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kamrann3\Desktop\شیوه نامه ها و تعرفه 1405\"/>
    </mc:Choice>
  </mc:AlternateContent>
  <xr:revisionPtr revIDLastSave="0" documentId="13_ncr:1_{FAEAE5A4-2672-4223-B341-E030911E9546}" xr6:coauthVersionLast="47" xr6:coauthVersionMax="47" xr10:uidLastSave="{00000000-0000-0000-0000-000000000000}"/>
  <bookViews>
    <workbookView xWindow="-120" yWindow="-120" windowWidth="24240" windowHeight="13140" xr2:uid="{710915B9-5620-4ECF-A979-7ED8314813BC}"/>
  </bookViews>
  <sheets>
    <sheet name="ویزیت" sheetId="7" r:id="rId1"/>
    <sheet name="کدهای 1-6" sheetId="1" r:id="rId2"/>
    <sheet name="کدهای 7" sheetId="2" r:id="rId3"/>
    <sheet name="کدهای 8" sheetId="4" r:id="rId4"/>
    <sheet name="کدهای 9" sheetId="3" r:id="rId5"/>
    <sheet name="پوست و مو" sheetId="5" r:id="rId6"/>
    <sheet name="زنان و مامایی" sheetId="6" r:id="rId7"/>
    <sheet name="ناباروری" sheetId="8" r:id="rId8"/>
  </sheets>
  <definedNames>
    <definedName name="_xlnm._FilterDatabase" localSheetId="1" hidden="1">'کدهای 1-6'!$A$1:$L$3620</definedName>
    <definedName name="_xlnm._FilterDatabase" localSheetId="3" hidden="1">'کدهای 8'!$A$1:$K$1164</definedName>
    <definedName name="_xlnm._FilterDatabase" localSheetId="4" hidden="1">'کدهای 9'!$A$1:$L$561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2" i="8" l="1"/>
  <c r="H52" i="8"/>
  <c r="E52" i="8"/>
  <c r="I51" i="8"/>
  <c r="H51" i="8"/>
  <c r="E51" i="8"/>
  <c r="I50" i="8"/>
  <c r="H50" i="8"/>
  <c r="E50" i="8"/>
  <c r="I49" i="8"/>
  <c r="H49" i="8"/>
  <c r="I48" i="8"/>
  <c r="H48" i="8"/>
  <c r="I45" i="8"/>
  <c r="H45" i="8"/>
  <c r="I44" i="8"/>
  <c r="H44" i="8"/>
  <c r="I43" i="8"/>
  <c r="H43" i="8"/>
  <c r="I42" i="8"/>
  <c r="H42" i="8"/>
  <c r="I41" i="8"/>
  <c r="H41" i="8"/>
  <c r="I40" i="8"/>
  <c r="H40" i="8"/>
  <c r="I39" i="8"/>
  <c r="H39" i="8"/>
  <c r="I38" i="8"/>
  <c r="H38" i="8"/>
  <c r="I37" i="8"/>
  <c r="H37" i="8"/>
  <c r="I36" i="8"/>
  <c r="H36" i="8"/>
  <c r="I35" i="8"/>
  <c r="H35" i="8"/>
  <c r="I34" i="8"/>
  <c r="H34" i="8"/>
  <c r="I33" i="8"/>
  <c r="H33" i="8"/>
  <c r="I32" i="8"/>
  <c r="H32" i="8"/>
  <c r="I31" i="8"/>
  <c r="H31" i="8"/>
  <c r="I30" i="8"/>
  <c r="H30" i="8"/>
  <c r="I29" i="8"/>
  <c r="H29" i="8"/>
  <c r="I28" i="8"/>
  <c r="H28" i="8"/>
  <c r="I27" i="8"/>
  <c r="H27" i="8"/>
  <c r="I26" i="8"/>
  <c r="H26" i="8"/>
  <c r="I25" i="8"/>
  <c r="H25" i="8"/>
  <c r="I24" i="8"/>
  <c r="H24" i="8"/>
  <c r="I23" i="8"/>
  <c r="H23" i="8"/>
  <c r="I22" i="8"/>
  <c r="H22" i="8"/>
  <c r="I21" i="8"/>
  <c r="H21" i="8"/>
  <c r="I20" i="8"/>
  <c r="H20" i="8"/>
  <c r="I19" i="8"/>
  <c r="H19" i="8"/>
  <c r="I18" i="8"/>
  <c r="H18" i="8"/>
  <c r="I17" i="8"/>
  <c r="H17" i="8"/>
  <c r="I16" i="8"/>
  <c r="H16" i="8"/>
  <c r="I15" i="8"/>
  <c r="H15" i="8"/>
  <c r="I14" i="8"/>
  <c r="H14" i="8"/>
  <c r="I13" i="8"/>
  <c r="H13" i="8"/>
  <c r="I12" i="8"/>
  <c r="H12" i="8"/>
  <c r="I11" i="8"/>
  <c r="H11" i="8"/>
  <c r="I10" i="8"/>
  <c r="H10" i="8"/>
  <c r="I9" i="8"/>
  <c r="H9" i="8"/>
  <c r="I8" i="8"/>
  <c r="H8" i="8"/>
  <c r="I7" i="8"/>
  <c r="H7" i="8"/>
  <c r="I6" i="8"/>
  <c r="H6" i="8"/>
  <c r="I5" i="8"/>
  <c r="H5" i="8"/>
  <c r="I4" i="8"/>
  <c r="H4" i="8"/>
  <c r="I3" i="8"/>
  <c r="H3" i="8"/>
  <c r="I2" i="8"/>
  <c r="H2" i="8"/>
  <c r="L22" i="6" l="1"/>
  <c r="K22" i="6"/>
  <c r="J22" i="6"/>
  <c r="I22" i="6"/>
  <c r="L21" i="6"/>
  <c r="K21" i="6"/>
  <c r="J21" i="6"/>
  <c r="I21" i="6"/>
  <c r="L20" i="6"/>
  <c r="K20" i="6"/>
  <c r="J20" i="6"/>
  <c r="I20" i="6"/>
  <c r="L19" i="6"/>
  <c r="K19" i="6"/>
  <c r="J19" i="6"/>
  <c r="I19" i="6"/>
  <c r="L18" i="6"/>
  <c r="K18" i="6"/>
  <c r="J18" i="6"/>
  <c r="I18" i="6"/>
  <c r="L17" i="6"/>
  <c r="K17" i="6"/>
  <c r="J17" i="6"/>
  <c r="I17" i="6"/>
  <c r="L16" i="6"/>
  <c r="K16" i="6"/>
  <c r="J16" i="6"/>
  <c r="I16" i="6"/>
  <c r="L15" i="6"/>
  <c r="K15" i="6"/>
  <c r="J15" i="6"/>
  <c r="I15" i="6"/>
  <c r="L14" i="6"/>
  <c r="K14" i="6"/>
  <c r="J14" i="6"/>
  <c r="I14" i="6"/>
  <c r="L13" i="6"/>
  <c r="K13" i="6"/>
  <c r="J13" i="6"/>
  <c r="I13" i="6"/>
  <c r="L12" i="6"/>
  <c r="K12" i="6"/>
  <c r="J12" i="6"/>
  <c r="I12" i="6"/>
  <c r="L11" i="6"/>
  <c r="K11" i="6"/>
  <c r="J11" i="6"/>
  <c r="I11" i="6"/>
  <c r="L10" i="6"/>
  <c r="K10" i="6"/>
  <c r="J10" i="6"/>
  <c r="I10" i="6"/>
  <c r="L9" i="6"/>
  <c r="K9" i="6"/>
  <c r="J9" i="6"/>
  <c r="I9" i="6"/>
  <c r="L8" i="6"/>
  <c r="K8" i="6"/>
  <c r="J8" i="6"/>
  <c r="I8" i="6"/>
  <c r="L7" i="6"/>
  <c r="K7" i="6"/>
  <c r="J7" i="6"/>
  <c r="I7" i="6"/>
  <c r="L6" i="6"/>
  <c r="K6" i="6"/>
  <c r="J6" i="6"/>
  <c r="I6" i="6"/>
  <c r="L5" i="6"/>
  <c r="K5" i="6"/>
  <c r="J5" i="6"/>
  <c r="I5" i="6"/>
  <c r="L4" i="6"/>
  <c r="K4" i="6"/>
  <c r="J4" i="6"/>
  <c r="I4" i="6"/>
  <c r="L3" i="6"/>
  <c r="K3" i="6"/>
  <c r="J3" i="6"/>
  <c r="I3" i="6"/>
  <c r="L2" i="6"/>
  <c r="K2" i="6"/>
  <c r="J2" i="6"/>
  <c r="I2" i="6"/>
  <c r="R58" i="5"/>
  <c r="Q58" i="5"/>
  <c r="P58" i="5"/>
  <c r="O58" i="5"/>
  <c r="N58" i="5"/>
  <c r="M58" i="5"/>
  <c r="L58" i="5"/>
  <c r="K58" i="5"/>
  <c r="J58" i="5"/>
  <c r="I58" i="5"/>
  <c r="R57" i="5"/>
  <c r="Q57" i="5"/>
  <c r="P57" i="5"/>
  <c r="O57" i="5"/>
  <c r="N57" i="5"/>
  <c r="M57" i="5"/>
  <c r="L57" i="5"/>
  <c r="K57" i="5"/>
  <c r="J57" i="5"/>
  <c r="I57" i="5"/>
  <c r="R56" i="5"/>
  <c r="Q56" i="5"/>
  <c r="P56" i="5"/>
  <c r="O56" i="5"/>
  <c r="N56" i="5"/>
  <c r="M56" i="5"/>
  <c r="L56" i="5"/>
  <c r="K56" i="5"/>
  <c r="J56" i="5"/>
  <c r="I56" i="5"/>
  <c r="R55" i="5"/>
  <c r="Q55" i="5"/>
  <c r="P55" i="5"/>
  <c r="O55" i="5"/>
  <c r="N55" i="5"/>
  <c r="M55" i="5"/>
  <c r="L55" i="5"/>
  <c r="K55" i="5"/>
  <c r="J55" i="5"/>
  <c r="I55" i="5"/>
  <c r="R54" i="5"/>
  <c r="Q54" i="5"/>
  <c r="P54" i="5"/>
  <c r="O54" i="5"/>
  <c r="N54" i="5"/>
  <c r="M54" i="5"/>
  <c r="L54" i="5"/>
  <c r="K54" i="5"/>
  <c r="J54" i="5"/>
  <c r="I54" i="5"/>
  <c r="R53" i="5"/>
  <c r="Q53" i="5"/>
  <c r="P53" i="5"/>
  <c r="O53" i="5"/>
  <c r="N53" i="5"/>
  <c r="M53" i="5"/>
  <c r="L53" i="5"/>
  <c r="K53" i="5"/>
  <c r="J53" i="5"/>
  <c r="I53" i="5"/>
  <c r="R52" i="5"/>
  <c r="Q52" i="5"/>
  <c r="P52" i="5"/>
  <c r="O52" i="5"/>
  <c r="N52" i="5"/>
  <c r="M52" i="5"/>
  <c r="L52" i="5"/>
  <c r="K52" i="5"/>
  <c r="J52" i="5"/>
  <c r="I52" i="5"/>
  <c r="R51" i="5"/>
  <c r="Q51" i="5"/>
  <c r="P51" i="5"/>
  <c r="O51" i="5"/>
  <c r="N51" i="5"/>
  <c r="M51" i="5"/>
  <c r="L51" i="5"/>
  <c r="K51" i="5"/>
  <c r="J51" i="5"/>
  <c r="I51" i="5"/>
  <c r="R50" i="5"/>
  <c r="Q50" i="5"/>
  <c r="P50" i="5"/>
  <c r="O50" i="5"/>
  <c r="N50" i="5"/>
  <c r="M50" i="5"/>
  <c r="L50" i="5"/>
  <c r="K50" i="5"/>
  <c r="J50" i="5"/>
  <c r="I50" i="5"/>
  <c r="R49" i="5"/>
  <c r="Q49" i="5"/>
  <c r="P49" i="5"/>
  <c r="O49" i="5"/>
  <c r="N49" i="5"/>
  <c r="M49" i="5"/>
  <c r="L49" i="5"/>
  <c r="K49" i="5"/>
  <c r="J49" i="5"/>
  <c r="I49" i="5"/>
  <c r="R48" i="5"/>
  <c r="Q48" i="5"/>
  <c r="P48" i="5"/>
  <c r="O48" i="5"/>
  <c r="N48" i="5"/>
  <c r="M48" i="5"/>
  <c r="L48" i="5"/>
  <c r="K48" i="5"/>
  <c r="J48" i="5"/>
  <c r="I48" i="5"/>
  <c r="R47" i="5"/>
  <c r="Q47" i="5"/>
  <c r="P47" i="5"/>
  <c r="O47" i="5"/>
  <c r="N47" i="5"/>
  <c r="M47" i="5"/>
  <c r="L47" i="5"/>
  <c r="K47" i="5"/>
  <c r="J47" i="5"/>
  <c r="I47" i="5"/>
  <c r="R46" i="5"/>
  <c r="Q46" i="5"/>
  <c r="P46" i="5"/>
  <c r="O46" i="5"/>
  <c r="N46" i="5"/>
  <c r="M46" i="5"/>
  <c r="L46" i="5"/>
  <c r="K46" i="5"/>
  <c r="J46" i="5"/>
  <c r="I46" i="5"/>
  <c r="R45" i="5"/>
  <c r="Q45" i="5"/>
  <c r="P45" i="5"/>
  <c r="O45" i="5"/>
  <c r="N45" i="5"/>
  <c r="M45" i="5"/>
  <c r="L45" i="5"/>
  <c r="K45" i="5"/>
  <c r="J45" i="5"/>
  <c r="I45" i="5"/>
  <c r="R44" i="5"/>
  <c r="Q44" i="5"/>
  <c r="P44" i="5"/>
  <c r="O44" i="5"/>
  <c r="N44" i="5"/>
  <c r="M44" i="5"/>
  <c r="L44" i="5"/>
  <c r="K44" i="5"/>
  <c r="J44" i="5"/>
  <c r="I44" i="5"/>
  <c r="R43" i="5"/>
  <c r="Q43" i="5"/>
  <c r="P43" i="5"/>
  <c r="O43" i="5"/>
  <c r="N43" i="5"/>
  <c r="M43" i="5"/>
  <c r="L43" i="5"/>
  <c r="K43" i="5"/>
  <c r="J43" i="5"/>
  <c r="I43" i="5"/>
  <c r="R42" i="5"/>
  <c r="Q42" i="5"/>
  <c r="P42" i="5"/>
  <c r="O42" i="5"/>
  <c r="N42" i="5"/>
  <c r="M42" i="5"/>
  <c r="L42" i="5"/>
  <c r="K42" i="5"/>
  <c r="J42" i="5"/>
  <c r="I42" i="5"/>
  <c r="R41" i="5"/>
  <c r="Q41" i="5"/>
  <c r="P41" i="5"/>
  <c r="O41" i="5"/>
  <c r="N41" i="5"/>
  <c r="M41" i="5"/>
  <c r="L41" i="5"/>
  <c r="K41" i="5"/>
  <c r="J41" i="5"/>
  <c r="I41" i="5"/>
  <c r="R40" i="5"/>
  <c r="Q40" i="5"/>
  <c r="P40" i="5"/>
  <c r="O40" i="5"/>
  <c r="N40" i="5"/>
  <c r="M40" i="5"/>
  <c r="L40" i="5"/>
  <c r="K40" i="5"/>
  <c r="J40" i="5"/>
  <c r="I40" i="5"/>
  <c r="R39" i="5"/>
  <c r="Q39" i="5"/>
  <c r="P39" i="5"/>
  <c r="O39" i="5"/>
  <c r="N39" i="5"/>
  <c r="M39" i="5"/>
  <c r="L39" i="5"/>
  <c r="K39" i="5"/>
  <c r="J39" i="5"/>
  <c r="I39" i="5"/>
  <c r="R38" i="5"/>
  <c r="Q38" i="5"/>
  <c r="P38" i="5"/>
  <c r="O38" i="5"/>
  <c r="N38" i="5"/>
  <c r="M38" i="5"/>
  <c r="L38" i="5"/>
  <c r="K38" i="5"/>
  <c r="J38" i="5"/>
  <c r="I38" i="5"/>
  <c r="R37" i="5"/>
  <c r="Q37" i="5"/>
  <c r="P37" i="5"/>
  <c r="O37" i="5"/>
  <c r="N37" i="5"/>
  <c r="M37" i="5"/>
  <c r="L37" i="5"/>
  <c r="K37" i="5"/>
  <c r="J37" i="5"/>
  <c r="I37" i="5"/>
  <c r="R36" i="5"/>
  <c r="Q36" i="5"/>
  <c r="P36" i="5"/>
  <c r="O36" i="5"/>
  <c r="N36" i="5"/>
  <c r="M36" i="5"/>
  <c r="L36" i="5"/>
  <c r="K36" i="5"/>
  <c r="J36" i="5"/>
  <c r="I36" i="5"/>
  <c r="R35" i="5"/>
  <c r="Q35" i="5"/>
  <c r="P35" i="5"/>
  <c r="O35" i="5"/>
  <c r="N35" i="5"/>
  <c r="M35" i="5"/>
  <c r="L35" i="5"/>
  <c r="K35" i="5"/>
  <c r="J35" i="5"/>
  <c r="I35" i="5"/>
  <c r="R34" i="5"/>
  <c r="Q34" i="5"/>
  <c r="P34" i="5"/>
  <c r="O34" i="5"/>
  <c r="N34" i="5"/>
  <c r="M34" i="5"/>
  <c r="L34" i="5"/>
  <c r="K34" i="5"/>
  <c r="J34" i="5"/>
  <c r="I34" i="5"/>
  <c r="R33" i="5"/>
  <c r="Q33" i="5"/>
  <c r="P33" i="5"/>
  <c r="O33" i="5"/>
  <c r="N33" i="5"/>
  <c r="M33" i="5"/>
  <c r="L33" i="5"/>
  <c r="K33" i="5"/>
  <c r="J33" i="5"/>
  <c r="I33" i="5"/>
  <c r="R32" i="5"/>
  <c r="Q32" i="5"/>
  <c r="P32" i="5"/>
  <c r="O32" i="5"/>
  <c r="N32" i="5"/>
  <c r="M32" i="5"/>
  <c r="L32" i="5"/>
  <c r="K32" i="5"/>
  <c r="J32" i="5"/>
  <c r="I32" i="5"/>
  <c r="R31" i="5"/>
  <c r="Q31" i="5"/>
  <c r="P31" i="5"/>
  <c r="O31" i="5"/>
  <c r="N31" i="5"/>
  <c r="M31" i="5"/>
  <c r="L31" i="5"/>
  <c r="K31" i="5"/>
  <c r="J31" i="5"/>
  <c r="I31" i="5"/>
  <c r="R30" i="5"/>
  <c r="Q30" i="5"/>
  <c r="P30" i="5"/>
  <c r="O30" i="5"/>
  <c r="N30" i="5"/>
  <c r="M30" i="5"/>
  <c r="L30" i="5"/>
  <c r="K30" i="5"/>
  <c r="J30" i="5"/>
  <c r="I30" i="5"/>
  <c r="R29" i="5"/>
  <c r="Q29" i="5"/>
  <c r="P29" i="5"/>
  <c r="O29" i="5"/>
  <c r="N29" i="5"/>
  <c r="M29" i="5"/>
  <c r="L29" i="5"/>
  <c r="K29" i="5"/>
  <c r="J29" i="5"/>
  <c r="I29" i="5"/>
  <c r="R28" i="5"/>
  <c r="Q28" i="5"/>
  <c r="P28" i="5"/>
  <c r="O28" i="5"/>
  <c r="N28" i="5"/>
  <c r="M28" i="5"/>
  <c r="L28" i="5"/>
  <c r="K28" i="5"/>
  <c r="J28" i="5"/>
  <c r="I28" i="5"/>
  <c r="R27" i="5"/>
  <c r="Q27" i="5"/>
  <c r="P27" i="5"/>
  <c r="O27" i="5"/>
  <c r="N27" i="5"/>
  <c r="M27" i="5"/>
  <c r="L27" i="5"/>
  <c r="K27" i="5"/>
  <c r="J27" i="5"/>
  <c r="I27" i="5"/>
  <c r="R26" i="5"/>
  <c r="Q26" i="5"/>
  <c r="P26" i="5"/>
  <c r="O26" i="5"/>
  <c r="N26" i="5"/>
  <c r="M26" i="5"/>
  <c r="L26" i="5"/>
  <c r="K26" i="5"/>
  <c r="J26" i="5"/>
  <c r="I26" i="5"/>
  <c r="R25" i="5"/>
  <c r="Q25" i="5"/>
  <c r="P25" i="5"/>
  <c r="O25" i="5"/>
  <c r="N25" i="5"/>
  <c r="M25" i="5"/>
  <c r="L25" i="5"/>
  <c r="K25" i="5"/>
  <c r="J25" i="5"/>
  <c r="I25" i="5"/>
  <c r="R24" i="5"/>
  <c r="Q24" i="5"/>
  <c r="P24" i="5"/>
  <c r="O24" i="5"/>
  <c r="N24" i="5"/>
  <c r="M24" i="5"/>
  <c r="L24" i="5"/>
  <c r="K24" i="5"/>
  <c r="J24" i="5"/>
  <c r="I24" i="5"/>
  <c r="R23" i="5"/>
  <c r="Q23" i="5"/>
  <c r="P23" i="5"/>
  <c r="O23" i="5"/>
  <c r="N23" i="5"/>
  <c r="M23" i="5"/>
  <c r="L23" i="5"/>
  <c r="K23" i="5"/>
  <c r="J23" i="5"/>
  <c r="I23" i="5"/>
  <c r="R22" i="5"/>
  <c r="Q22" i="5"/>
  <c r="P22" i="5"/>
  <c r="O22" i="5"/>
  <c r="N22" i="5"/>
  <c r="M22" i="5"/>
  <c r="L22" i="5"/>
  <c r="K22" i="5"/>
  <c r="J22" i="5"/>
  <c r="I22" i="5"/>
  <c r="R21" i="5"/>
  <c r="Q21" i="5"/>
  <c r="P21" i="5"/>
  <c r="O21" i="5"/>
  <c r="N21" i="5"/>
  <c r="M21" i="5"/>
  <c r="L21" i="5"/>
  <c r="K21" i="5"/>
  <c r="J21" i="5"/>
  <c r="I21" i="5"/>
  <c r="R20" i="5"/>
  <c r="Q20" i="5"/>
  <c r="P20" i="5"/>
  <c r="O20" i="5"/>
  <c r="N20" i="5"/>
  <c r="M20" i="5"/>
  <c r="L20" i="5"/>
  <c r="K20" i="5"/>
  <c r="J20" i="5"/>
  <c r="I20" i="5"/>
  <c r="R19" i="5"/>
  <c r="Q19" i="5"/>
  <c r="P19" i="5"/>
  <c r="O19" i="5"/>
  <c r="N19" i="5"/>
  <c r="M19" i="5"/>
  <c r="L19" i="5"/>
  <c r="K19" i="5"/>
  <c r="J19" i="5"/>
  <c r="I19" i="5"/>
  <c r="R18" i="5"/>
  <c r="Q18" i="5"/>
  <c r="P18" i="5"/>
  <c r="O18" i="5"/>
  <c r="N18" i="5"/>
  <c r="M18" i="5"/>
  <c r="L18" i="5"/>
  <c r="K18" i="5"/>
  <c r="J18" i="5"/>
  <c r="I18" i="5"/>
  <c r="R17" i="5"/>
  <c r="Q17" i="5"/>
  <c r="P17" i="5"/>
  <c r="O17" i="5"/>
  <c r="N17" i="5"/>
  <c r="M17" i="5"/>
  <c r="L17" i="5"/>
  <c r="K17" i="5"/>
  <c r="J17" i="5"/>
  <c r="I17" i="5"/>
  <c r="R16" i="5"/>
  <c r="Q16" i="5"/>
  <c r="P16" i="5"/>
  <c r="O16" i="5"/>
  <c r="N16" i="5"/>
  <c r="M16" i="5"/>
  <c r="L16" i="5"/>
  <c r="K16" i="5"/>
  <c r="J16" i="5"/>
  <c r="I16" i="5"/>
  <c r="R15" i="5"/>
  <c r="Q15" i="5"/>
  <c r="P15" i="5"/>
  <c r="O15" i="5"/>
  <c r="N15" i="5"/>
  <c r="M15" i="5"/>
  <c r="L15" i="5"/>
  <c r="K15" i="5"/>
  <c r="J15" i="5"/>
  <c r="I15" i="5"/>
  <c r="R14" i="5"/>
  <c r="Q14" i="5"/>
  <c r="P14" i="5"/>
  <c r="O14" i="5"/>
  <c r="N14" i="5"/>
  <c r="M14" i="5"/>
  <c r="L14" i="5"/>
  <c r="K14" i="5"/>
  <c r="J14" i="5"/>
  <c r="I14" i="5"/>
  <c r="R13" i="5"/>
  <c r="Q13" i="5"/>
  <c r="P13" i="5"/>
  <c r="O13" i="5"/>
  <c r="N13" i="5"/>
  <c r="M13" i="5"/>
  <c r="L13" i="5"/>
  <c r="K13" i="5"/>
  <c r="J13" i="5"/>
  <c r="I13" i="5"/>
  <c r="R12" i="5"/>
  <c r="Q12" i="5"/>
  <c r="P12" i="5"/>
  <c r="O12" i="5"/>
  <c r="N12" i="5"/>
  <c r="M12" i="5"/>
  <c r="L12" i="5"/>
  <c r="K12" i="5"/>
  <c r="J12" i="5"/>
  <c r="I12" i="5"/>
  <c r="R11" i="5"/>
  <c r="Q11" i="5"/>
  <c r="P11" i="5"/>
  <c r="O11" i="5"/>
  <c r="N11" i="5"/>
  <c r="M11" i="5"/>
  <c r="L11" i="5"/>
  <c r="K11" i="5"/>
  <c r="J11" i="5"/>
  <c r="I11" i="5"/>
  <c r="R10" i="5"/>
  <c r="Q10" i="5"/>
  <c r="P10" i="5"/>
  <c r="O10" i="5"/>
  <c r="N10" i="5"/>
  <c r="M10" i="5"/>
  <c r="L10" i="5"/>
  <c r="K10" i="5"/>
  <c r="J10" i="5"/>
  <c r="I10" i="5"/>
  <c r="R9" i="5"/>
  <c r="Q9" i="5"/>
  <c r="P9" i="5"/>
  <c r="O9" i="5"/>
  <c r="N9" i="5"/>
  <c r="M9" i="5"/>
  <c r="L9" i="5"/>
  <c r="K9" i="5"/>
  <c r="J9" i="5"/>
  <c r="I9" i="5"/>
  <c r="R8" i="5"/>
  <c r="Q8" i="5"/>
  <c r="P8" i="5"/>
  <c r="O8" i="5"/>
  <c r="N8" i="5"/>
  <c r="M8" i="5"/>
  <c r="L8" i="5"/>
  <c r="K8" i="5"/>
  <c r="J8" i="5"/>
  <c r="I8" i="5"/>
  <c r="R7" i="5"/>
  <c r="Q7" i="5"/>
  <c r="P7" i="5"/>
  <c r="O7" i="5"/>
  <c r="N7" i="5"/>
  <c r="M7" i="5"/>
  <c r="L7" i="5"/>
  <c r="K7" i="5"/>
  <c r="J7" i="5"/>
  <c r="I7" i="5"/>
  <c r="R6" i="5"/>
  <c r="Q6" i="5"/>
  <c r="P6" i="5"/>
  <c r="O6" i="5"/>
  <c r="N6" i="5"/>
  <c r="M6" i="5"/>
  <c r="L6" i="5"/>
  <c r="K6" i="5"/>
  <c r="J6" i="5"/>
  <c r="I6" i="5"/>
  <c r="R5" i="5"/>
  <c r="Q5" i="5"/>
  <c r="P5" i="5"/>
  <c r="O5" i="5"/>
  <c r="N5" i="5"/>
  <c r="M5" i="5"/>
  <c r="L5" i="5"/>
  <c r="K5" i="5"/>
  <c r="J5" i="5"/>
  <c r="I5" i="5"/>
  <c r="R4" i="5"/>
  <c r="Q4" i="5"/>
  <c r="P4" i="5"/>
  <c r="O4" i="5"/>
  <c r="N4" i="5"/>
  <c r="M4" i="5"/>
  <c r="L4" i="5"/>
  <c r="K4" i="5"/>
  <c r="J4" i="5"/>
  <c r="I4" i="5"/>
  <c r="R3" i="5"/>
  <c r="Q3" i="5"/>
  <c r="P3" i="5"/>
  <c r="O3" i="5"/>
  <c r="N3" i="5"/>
  <c r="M3" i="5"/>
  <c r="L3" i="5"/>
  <c r="K3" i="5"/>
  <c r="J3" i="5"/>
  <c r="I3" i="5"/>
  <c r="R2" i="5"/>
  <c r="Q2" i="5"/>
  <c r="P2" i="5"/>
  <c r="O2" i="5"/>
  <c r="N2" i="5"/>
  <c r="M2" i="5"/>
  <c r="L2" i="5"/>
  <c r="K2" i="5"/>
  <c r="J2" i="5"/>
  <c r="I2" i="5"/>
  <c r="L561" i="3"/>
  <c r="K561" i="3"/>
  <c r="J561" i="3"/>
  <c r="I561" i="3"/>
  <c r="L560" i="3"/>
  <c r="K560" i="3"/>
  <c r="J560" i="3"/>
  <c r="I560" i="3"/>
  <c r="L559" i="3"/>
  <c r="K559" i="3"/>
  <c r="J559" i="3"/>
  <c r="I559" i="3"/>
  <c r="L558" i="3"/>
  <c r="K558" i="3"/>
  <c r="J558" i="3"/>
  <c r="I558" i="3"/>
  <c r="L557" i="3"/>
  <c r="K557" i="3"/>
  <c r="J557" i="3"/>
  <c r="I557" i="3"/>
  <c r="L556" i="3"/>
  <c r="K556" i="3"/>
  <c r="J556" i="3"/>
  <c r="I556" i="3"/>
  <c r="L555" i="3"/>
  <c r="K555" i="3"/>
  <c r="J555" i="3"/>
  <c r="I555" i="3"/>
  <c r="L554" i="3"/>
  <c r="K554" i="3"/>
  <c r="J554" i="3"/>
  <c r="I554" i="3"/>
  <c r="L553" i="3"/>
  <c r="K553" i="3"/>
  <c r="J553" i="3"/>
  <c r="I553" i="3"/>
  <c r="L552" i="3"/>
  <c r="K552" i="3"/>
  <c r="J552" i="3"/>
  <c r="I552" i="3"/>
  <c r="L551" i="3"/>
  <c r="K551" i="3"/>
  <c r="J551" i="3"/>
  <c r="I551" i="3"/>
  <c r="L550" i="3"/>
  <c r="K550" i="3"/>
  <c r="J550" i="3"/>
  <c r="I550" i="3"/>
  <c r="L549" i="3"/>
  <c r="K549" i="3"/>
  <c r="J549" i="3"/>
  <c r="I549" i="3"/>
  <c r="L548" i="3"/>
  <c r="K548" i="3"/>
  <c r="J548" i="3"/>
  <c r="I548" i="3"/>
  <c r="L547" i="3"/>
  <c r="K547" i="3"/>
  <c r="J547" i="3"/>
  <c r="I547" i="3"/>
  <c r="L546" i="3"/>
  <c r="K546" i="3"/>
  <c r="J546" i="3"/>
  <c r="I546" i="3"/>
  <c r="L545" i="3"/>
  <c r="K545" i="3"/>
  <c r="J545" i="3"/>
  <c r="I545" i="3"/>
  <c r="L544" i="3"/>
  <c r="K544" i="3"/>
  <c r="J544" i="3"/>
  <c r="I544" i="3"/>
  <c r="L543" i="3"/>
  <c r="K543" i="3"/>
  <c r="J543" i="3"/>
  <c r="I543" i="3"/>
  <c r="L542" i="3"/>
  <c r="K542" i="3"/>
  <c r="J542" i="3"/>
  <c r="I542" i="3"/>
  <c r="L541" i="3"/>
  <c r="K541" i="3"/>
  <c r="J541" i="3"/>
  <c r="I541" i="3"/>
  <c r="L540" i="3"/>
  <c r="K540" i="3"/>
  <c r="J540" i="3"/>
  <c r="I540" i="3"/>
  <c r="L539" i="3"/>
  <c r="K539" i="3"/>
  <c r="J539" i="3"/>
  <c r="I539" i="3"/>
  <c r="L538" i="3"/>
  <c r="K538" i="3"/>
  <c r="J538" i="3"/>
  <c r="I538" i="3"/>
  <c r="L537" i="3"/>
  <c r="K537" i="3"/>
  <c r="J537" i="3"/>
  <c r="I537" i="3"/>
  <c r="L536" i="3"/>
  <c r="K536" i="3"/>
  <c r="J536" i="3"/>
  <c r="I536" i="3"/>
  <c r="L535" i="3"/>
  <c r="K535" i="3"/>
  <c r="J535" i="3"/>
  <c r="I535" i="3"/>
  <c r="L534" i="3"/>
  <c r="K534" i="3"/>
  <c r="J534" i="3"/>
  <c r="I534" i="3"/>
  <c r="L533" i="3"/>
  <c r="K533" i="3"/>
  <c r="J533" i="3"/>
  <c r="I533" i="3"/>
  <c r="L532" i="3"/>
  <c r="K532" i="3"/>
  <c r="J532" i="3"/>
  <c r="I532" i="3"/>
  <c r="L531" i="3"/>
  <c r="K531" i="3"/>
  <c r="J531" i="3"/>
  <c r="I531" i="3"/>
  <c r="L530" i="3"/>
  <c r="K530" i="3"/>
  <c r="J530" i="3"/>
  <c r="I530" i="3"/>
  <c r="L529" i="3"/>
  <c r="K529" i="3"/>
  <c r="J529" i="3"/>
  <c r="I529" i="3"/>
  <c r="L528" i="3"/>
  <c r="K528" i="3"/>
  <c r="J528" i="3"/>
  <c r="I528" i="3"/>
  <c r="L527" i="3"/>
  <c r="K527" i="3"/>
  <c r="J527" i="3"/>
  <c r="I527" i="3"/>
  <c r="L526" i="3"/>
  <c r="K526" i="3"/>
  <c r="J526" i="3"/>
  <c r="I526" i="3"/>
  <c r="L525" i="3"/>
  <c r="K525" i="3"/>
  <c r="J525" i="3"/>
  <c r="I525" i="3"/>
  <c r="L524" i="3"/>
  <c r="K524" i="3"/>
  <c r="J524" i="3"/>
  <c r="I524" i="3"/>
  <c r="L523" i="3"/>
  <c r="K523" i="3"/>
  <c r="J523" i="3"/>
  <c r="I523" i="3"/>
  <c r="L522" i="3"/>
  <c r="K522" i="3"/>
  <c r="J522" i="3"/>
  <c r="I522" i="3"/>
  <c r="L521" i="3"/>
  <c r="K521" i="3"/>
  <c r="J521" i="3"/>
  <c r="I521" i="3"/>
  <c r="L520" i="3"/>
  <c r="K520" i="3"/>
  <c r="J520" i="3"/>
  <c r="I520" i="3"/>
  <c r="L519" i="3"/>
  <c r="K519" i="3"/>
  <c r="J519" i="3"/>
  <c r="I519" i="3"/>
  <c r="L518" i="3"/>
  <c r="K518" i="3"/>
  <c r="J518" i="3"/>
  <c r="I518" i="3"/>
  <c r="L517" i="3"/>
  <c r="K517" i="3"/>
  <c r="J517" i="3"/>
  <c r="I517" i="3"/>
  <c r="L516" i="3"/>
  <c r="K516" i="3"/>
  <c r="J516" i="3"/>
  <c r="I516" i="3"/>
  <c r="L515" i="3"/>
  <c r="K515" i="3"/>
  <c r="J515" i="3"/>
  <c r="I515" i="3"/>
  <c r="L514" i="3"/>
  <c r="K514" i="3"/>
  <c r="J514" i="3"/>
  <c r="I514" i="3"/>
  <c r="L513" i="3"/>
  <c r="K513" i="3"/>
  <c r="J513" i="3"/>
  <c r="I513" i="3"/>
  <c r="L512" i="3"/>
  <c r="K512" i="3"/>
  <c r="J512" i="3"/>
  <c r="I512" i="3"/>
  <c r="L511" i="3"/>
  <c r="K511" i="3"/>
  <c r="J511" i="3"/>
  <c r="I511" i="3"/>
  <c r="L510" i="3"/>
  <c r="K510" i="3"/>
  <c r="J510" i="3"/>
  <c r="I510" i="3"/>
  <c r="L509" i="3"/>
  <c r="K509" i="3"/>
  <c r="J509" i="3"/>
  <c r="I509" i="3"/>
  <c r="L508" i="3"/>
  <c r="K508" i="3"/>
  <c r="J508" i="3"/>
  <c r="I508" i="3"/>
  <c r="L507" i="3"/>
  <c r="K507" i="3"/>
  <c r="J507" i="3"/>
  <c r="I507" i="3"/>
  <c r="L506" i="3"/>
  <c r="K506" i="3"/>
  <c r="J506" i="3"/>
  <c r="I506" i="3"/>
  <c r="L505" i="3"/>
  <c r="K505" i="3"/>
  <c r="J505" i="3"/>
  <c r="I505" i="3"/>
  <c r="L504" i="3"/>
  <c r="K504" i="3"/>
  <c r="J504" i="3"/>
  <c r="I504" i="3"/>
  <c r="L503" i="3"/>
  <c r="K503" i="3"/>
  <c r="J503" i="3"/>
  <c r="I503" i="3"/>
  <c r="L502" i="3"/>
  <c r="K502" i="3"/>
  <c r="J502" i="3"/>
  <c r="I502" i="3"/>
  <c r="L501" i="3"/>
  <c r="K501" i="3"/>
  <c r="J501" i="3"/>
  <c r="I501" i="3"/>
  <c r="L500" i="3"/>
  <c r="K500" i="3"/>
  <c r="J500" i="3"/>
  <c r="I500" i="3"/>
  <c r="L499" i="3"/>
  <c r="K499" i="3"/>
  <c r="J499" i="3"/>
  <c r="I499" i="3"/>
  <c r="L498" i="3"/>
  <c r="K498" i="3"/>
  <c r="J498" i="3"/>
  <c r="I498" i="3"/>
  <c r="L497" i="3"/>
  <c r="K497" i="3"/>
  <c r="J497" i="3"/>
  <c r="I497" i="3"/>
  <c r="L496" i="3"/>
  <c r="K496" i="3"/>
  <c r="J496" i="3"/>
  <c r="I496" i="3"/>
  <c r="L495" i="3"/>
  <c r="K495" i="3"/>
  <c r="J495" i="3"/>
  <c r="I495" i="3"/>
  <c r="L494" i="3"/>
  <c r="K494" i="3"/>
  <c r="J494" i="3"/>
  <c r="I494" i="3"/>
  <c r="L493" i="3"/>
  <c r="K493" i="3"/>
  <c r="J493" i="3"/>
  <c r="I493" i="3"/>
  <c r="L492" i="3"/>
  <c r="K492" i="3"/>
  <c r="J492" i="3"/>
  <c r="I492" i="3"/>
  <c r="L491" i="3"/>
  <c r="K491" i="3"/>
  <c r="J491" i="3"/>
  <c r="I491" i="3"/>
  <c r="L490" i="3"/>
  <c r="K490" i="3"/>
  <c r="J490" i="3"/>
  <c r="I490" i="3"/>
  <c r="L489" i="3"/>
  <c r="K489" i="3"/>
  <c r="J489" i="3"/>
  <c r="I489" i="3"/>
  <c r="L488" i="3"/>
  <c r="K488" i="3"/>
  <c r="J488" i="3"/>
  <c r="I488" i="3"/>
  <c r="L487" i="3"/>
  <c r="K487" i="3"/>
  <c r="J487" i="3"/>
  <c r="I487" i="3"/>
  <c r="L486" i="3"/>
  <c r="K486" i="3"/>
  <c r="J486" i="3"/>
  <c r="I486" i="3"/>
  <c r="L485" i="3"/>
  <c r="K485" i="3"/>
  <c r="J485" i="3"/>
  <c r="I485" i="3"/>
  <c r="L484" i="3"/>
  <c r="K484" i="3"/>
  <c r="J484" i="3"/>
  <c r="I484" i="3"/>
  <c r="L483" i="3"/>
  <c r="K483" i="3"/>
  <c r="J483" i="3"/>
  <c r="I483" i="3"/>
  <c r="L482" i="3"/>
  <c r="K482" i="3"/>
  <c r="J482" i="3"/>
  <c r="I482" i="3"/>
  <c r="L481" i="3"/>
  <c r="K481" i="3"/>
  <c r="J481" i="3"/>
  <c r="I481" i="3"/>
  <c r="L480" i="3"/>
  <c r="K480" i="3"/>
  <c r="J480" i="3"/>
  <c r="I480" i="3"/>
  <c r="L479" i="3"/>
  <c r="K479" i="3"/>
  <c r="J479" i="3"/>
  <c r="I479" i="3"/>
  <c r="L478" i="3"/>
  <c r="K478" i="3"/>
  <c r="J478" i="3"/>
  <c r="I478" i="3"/>
  <c r="L477" i="3"/>
  <c r="K477" i="3"/>
  <c r="J477" i="3"/>
  <c r="I477" i="3"/>
  <c r="L476" i="3"/>
  <c r="K476" i="3"/>
  <c r="J476" i="3"/>
  <c r="I476" i="3"/>
  <c r="L475" i="3"/>
  <c r="K475" i="3"/>
  <c r="J475" i="3"/>
  <c r="I475" i="3"/>
  <c r="L474" i="3"/>
  <c r="K474" i="3"/>
  <c r="J474" i="3"/>
  <c r="I474" i="3"/>
  <c r="L473" i="3"/>
  <c r="K473" i="3"/>
  <c r="J473" i="3"/>
  <c r="I473" i="3"/>
  <c r="L472" i="3"/>
  <c r="K472" i="3"/>
  <c r="J472" i="3"/>
  <c r="I472" i="3"/>
  <c r="L471" i="3"/>
  <c r="K471" i="3"/>
  <c r="J471" i="3"/>
  <c r="I471" i="3"/>
  <c r="L470" i="3"/>
  <c r="K470" i="3"/>
  <c r="J470" i="3"/>
  <c r="I470" i="3"/>
  <c r="L469" i="3"/>
  <c r="K469" i="3"/>
  <c r="J469" i="3"/>
  <c r="I469" i="3"/>
  <c r="L468" i="3"/>
  <c r="K468" i="3"/>
  <c r="J468" i="3"/>
  <c r="I468" i="3"/>
  <c r="L467" i="3"/>
  <c r="K467" i="3"/>
  <c r="J467" i="3"/>
  <c r="I467" i="3"/>
  <c r="L466" i="3"/>
  <c r="K466" i="3"/>
  <c r="J466" i="3"/>
  <c r="I466" i="3"/>
  <c r="L465" i="3"/>
  <c r="K465" i="3"/>
  <c r="J465" i="3"/>
  <c r="I465" i="3"/>
  <c r="L464" i="3"/>
  <c r="K464" i="3"/>
  <c r="J464" i="3"/>
  <c r="I464" i="3"/>
  <c r="L463" i="3"/>
  <c r="K463" i="3"/>
  <c r="J463" i="3"/>
  <c r="I463" i="3"/>
  <c r="L462" i="3"/>
  <c r="K462" i="3"/>
  <c r="J462" i="3"/>
  <c r="I462" i="3"/>
  <c r="L461" i="3"/>
  <c r="K461" i="3"/>
  <c r="J461" i="3"/>
  <c r="I461" i="3"/>
  <c r="L460" i="3"/>
  <c r="K460" i="3"/>
  <c r="J460" i="3"/>
  <c r="I460" i="3"/>
  <c r="L459" i="3"/>
  <c r="K459" i="3"/>
  <c r="J459" i="3"/>
  <c r="I459" i="3"/>
  <c r="L458" i="3"/>
  <c r="K458" i="3"/>
  <c r="J458" i="3"/>
  <c r="I458" i="3"/>
  <c r="L457" i="3"/>
  <c r="K457" i="3"/>
  <c r="J457" i="3"/>
  <c r="I457" i="3"/>
  <c r="L456" i="3"/>
  <c r="K456" i="3"/>
  <c r="J456" i="3"/>
  <c r="I456" i="3"/>
  <c r="L455" i="3"/>
  <c r="K455" i="3"/>
  <c r="J455" i="3"/>
  <c r="I455" i="3"/>
  <c r="L454" i="3"/>
  <c r="K454" i="3"/>
  <c r="J454" i="3"/>
  <c r="I454" i="3"/>
  <c r="L453" i="3"/>
  <c r="K453" i="3"/>
  <c r="J453" i="3"/>
  <c r="I453" i="3"/>
  <c r="L452" i="3"/>
  <c r="K452" i="3"/>
  <c r="J452" i="3"/>
  <c r="I452" i="3"/>
  <c r="L451" i="3"/>
  <c r="K451" i="3"/>
  <c r="J451" i="3"/>
  <c r="I451" i="3"/>
  <c r="L450" i="3"/>
  <c r="K450" i="3"/>
  <c r="J450" i="3"/>
  <c r="I450" i="3"/>
  <c r="L449" i="3"/>
  <c r="K449" i="3"/>
  <c r="J449" i="3"/>
  <c r="I449" i="3"/>
  <c r="L448" i="3"/>
  <c r="K448" i="3"/>
  <c r="J448" i="3"/>
  <c r="I448" i="3"/>
  <c r="L447" i="3"/>
  <c r="K447" i="3"/>
  <c r="J447" i="3"/>
  <c r="I447" i="3"/>
  <c r="L446" i="3"/>
  <c r="K446" i="3"/>
  <c r="J446" i="3"/>
  <c r="I446" i="3"/>
  <c r="L445" i="3"/>
  <c r="K445" i="3"/>
  <c r="J445" i="3"/>
  <c r="I445" i="3"/>
  <c r="L444" i="3"/>
  <c r="K444" i="3"/>
  <c r="J444" i="3"/>
  <c r="I444" i="3"/>
  <c r="L443" i="3"/>
  <c r="K443" i="3"/>
  <c r="J443" i="3"/>
  <c r="I443" i="3"/>
  <c r="L442" i="3"/>
  <c r="K442" i="3"/>
  <c r="J442" i="3"/>
  <c r="I442" i="3"/>
  <c r="L441" i="3"/>
  <c r="K441" i="3"/>
  <c r="J441" i="3"/>
  <c r="I441" i="3"/>
  <c r="L440" i="3"/>
  <c r="K440" i="3"/>
  <c r="J440" i="3"/>
  <c r="I440" i="3"/>
  <c r="L439" i="3"/>
  <c r="K439" i="3"/>
  <c r="J439" i="3"/>
  <c r="I439" i="3"/>
  <c r="L438" i="3"/>
  <c r="K438" i="3"/>
  <c r="J438" i="3"/>
  <c r="I438" i="3"/>
  <c r="L437" i="3"/>
  <c r="K437" i="3"/>
  <c r="J437" i="3"/>
  <c r="I437" i="3"/>
  <c r="L436" i="3"/>
  <c r="K436" i="3"/>
  <c r="J436" i="3"/>
  <c r="I436" i="3"/>
  <c r="L435" i="3"/>
  <c r="K435" i="3"/>
  <c r="J435" i="3"/>
  <c r="I435" i="3"/>
  <c r="L434" i="3"/>
  <c r="K434" i="3"/>
  <c r="J434" i="3"/>
  <c r="I434" i="3"/>
  <c r="L433" i="3"/>
  <c r="K433" i="3"/>
  <c r="J433" i="3"/>
  <c r="I433" i="3"/>
  <c r="L432" i="3"/>
  <c r="K432" i="3"/>
  <c r="J432" i="3"/>
  <c r="I432" i="3"/>
  <c r="L431" i="3"/>
  <c r="K431" i="3"/>
  <c r="J431" i="3"/>
  <c r="I431" i="3"/>
  <c r="L430" i="3"/>
  <c r="K430" i="3"/>
  <c r="J430" i="3"/>
  <c r="I430" i="3"/>
  <c r="L429" i="3"/>
  <c r="K429" i="3"/>
  <c r="J429" i="3"/>
  <c r="I429" i="3"/>
  <c r="L428" i="3"/>
  <c r="K428" i="3"/>
  <c r="J428" i="3"/>
  <c r="I428" i="3"/>
  <c r="L427" i="3"/>
  <c r="K427" i="3"/>
  <c r="J427" i="3"/>
  <c r="I427" i="3"/>
  <c r="L426" i="3"/>
  <c r="K426" i="3"/>
  <c r="J426" i="3"/>
  <c r="I426" i="3"/>
  <c r="L425" i="3"/>
  <c r="K425" i="3"/>
  <c r="J425" i="3"/>
  <c r="I425" i="3"/>
  <c r="L424" i="3"/>
  <c r="K424" i="3"/>
  <c r="J424" i="3"/>
  <c r="I424" i="3"/>
  <c r="L423" i="3"/>
  <c r="K423" i="3"/>
  <c r="J423" i="3"/>
  <c r="I423" i="3"/>
  <c r="L422" i="3"/>
  <c r="K422" i="3"/>
  <c r="J422" i="3"/>
  <c r="I422" i="3"/>
  <c r="L421" i="3"/>
  <c r="K421" i="3"/>
  <c r="J421" i="3"/>
  <c r="I421" i="3"/>
  <c r="L420" i="3"/>
  <c r="K420" i="3"/>
  <c r="J420" i="3"/>
  <c r="I420" i="3"/>
  <c r="L419" i="3"/>
  <c r="K419" i="3"/>
  <c r="J419" i="3"/>
  <c r="I419" i="3"/>
  <c r="L418" i="3"/>
  <c r="K418" i="3"/>
  <c r="J418" i="3"/>
  <c r="I418" i="3"/>
  <c r="L417" i="3"/>
  <c r="K417" i="3"/>
  <c r="J417" i="3"/>
  <c r="I417" i="3"/>
  <c r="L416" i="3"/>
  <c r="K416" i="3"/>
  <c r="J416" i="3"/>
  <c r="I416" i="3"/>
  <c r="L415" i="3"/>
  <c r="K415" i="3"/>
  <c r="J415" i="3"/>
  <c r="I415" i="3"/>
  <c r="L414" i="3"/>
  <c r="K414" i="3"/>
  <c r="J414" i="3"/>
  <c r="I414" i="3"/>
  <c r="L413" i="3"/>
  <c r="K413" i="3"/>
  <c r="J413" i="3"/>
  <c r="I413" i="3"/>
  <c r="L412" i="3"/>
  <c r="K412" i="3"/>
  <c r="J412" i="3"/>
  <c r="I412" i="3"/>
  <c r="L411" i="3"/>
  <c r="K411" i="3"/>
  <c r="J411" i="3"/>
  <c r="I411" i="3"/>
  <c r="L410" i="3"/>
  <c r="K410" i="3"/>
  <c r="J410" i="3"/>
  <c r="I410" i="3"/>
  <c r="L409" i="3"/>
  <c r="K409" i="3"/>
  <c r="J409" i="3"/>
  <c r="I409" i="3"/>
  <c r="L408" i="3"/>
  <c r="K408" i="3"/>
  <c r="J408" i="3"/>
  <c r="I408" i="3"/>
  <c r="L407" i="3"/>
  <c r="K407" i="3"/>
  <c r="J407" i="3"/>
  <c r="I407" i="3"/>
  <c r="L406" i="3"/>
  <c r="K406" i="3"/>
  <c r="J406" i="3"/>
  <c r="I406" i="3"/>
  <c r="L405" i="3"/>
  <c r="K405" i="3"/>
  <c r="J405" i="3"/>
  <c r="I405" i="3"/>
  <c r="L404" i="3"/>
  <c r="K404" i="3"/>
  <c r="J404" i="3"/>
  <c r="I404" i="3"/>
  <c r="L403" i="3"/>
  <c r="K403" i="3"/>
  <c r="J403" i="3"/>
  <c r="I403" i="3"/>
  <c r="L402" i="3"/>
  <c r="K402" i="3"/>
  <c r="J402" i="3"/>
  <c r="I402" i="3"/>
  <c r="L401" i="3"/>
  <c r="K401" i="3"/>
  <c r="J401" i="3"/>
  <c r="I401" i="3"/>
  <c r="L400" i="3"/>
  <c r="K400" i="3"/>
  <c r="J400" i="3"/>
  <c r="I400" i="3"/>
  <c r="L399" i="3"/>
  <c r="K399" i="3"/>
  <c r="J399" i="3"/>
  <c r="I399" i="3"/>
  <c r="L398" i="3"/>
  <c r="K398" i="3"/>
  <c r="J398" i="3"/>
  <c r="I398" i="3"/>
  <c r="L397" i="3"/>
  <c r="K397" i="3"/>
  <c r="J397" i="3"/>
  <c r="I397" i="3"/>
  <c r="L396" i="3"/>
  <c r="K396" i="3"/>
  <c r="J396" i="3"/>
  <c r="I396" i="3"/>
  <c r="L395" i="3"/>
  <c r="K395" i="3"/>
  <c r="J395" i="3"/>
  <c r="I395" i="3"/>
  <c r="L394" i="3"/>
  <c r="K394" i="3"/>
  <c r="J394" i="3"/>
  <c r="I394" i="3"/>
  <c r="L393" i="3"/>
  <c r="K393" i="3"/>
  <c r="J393" i="3"/>
  <c r="I393" i="3"/>
  <c r="L392" i="3"/>
  <c r="K392" i="3"/>
  <c r="J392" i="3"/>
  <c r="I392" i="3"/>
  <c r="L391" i="3"/>
  <c r="K391" i="3"/>
  <c r="J391" i="3"/>
  <c r="I391" i="3"/>
  <c r="L390" i="3"/>
  <c r="K390" i="3"/>
  <c r="J390" i="3"/>
  <c r="I390" i="3"/>
  <c r="L389" i="3"/>
  <c r="K389" i="3"/>
  <c r="J389" i="3"/>
  <c r="I389" i="3"/>
  <c r="L388" i="3"/>
  <c r="K388" i="3"/>
  <c r="J388" i="3"/>
  <c r="I388" i="3"/>
  <c r="L387" i="3"/>
  <c r="K387" i="3"/>
  <c r="J387" i="3"/>
  <c r="I387" i="3"/>
  <c r="L386" i="3"/>
  <c r="K386" i="3"/>
  <c r="J386" i="3"/>
  <c r="I386" i="3"/>
  <c r="L385" i="3"/>
  <c r="K385" i="3"/>
  <c r="J385" i="3"/>
  <c r="I385" i="3"/>
  <c r="L384" i="3"/>
  <c r="K384" i="3"/>
  <c r="J384" i="3"/>
  <c r="I384" i="3"/>
  <c r="L383" i="3"/>
  <c r="K383" i="3"/>
  <c r="J383" i="3"/>
  <c r="I383" i="3"/>
  <c r="L382" i="3"/>
  <c r="K382" i="3"/>
  <c r="J382" i="3"/>
  <c r="I382" i="3"/>
  <c r="L381" i="3"/>
  <c r="K381" i="3"/>
  <c r="J381" i="3"/>
  <c r="I381" i="3"/>
  <c r="L380" i="3"/>
  <c r="K380" i="3"/>
  <c r="J380" i="3"/>
  <c r="I380" i="3"/>
  <c r="L379" i="3"/>
  <c r="K379" i="3"/>
  <c r="J379" i="3"/>
  <c r="I379" i="3"/>
  <c r="L378" i="3"/>
  <c r="K378" i="3"/>
  <c r="J378" i="3"/>
  <c r="I378" i="3"/>
  <c r="L377" i="3"/>
  <c r="K377" i="3"/>
  <c r="J377" i="3"/>
  <c r="I377" i="3"/>
  <c r="L376" i="3"/>
  <c r="K376" i="3"/>
  <c r="J376" i="3"/>
  <c r="I376" i="3"/>
  <c r="L375" i="3"/>
  <c r="K375" i="3"/>
  <c r="J375" i="3"/>
  <c r="I375" i="3"/>
  <c r="L374" i="3"/>
  <c r="K374" i="3"/>
  <c r="J374" i="3"/>
  <c r="I374" i="3"/>
  <c r="L373" i="3"/>
  <c r="K373" i="3"/>
  <c r="J373" i="3"/>
  <c r="I373" i="3"/>
  <c r="L372" i="3"/>
  <c r="K372" i="3"/>
  <c r="J372" i="3"/>
  <c r="I372" i="3"/>
  <c r="L371" i="3"/>
  <c r="K371" i="3"/>
  <c r="J371" i="3"/>
  <c r="I371" i="3"/>
  <c r="L370" i="3"/>
  <c r="K370" i="3"/>
  <c r="J370" i="3"/>
  <c r="I370" i="3"/>
  <c r="L369" i="3"/>
  <c r="K369" i="3"/>
  <c r="J369" i="3"/>
  <c r="I369" i="3"/>
  <c r="L368" i="3"/>
  <c r="K368" i="3"/>
  <c r="J368" i="3"/>
  <c r="I368" i="3"/>
  <c r="L367" i="3"/>
  <c r="K367" i="3"/>
  <c r="J367" i="3"/>
  <c r="I367" i="3"/>
  <c r="L366" i="3"/>
  <c r="K366" i="3"/>
  <c r="J366" i="3"/>
  <c r="I366" i="3"/>
  <c r="L365" i="3"/>
  <c r="K365" i="3"/>
  <c r="J365" i="3"/>
  <c r="I365" i="3"/>
  <c r="L364" i="3"/>
  <c r="K364" i="3"/>
  <c r="J364" i="3"/>
  <c r="I364" i="3"/>
  <c r="L363" i="3"/>
  <c r="K363" i="3"/>
  <c r="J363" i="3"/>
  <c r="I363" i="3"/>
  <c r="L362" i="3"/>
  <c r="K362" i="3"/>
  <c r="J362" i="3"/>
  <c r="I362" i="3"/>
  <c r="L361" i="3"/>
  <c r="K361" i="3"/>
  <c r="J361" i="3"/>
  <c r="I361" i="3"/>
  <c r="L360" i="3"/>
  <c r="K360" i="3"/>
  <c r="J360" i="3"/>
  <c r="I360" i="3"/>
  <c r="L359" i="3"/>
  <c r="K359" i="3"/>
  <c r="J359" i="3"/>
  <c r="I359" i="3"/>
  <c r="L358" i="3"/>
  <c r="K358" i="3"/>
  <c r="J358" i="3"/>
  <c r="I358" i="3"/>
  <c r="L357" i="3"/>
  <c r="K357" i="3"/>
  <c r="J357" i="3"/>
  <c r="I357" i="3"/>
  <c r="L356" i="3"/>
  <c r="K356" i="3"/>
  <c r="J356" i="3"/>
  <c r="I356" i="3"/>
  <c r="L355" i="3"/>
  <c r="K355" i="3"/>
  <c r="J355" i="3"/>
  <c r="I355" i="3"/>
  <c r="L354" i="3"/>
  <c r="K354" i="3"/>
  <c r="J354" i="3"/>
  <c r="I354" i="3"/>
  <c r="L353" i="3"/>
  <c r="K353" i="3"/>
  <c r="J353" i="3"/>
  <c r="I353" i="3"/>
  <c r="L352" i="3"/>
  <c r="K352" i="3"/>
  <c r="J352" i="3"/>
  <c r="I352" i="3"/>
  <c r="L351" i="3"/>
  <c r="K351" i="3"/>
  <c r="J351" i="3"/>
  <c r="I351" i="3"/>
  <c r="L350" i="3"/>
  <c r="K350" i="3"/>
  <c r="J350" i="3"/>
  <c r="I350" i="3"/>
  <c r="L349" i="3"/>
  <c r="K349" i="3"/>
  <c r="J349" i="3"/>
  <c r="I349" i="3"/>
  <c r="L348" i="3"/>
  <c r="K348" i="3"/>
  <c r="J348" i="3"/>
  <c r="I348" i="3"/>
  <c r="L347" i="3"/>
  <c r="K347" i="3"/>
  <c r="J347" i="3"/>
  <c r="I347" i="3"/>
  <c r="L346" i="3"/>
  <c r="K346" i="3"/>
  <c r="J346" i="3"/>
  <c r="I346" i="3"/>
  <c r="L345" i="3"/>
  <c r="K345" i="3"/>
  <c r="J345" i="3"/>
  <c r="I345" i="3"/>
  <c r="L344" i="3"/>
  <c r="K344" i="3"/>
  <c r="J344" i="3"/>
  <c r="I344" i="3"/>
  <c r="L343" i="3"/>
  <c r="K343" i="3"/>
  <c r="J343" i="3"/>
  <c r="I343" i="3"/>
  <c r="L342" i="3"/>
  <c r="K342" i="3"/>
  <c r="J342" i="3"/>
  <c r="I342" i="3"/>
  <c r="L341" i="3"/>
  <c r="K341" i="3"/>
  <c r="J341" i="3"/>
  <c r="I341" i="3"/>
  <c r="L340" i="3"/>
  <c r="K340" i="3"/>
  <c r="J340" i="3"/>
  <c r="I340" i="3"/>
  <c r="L339" i="3"/>
  <c r="K339" i="3"/>
  <c r="J339" i="3"/>
  <c r="I339" i="3"/>
  <c r="L338" i="3"/>
  <c r="K338" i="3"/>
  <c r="J338" i="3"/>
  <c r="I338" i="3"/>
  <c r="L337" i="3"/>
  <c r="K337" i="3"/>
  <c r="J337" i="3"/>
  <c r="I337" i="3"/>
  <c r="L336" i="3"/>
  <c r="K336" i="3"/>
  <c r="J336" i="3"/>
  <c r="I336" i="3"/>
  <c r="L335" i="3"/>
  <c r="K335" i="3"/>
  <c r="J335" i="3"/>
  <c r="I335" i="3"/>
  <c r="L334" i="3"/>
  <c r="K334" i="3"/>
  <c r="J334" i="3"/>
  <c r="I334" i="3"/>
  <c r="L333" i="3"/>
  <c r="K333" i="3"/>
  <c r="J333" i="3"/>
  <c r="I333" i="3"/>
  <c r="L332" i="3"/>
  <c r="K332" i="3"/>
  <c r="J332" i="3"/>
  <c r="I332" i="3"/>
  <c r="L331" i="3"/>
  <c r="K331" i="3"/>
  <c r="J331" i="3"/>
  <c r="I331" i="3"/>
  <c r="L330" i="3"/>
  <c r="K330" i="3"/>
  <c r="J330" i="3"/>
  <c r="I330" i="3"/>
  <c r="L329" i="3"/>
  <c r="K329" i="3"/>
  <c r="J329" i="3"/>
  <c r="I329" i="3"/>
  <c r="L328" i="3"/>
  <c r="K328" i="3"/>
  <c r="J328" i="3"/>
  <c r="I328" i="3"/>
  <c r="L327" i="3"/>
  <c r="K327" i="3"/>
  <c r="J327" i="3"/>
  <c r="I327" i="3"/>
  <c r="L326" i="3"/>
  <c r="K326" i="3"/>
  <c r="J326" i="3"/>
  <c r="I326" i="3"/>
  <c r="L325" i="3"/>
  <c r="K325" i="3"/>
  <c r="J325" i="3"/>
  <c r="I325" i="3"/>
  <c r="L324" i="3"/>
  <c r="K324" i="3"/>
  <c r="J324" i="3"/>
  <c r="I324" i="3"/>
  <c r="L323" i="3"/>
  <c r="K323" i="3"/>
  <c r="J323" i="3"/>
  <c r="I323" i="3"/>
  <c r="L322" i="3"/>
  <c r="K322" i="3"/>
  <c r="J322" i="3"/>
  <c r="I322" i="3"/>
  <c r="L321" i="3"/>
  <c r="K321" i="3"/>
  <c r="J321" i="3"/>
  <c r="I321" i="3"/>
  <c r="L320" i="3"/>
  <c r="K320" i="3"/>
  <c r="J320" i="3"/>
  <c r="I320" i="3"/>
  <c r="L319" i="3"/>
  <c r="K319" i="3"/>
  <c r="J319" i="3"/>
  <c r="I319" i="3"/>
  <c r="L318" i="3"/>
  <c r="K318" i="3"/>
  <c r="J318" i="3"/>
  <c r="I318" i="3"/>
  <c r="L317" i="3"/>
  <c r="K317" i="3"/>
  <c r="J317" i="3"/>
  <c r="I317" i="3"/>
  <c r="L316" i="3"/>
  <c r="K316" i="3"/>
  <c r="J316" i="3"/>
  <c r="I316" i="3"/>
  <c r="L315" i="3"/>
  <c r="K315" i="3"/>
  <c r="J315" i="3"/>
  <c r="I315" i="3"/>
  <c r="L314" i="3"/>
  <c r="K314" i="3"/>
  <c r="J314" i="3"/>
  <c r="I314" i="3"/>
  <c r="L313" i="3"/>
  <c r="K313" i="3"/>
  <c r="J313" i="3"/>
  <c r="I313" i="3"/>
  <c r="L312" i="3"/>
  <c r="K312" i="3"/>
  <c r="J312" i="3"/>
  <c r="I312" i="3"/>
  <c r="L311" i="3"/>
  <c r="K311" i="3"/>
  <c r="J311" i="3"/>
  <c r="I311" i="3"/>
  <c r="L310" i="3"/>
  <c r="K310" i="3"/>
  <c r="J310" i="3"/>
  <c r="I310" i="3"/>
  <c r="L309" i="3"/>
  <c r="K309" i="3"/>
  <c r="J309" i="3"/>
  <c r="I309" i="3"/>
  <c r="L308" i="3"/>
  <c r="K308" i="3"/>
  <c r="J308" i="3"/>
  <c r="I308" i="3"/>
  <c r="L307" i="3"/>
  <c r="K307" i="3"/>
  <c r="J307" i="3"/>
  <c r="I307" i="3"/>
  <c r="L306" i="3"/>
  <c r="K306" i="3"/>
  <c r="J306" i="3"/>
  <c r="I306" i="3"/>
  <c r="L305" i="3"/>
  <c r="K305" i="3"/>
  <c r="J305" i="3"/>
  <c r="I305" i="3"/>
  <c r="L304" i="3"/>
  <c r="K304" i="3"/>
  <c r="J304" i="3"/>
  <c r="I304" i="3"/>
  <c r="L303" i="3"/>
  <c r="K303" i="3"/>
  <c r="J303" i="3"/>
  <c r="I303" i="3"/>
  <c r="L302" i="3"/>
  <c r="K302" i="3"/>
  <c r="J302" i="3"/>
  <c r="I302" i="3"/>
  <c r="L301" i="3"/>
  <c r="K301" i="3"/>
  <c r="J301" i="3"/>
  <c r="I301" i="3"/>
  <c r="L300" i="3"/>
  <c r="K300" i="3"/>
  <c r="J300" i="3"/>
  <c r="I300" i="3"/>
  <c r="L299" i="3"/>
  <c r="K299" i="3"/>
  <c r="J299" i="3"/>
  <c r="I299" i="3"/>
  <c r="L298" i="3"/>
  <c r="K298" i="3"/>
  <c r="J298" i="3"/>
  <c r="I298" i="3"/>
  <c r="L297" i="3"/>
  <c r="K297" i="3"/>
  <c r="J297" i="3"/>
  <c r="I297" i="3"/>
  <c r="L296" i="3"/>
  <c r="K296" i="3"/>
  <c r="J296" i="3"/>
  <c r="I296" i="3"/>
  <c r="L295" i="3"/>
  <c r="K295" i="3"/>
  <c r="J295" i="3"/>
  <c r="I295" i="3"/>
  <c r="L294" i="3"/>
  <c r="K294" i="3"/>
  <c r="J294" i="3"/>
  <c r="I294" i="3"/>
  <c r="L293" i="3"/>
  <c r="K293" i="3"/>
  <c r="J293" i="3"/>
  <c r="I293" i="3"/>
  <c r="L292" i="3"/>
  <c r="K292" i="3"/>
  <c r="J292" i="3"/>
  <c r="I292" i="3"/>
  <c r="L291" i="3"/>
  <c r="K291" i="3"/>
  <c r="J291" i="3"/>
  <c r="I291" i="3"/>
  <c r="L290" i="3"/>
  <c r="K290" i="3"/>
  <c r="J290" i="3"/>
  <c r="I290" i="3"/>
  <c r="L289" i="3"/>
  <c r="K289" i="3"/>
  <c r="J289" i="3"/>
  <c r="I289" i="3"/>
  <c r="L288" i="3"/>
  <c r="K288" i="3"/>
  <c r="J288" i="3"/>
  <c r="I288" i="3"/>
  <c r="L287" i="3"/>
  <c r="K287" i="3"/>
  <c r="J287" i="3"/>
  <c r="I287" i="3"/>
  <c r="L286" i="3"/>
  <c r="K286" i="3"/>
  <c r="J286" i="3"/>
  <c r="I286" i="3"/>
  <c r="L285" i="3"/>
  <c r="K285" i="3"/>
  <c r="J285" i="3"/>
  <c r="I285" i="3"/>
  <c r="L284" i="3"/>
  <c r="K284" i="3"/>
  <c r="J284" i="3"/>
  <c r="I284" i="3"/>
  <c r="L283" i="3"/>
  <c r="K283" i="3"/>
  <c r="J283" i="3"/>
  <c r="I283" i="3"/>
  <c r="L282" i="3"/>
  <c r="K282" i="3"/>
  <c r="J282" i="3"/>
  <c r="I282" i="3"/>
  <c r="L281" i="3"/>
  <c r="K281" i="3"/>
  <c r="J281" i="3"/>
  <c r="I281" i="3"/>
  <c r="L280" i="3"/>
  <c r="K280" i="3"/>
  <c r="J280" i="3"/>
  <c r="I280" i="3"/>
  <c r="L279" i="3"/>
  <c r="K279" i="3"/>
  <c r="J279" i="3"/>
  <c r="I279" i="3"/>
  <c r="L278" i="3"/>
  <c r="K278" i="3"/>
  <c r="J278" i="3"/>
  <c r="I278" i="3"/>
  <c r="L277" i="3"/>
  <c r="K277" i="3"/>
  <c r="J277" i="3"/>
  <c r="I277" i="3"/>
  <c r="L276" i="3"/>
  <c r="K276" i="3"/>
  <c r="J276" i="3"/>
  <c r="I276" i="3"/>
  <c r="L275" i="3"/>
  <c r="K275" i="3"/>
  <c r="J275" i="3"/>
  <c r="I275" i="3"/>
  <c r="L274" i="3"/>
  <c r="K274" i="3"/>
  <c r="J274" i="3"/>
  <c r="I274" i="3"/>
  <c r="L273" i="3"/>
  <c r="K273" i="3"/>
  <c r="J273" i="3"/>
  <c r="I273" i="3"/>
  <c r="L272" i="3"/>
  <c r="K272" i="3"/>
  <c r="J272" i="3"/>
  <c r="I272" i="3"/>
  <c r="L271" i="3"/>
  <c r="K271" i="3"/>
  <c r="J271" i="3"/>
  <c r="I271" i="3"/>
  <c r="L270" i="3"/>
  <c r="K270" i="3"/>
  <c r="J270" i="3"/>
  <c r="I270" i="3"/>
  <c r="L269" i="3"/>
  <c r="K269" i="3"/>
  <c r="J269" i="3"/>
  <c r="I269" i="3"/>
  <c r="L268" i="3"/>
  <c r="K268" i="3"/>
  <c r="J268" i="3"/>
  <c r="I268" i="3"/>
  <c r="L267" i="3"/>
  <c r="K267" i="3"/>
  <c r="J267" i="3"/>
  <c r="I267" i="3"/>
  <c r="L266" i="3"/>
  <c r="K266" i="3"/>
  <c r="J266" i="3"/>
  <c r="I266" i="3"/>
  <c r="L265" i="3"/>
  <c r="K265" i="3"/>
  <c r="J265" i="3"/>
  <c r="I265" i="3"/>
  <c r="L264" i="3"/>
  <c r="K264" i="3"/>
  <c r="J264" i="3"/>
  <c r="I264" i="3"/>
  <c r="L263" i="3"/>
  <c r="K263" i="3"/>
  <c r="J263" i="3"/>
  <c r="I263" i="3"/>
  <c r="L262" i="3"/>
  <c r="K262" i="3"/>
  <c r="J262" i="3"/>
  <c r="I262" i="3"/>
  <c r="L261" i="3"/>
  <c r="K261" i="3"/>
  <c r="J261" i="3"/>
  <c r="I261" i="3"/>
  <c r="L260" i="3"/>
  <c r="K260" i="3"/>
  <c r="J260" i="3"/>
  <c r="I260" i="3"/>
  <c r="L259" i="3"/>
  <c r="K259" i="3"/>
  <c r="J259" i="3"/>
  <c r="I259" i="3"/>
  <c r="L258" i="3"/>
  <c r="K258" i="3"/>
  <c r="J258" i="3"/>
  <c r="I258" i="3"/>
  <c r="L257" i="3"/>
  <c r="K257" i="3"/>
  <c r="J257" i="3"/>
  <c r="I257" i="3"/>
  <c r="L256" i="3"/>
  <c r="K256" i="3"/>
  <c r="J256" i="3"/>
  <c r="I256" i="3"/>
  <c r="L255" i="3"/>
  <c r="K255" i="3"/>
  <c r="J255" i="3"/>
  <c r="I255" i="3"/>
  <c r="L254" i="3"/>
  <c r="K254" i="3"/>
  <c r="J254" i="3"/>
  <c r="I254" i="3"/>
  <c r="L253" i="3"/>
  <c r="K253" i="3"/>
  <c r="J253" i="3"/>
  <c r="I253" i="3"/>
  <c r="L252" i="3"/>
  <c r="K252" i="3"/>
  <c r="J252" i="3"/>
  <c r="I252" i="3"/>
  <c r="L251" i="3"/>
  <c r="K251" i="3"/>
  <c r="J251" i="3"/>
  <c r="I251" i="3"/>
  <c r="L250" i="3"/>
  <c r="K250" i="3"/>
  <c r="J250" i="3"/>
  <c r="I250" i="3"/>
  <c r="L249" i="3"/>
  <c r="K249" i="3"/>
  <c r="J249" i="3"/>
  <c r="I249" i="3"/>
  <c r="L248" i="3"/>
  <c r="K248" i="3"/>
  <c r="J248" i="3"/>
  <c r="I248" i="3"/>
  <c r="L247" i="3"/>
  <c r="K247" i="3"/>
  <c r="J247" i="3"/>
  <c r="I247" i="3"/>
  <c r="L246" i="3"/>
  <c r="K246" i="3"/>
  <c r="J246" i="3"/>
  <c r="I246" i="3"/>
  <c r="L245" i="3"/>
  <c r="K245" i="3"/>
  <c r="J245" i="3"/>
  <c r="I245" i="3"/>
  <c r="L244" i="3"/>
  <c r="K244" i="3"/>
  <c r="J244" i="3"/>
  <c r="I244" i="3"/>
  <c r="L243" i="3"/>
  <c r="K243" i="3"/>
  <c r="J243" i="3"/>
  <c r="I243" i="3"/>
  <c r="L242" i="3"/>
  <c r="K242" i="3"/>
  <c r="J242" i="3"/>
  <c r="I242" i="3"/>
  <c r="L241" i="3"/>
  <c r="K241" i="3"/>
  <c r="J241" i="3"/>
  <c r="I241" i="3"/>
  <c r="L240" i="3"/>
  <c r="K240" i="3"/>
  <c r="J240" i="3"/>
  <c r="I240" i="3"/>
  <c r="L239" i="3"/>
  <c r="K239" i="3"/>
  <c r="J239" i="3"/>
  <c r="I239" i="3"/>
  <c r="L238" i="3"/>
  <c r="K238" i="3"/>
  <c r="J238" i="3"/>
  <c r="I238" i="3"/>
  <c r="L237" i="3"/>
  <c r="K237" i="3"/>
  <c r="J237" i="3"/>
  <c r="I237" i="3"/>
  <c r="L236" i="3"/>
  <c r="K236" i="3"/>
  <c r="J236" i="3"/>
  <c r="I236" i="3"/>
  <c r="L235" i="3"/>
  <c r="K235" i="3"/>
  <c r="J235" i="3"/>
  <c r="I235" i="3"/>
  <c r="L234" i="3"/>
  <c r="K234" i="3"/>
  <c r="J234" i="3"/>
  <c r="I234" i="3"/>
  <c r="L233" i="3"/>
  <c r="K233" i="3"/>
  <c r="J233" i="3"/>
  <c r="I233" i="3"/>
  <c r="L232" i="3"/>
  <c r="K232" i="3"/>
  <c r="J232" i="3"/>
  <c r="I232" i="3"/>
  <c r="L231" i="3"/>
  <c r="K231" i="3"/>
  <c r="J231" i="3"/>
  <c r="I231" i="3"/>
  <c r="L230" i="3"/>
  <c r="K230" i="3"/>
  <c r="J230" i="3"/>
  <c r="I230" i="3"/>
  <c r="L229" i="3"/>
  <c r="K229" i="3"/>
  <c r="J229" i="3"/>
  <c r="I229" i="3"/>
  <c r="L228" i="3"/>
  <c r="K228" i="3"/>
  <c r="J228" i="3"/>
  <c r="I228" i="3"/>
  <c r="L227" i="3"/>
  <c r="K227" i="3"/>
  <c r="J227" i="3"/>
  <c r="I227" i="3"/>
  <c r="L226" i="3"/>
  <c r="K226" i="3"/>
  <c r="J226" i="3"/>
  <c r="I226" i="3"/>
  <c r="L225" i="3"/>
  <c r="K225" i="3"/>
  <c r="J225" i="3"/>
  <c r="I225" i="3"/>
  <c r="L224" i="3"/>
  <c r="K224" i="3"/>
  <c r="J224" i="3"/>
  <c r="I224" i="3"/>
  <c r="L223" i="3"/>
  <c r="K223" i="3"/>
  <c r="J223" i="3"/>
  <c r="I223" i="3"/>
  <c r="L222" i="3"/>
  <c r="K222" i="3"/>
  <c r="J222" i="3"/>
  <c r="I222" i="3"/>
  <c r="L221" i="3"/>
  <c r="K221" i="3"/>
  <c r="J221" i="3"/>
  <c r="I221" i="3"/>
  <c r="L220" i="3"/>
  <c r="K220" i="3"/>
  <c r="J220" i="3"/>
  <c r="I220" i="3"/>
  <c r="L219" i="3"/>
  <c r="K219" i="3"/>
  <c r="J219" i="3"/>
  <c r="I219" i="3"/>
  <c r="L218" i="3"/>
  <c r="K218" i="3"/>
  <c r="J218" i="3"/>
  <c r="I218" i="3"/>
  <c r="L217" i="3"/>
  <c r="K217" i="3"/>
  <c r="J217" i="3"/>
  <c r="I217" i="3"/>
  <c r="L216" i="3"/>
  <c r="K216" i="3"/>
  <c r="J216" i="3"/>
  <c r="I216" i="3"/>
  <c r="L215" i="3"/>
  <c r="K215" i="3"/>
  <c r="J215" i="3"/>
  <c r="I215" i="3"/>
  <c r="L214" i="3"/>
  <c r="K214" i="3"/>
  <c r="J214" i="3"/>
  <c r="I214" i="3"/>
  <c r="L213" i="3"/>
  <c r="K213" i="3"/>
  <c r="J213" i="3"/>
  <c r="I213" i="3"/>
  <c r="L212" i="3"/>
  <c r="K212" i="3"/>
  <c r="J212" i="3"/>
  <c r="I212" i="3"/>
  <c r="L211" i="3"/>
  <c r="K211" i="3"/>
  <c r="J211" i="3"/>
  <c r="I211" i="3"/>
  <c r="L210" i="3"/>
  <c r="K210" i="3"/>
  <c r="J210" i="3"/>
  <c r="I210" i="3"/>
  <c r="L209" i="3"/>
  <c r="K209" i="3"/>
  <c r="J209" i="3"/>
  <c r="I209" i="3"/>
  <c r="L208" i="3"/>
  <c r="K208" i="3"/>
  <c r="J208" i="3"/>
  <c r="I208" i="3"/>
  <c r="L207" i="3"/>
  <c r="K207" i="3"/>
  <c r="J207" i="3"/>
  <c r="I207" i="3"/>
  <c r="L206" i="3"/>
  <c r="K206" i="3"/>
  <c r="J206" i="3"/>
  <c r="I206" i="3"/>
  <c r="L205" i="3"/>
  <c r="K205" i="3"/>
  <c r="J205" i="3"/>
  <c r="I205" i="3"/>
  <c r="L204" i="3"/>
  <c r="K204" i="3"/>
  <c r="J204" i="3"/>
  <c r="I204" i="3"/>
  <c r="L203" i="3"/>
  <c r="K203" i="3"/>
  <c r="J203" i="3"/>
  <c r="I203" i="3"/>
  <c r="L202" i="3"/>
  <c r="K202" i="3"/>
  <c r="J202" i="3"/>
  <c r="I202" i="3"/>
  <c r="L201" i="3"/>
  <c r="K201" i="3"/>
  <c r="J201" i="3"/>
  <c r="I201" i="3"/>
  <c r="L200" i="3"/>
  <c r="K200" i="3"/>
  <c r="J200" i="3"/>
  <c r="I200" i="3"/>
  <c r="L199" i="3"/>
  <c r="K199" i="3"/>
  <c r="J199" i="3"/>
  <c r="I199" i="3"/>
  <c r="L198" i="3"/>
  <c r="K198" i="3"/>
  <c r="J198" i="3"/>
  <c r="I198" i="3"/>
  <c r="L197" i="3"/>
  <c r="K197" i="3"/>
  <c r="J197" i="3"/>
  <c r="I197" i="3"/>
  <c r="L196" i="3"/>
  <c r="K196" i="3"/>
  <c r="J196" i="3"/>
  <c r="I196" i="3"/>
  <c r="L195" i="3"/>
  <c r="K195" i="3"/>
  <c r="J195" i="3"/>
  <c r="I195" i="3"/>
  <c r="L194" i="3"/>
  <c r="K194" i="3"/>
  <c r="J194" i="3"/>
  <c r="I194" i="3"/>
  <c r="L193" i="3"/>
  <c r="K193" i="3"/>
  <c r="J193" i="3"/>
  <c r="I193" i="3"/>
  <c r="L192" i="3"/>
  <c r="K192" i="3"/>
  <c r="J192" i="3"/>
  <c r="I192" i="3"/>
  <c r="L191" i="3"/>
  <c r="K191" i="3"/>
  <c r="J191" i="3"/>
  <c r="I191" i="3"/>
  <c r="L190" i="3"/>
  <c r="K190" i="3"/>
  <c r="J190" i="3"/>
  <c r="I190" i="3"/>
  <c r="L189" i="3"/>
  <c r="K189" i="3"/>
  <c r="J189" i="3"/>
  <c r="I189" i="3"/>
  <c r="L188" i="3"/>
  <c r="K188" i="3"/>
  <c r="J188" i="3"/>
  <c r="I188" i="3"/>
  <c r="L187" i="3"/>
  <c r="K187" i="3"/>
  <c r="J187" i="3"/>
  <c r="I187" i="3"/>
  <c r="L186" i="3"/>
  <c r="K186" i="3"/>
  <c r="J186" i="3"/>
  <c r="I186" i="3"/>
  <c r="L185" i="3"/>
  <c r="K185" i="3"/>
  <c r="J185" i="3"/>
  <c r="I185" i="3"/>
  <c r="L184" i="3"/>
  <c r="K184" i="3"/>
  <c r="J184" i="3"/>
  <c r="I184" i="3"/>
  <c r="L183" i="3"/>
  <c r="K183" i="3"/>
  <c r="J183" i="3"/>
  <c r="I183" i="3"/>
  <c r="L182" i="3"/>
  <c r="K182" i="3"/>
  <c r="J182" i="3"/>
  <c r="I182" i="3"/>
  <c r="L181" i="3"/>
  <c r="K181" i="3"/>
  <c r="J181" i="3"/>
  <c r="I181" i="3"/>
  <c r="L180" i="3"/>
  <c r="K180" i="3"/>
  <c r="J180" i="3"/>
  <c r="I180" i="3"/>
  <c r="L179" i="3"/>
  <c r="K179" i="3"/>
  <c r="J179" i="3"/>
  <c r="I179" i="3"/>
  <c r="L178" i="3"/>
  <c r="K178" i="3"/>
  <c r="J178" i="3"/>
  <c r="I178" i="3"/>
  <c r="L177" i="3"/>
  <c r="K177" i="3"/>
  <c r="J177" i="3"/>
  <c r="I177" i="3"/>
  <c r="L176" i="3"/>
  <c r="K176" i="3"/>
  <c r="J176" i="3"/>
  <c r="I176" i="3"/>
  <c r="L175" i="3"/>
  <c r="K175" i="3"/>
  <c r="J175" i="3"/>
  <c r="I175" i="3"/>
  <c r="L174" i="3"/>
  <c r="K174" i="3"/>
  <c r="J174" i="3"/>
  <c r="I174" i="3"/>
  <c r="L173" i="3"/>
  <c r="K173" i="3"/>
  <c r="J173" i="3"/>
  <c r="I173" i="3"/>
  <c r="L172" i="3"/>
  <c r="K172" i="3"/>
  <c r="J172" i="3"/>
  <c r="I172" i="3"/>
  <c r="L171" i="3"/>
  <c r="K171" i="3"/>
  <c r="J171" i="3"/>
  <c r="I171" i="3"/>
  <c r="L170" i="3"/>
  <c r="K170" i="3"/>
  <c r="J170" i="3"/>
  <c r="I170" i="3"/>
  <c r="L169" i="3"/>
  <c r="K169" i="3"/>
  <c r="J169" i="3"/>
  <c r="I169" i="3"/>
  <c r="L168" i="3"/>
  <c r="K168" i="3"/>
  <c r="J168" i="3"/>
  <c r="I168" i="3"/>
  <c r="L167" i="3"/>
  <c r="K167" i="3"/>
  <c r="J167" i="3"/>
  <c r="I167" i="3"/>
  <c r="L166" i="3"/>
  <c r="K166" i="3"/>
  <c r="J166" i="3"/>
  <c r="I166" i="3"/>
  <c r="L165" i="3"/>
  <c r="K165" i="3"/>
  <c r="J165" i="3"/>
  <c r="I165" i="3"/>
  <c r="L164" i="3"/>
  <c r="K164" i="3"/>
  <c r="J164" i="3"/>
  <c r="I164" i="3"/>
  <c r="L163" i="3"/>
  <c r="K163" i="3"/>
  <c r="J163" i="3"/>
  <c r="I163" i="3"/>
  <c r="L162" i="3"/>
  <c r="K162" i="3"/>
  <c r="J162" i="3"/>
  <c r="I162" i="3"/>
  <c r="L161" i="3"/>
  <c r="K161" i="3"/>
  <c r="J161" i="3"/>
  <c r="I161" i="3"/>
  <c r="L160" i="3"/>
  <c r="K160" i="3"/>
  <c r="J160" i="3"/>
  <c r="I160" i="3"/>
  <c r="L159" i="3"/>
  <c r="K159" i="3"/>
  <c r="J159" i="3"/>
  <c r="I159" i="3"/>
  <c r="L158" i="3"/>
  <c r="K158" i="3"/>
  <c r="J158" i="3"/>
  <c r="I158" i="3"/>
  <c r="L157" i="3"/>
  <c r="K157" i="3"/>
  <c r="J157" i="3"/>
  <c r="I157" i="3"/>
  <c r="L156" i="3"/>
  <c r="K156" i="3"/>
  <c r="J156" i="3"/>
  <c r="I156" i="3"/>
  <c r="L155" i="3"/>
  <c r="K155" i="3"/>
  <c r="J155" i="3"/>
  <c r="I155" i="3"/>
  <c r="L154" i="3"/>
  <c r="K154" i="3"/>
  <c r="J154" i="3"/>
  <c r="I154" i="3"/>
  <c r="L153" i="3"/>
  <c r="K153" i="3"/>
  <c r="J153" i="3"/>
  <c r="I153" i="3"/>
  <c r="L152" i="3"/>
  <c r="K152" i="3"/>
  <c r="J152" i="3"/>
  <c r="I152" i="3"/>
  <c r="L151" i="3"/>
  <c r="K151" i="3"/>
  <c r="J151" i="3"/>
  <c r="I151" i="3"/>
  <c r="L150" i="3"/>
  <c r="K150" i="3"/>
  <c r="J150" i="3"/>
  <c r="I150" i="3"/>
  <c r="L149" i="3"/>
  <c r="K149" i="3"/>
  <c r="J149" i="3"/>
  <c r="I149" i="3"/>
  <c r="L148" i="3"/>
  <c r="K148" i="3"/>
  <c r="J148" i="3"/>
  <c r="I148" i="3"/>
  <c r="L147" i="3"/>
  <c r="K147" i="3"/>
  <c r="J147" i="3"/>
  <c r="I147" i="3"/>
  <c r="L146" i="3"/>
  <c r="K146" i="3"/>
  <c r="J146" i="3"/>
  <c r="I146" i="3"/>
  <c r="L145" i="3"/>
  <c r="K145" i="3"/>
  <c r="J145" i="3"/>
  <c r="I145" i="3"/>
  <c r="L144" i="3"/>
  <c r="K144" i="3"/>
  <c r="J144" i="3"/>
  <c r="I144" i="3"/>
  <c r="L143" i="3"/>
  <c r="K143" i="3"/>
  <c r="J143" i="3"/>
  <c r="I143" i="3"/>
  <c r="L142" i="3"/>
  <c r="K142" i="3"/>
  <c r="J142" i="3"/>
  <c r="I142" i="3"/>
  <c r="L141" i="3"/>
  <c r="K141" i="3"/>
  <c r="J141" i="3"/>
  <c r="I141" i="3"/>
  <c r="L140" i="3"/>
  <c r="K140" i="3"/>
  <c r="J140" i="3"/>
  <c r="I140" i="3"/>
  <c r="L139" i="3"/>
  <c r="K139" i="3"/>
  <c r="J139" i="3"/>
  <c r="I139" i="3"/>
  <c r="L138" i="3"/>
  <c r="K138" i="3"/>
  <c r="J138" i="3"/>
  <c r="I138" i="3"/>
  <c r="L137" i="3"/>
  <c r="K137" i="3"/>
  <c r="J137" i="3"/>
  <c r="I137" i="3"/>
  <c r="L136" i="3"/>
  <c r="K136" i="3"/>
  <c r="J136" i="3"/>
  <c r="I136" i="3"/>
  <c r="L135" i="3"/>
  <c r="K135" i="3"/>
  <c r="J135" i="3"/>
  <c r="I135" i="3"/>
  <c r="L134" i="3"/>
  <c r="K134" i="3"/>
  <c r="J134" i="3"/>
  <c r="I134" i="3"/>
  <c r="L133" i="3"/>
  <c r="K133" i="3"/>
  <c r="J133" i="3"/>
  <c r="I133" i="3"/>
  <c r="L132" i="3"/>
  <c r="K132" i="3"/>
  <c r="J132" i="3"/>
  <c r="I132" i="3"/>
  <c r="L131" i="3"/>
  <c r="K131" i="3"/>
  <c r="J131" i="3"/>
  <c r="I131" i="3"/>
  <c r="L130" i="3"/>
  <c r="K130" i="3"/>
  <c r="J130" i="3"/>
  <c r="I130" i="3"/>
  <c r="L129" i="3"/>
  <c r="K129" i="3"/>
  <c r="J129" i="3"/>
  <c r="I129" i="3"/>
  <c r="L128" i="3"/>
  <c r="K128" i="3"/>
  <c r="J128" i="3"/>
  <c r="I128" i="3"/>
  <c r="L127" i="3"/>
  <c r="K127" i="3"/>
  <c r="J127" i="3"/>
  <c r="I127" i="3"/>
  <c r="L126" i="3"/>
  <c r="K126" i="3"/>
  <c r="J126" i="3"/>
  <c r="I126" i="3"/>
  <c r="L125" i="3"/>
  <c r="K125" i="3"/>
  <c r="J125" i="3"/>
  <c r="I125" i="3"/>
  <c r="L124" i="3"/>
  <c r="K124" i="3"/>
  <c r="J124" i="3"/>
  <c r="I124" i="3"/>
  <c r="L123" i="3"/>
  <c r="K123" i="3"/>
  <c r="J123" i="3"/>
  <c r="I123" i="3"/>
  <c r="L122" i="3"/>
  <c r="K122" i="3"/>
  <c r="J122" i="3"/>
  <c r="I122" i="3"/>
  <c r="L121" i="3"/>
  <c r="K121" i="3"/>
  <c r="J121" i="3"/>
  <c r="I121" i="3"/>
  <c r="L120" i="3"/>
  <c r="K120" i="3"/>
  <c r="J120" i="3"/>
  <c r="I120" i="3"/>
  <c r="L119" i="3"/>
  <c r="K119" i="3"/>
  <c r="J119" i="3"/>
  <c r="I119" i="3"/>
  <c r="L118" i="3"/>
  <c r="K118" i="3"/>
  <c r="J118" i="3"/>
  <c r="I118" i="3"/>
  <c r="L117" i="3"/>
  <c r="K117" i="3"/>
  <c r="J117" i="3"/>
  <c r="I117" i="3"/>
  <c r="L116" i="3"/>
  <c r="K116" i="3"/>
  <c r="J116" i="3"/>
  <c r="I116" i="3"/>
  <c r="L115" i="3"/>
  <c r="K115" i="3"/>
  <c r="J115" i="3"/>
  <c r="I115" i="3"/>
  <c r="L114" i="3"/>
  <c r="K114" i="3"/>
  <c r="J114" i="3"/>
  <c r="I114" i="3"/>
  <c r="L113" i="3"/>
  <c r="K113" i="3"/>
  <c r="J113" i="3"/>
  <c r="I113" i="3"/>
  <c r="L112" i="3"/>
  <c r="K112" i="3"/>
  <c r="J112" i="3"/>
  <c r="I112" i="3"/>
  <c r="L111" i="3"/>
  <c r="K111" i="3"/>
  <c r="J111" i="3"/>
  <c r="I111" i="3"/>
  <c r="L110" i="3"/>
  <c r="K110" i="3"/>
  <c r="J110" i="3"/>
  <c r="I110" i="3"/>
  <c r="L109" i="3"/>
  <c r="K109" i="3"/>
  <c r="J109" i="3"/>
  <c r="I109" i="3"/>
  <c r="L108" i="3"/>
  <c r="K108" i="3"/>
  <c r="J108" i="3"/>
  <c r="I108" i="3"/>
  <c r="L107" i="3"/>
  <c r="K107" i="3"/>
  <c r="J107" i="3"/>
  <c r="I107" i="3"/>
  <c r="L106" i="3"/>
  <c r="K106" i="3"/>
  <c r="J106" i="3"/>
  <c r="I106" i="3"/>
  <c r="L105" i="3"/>
  <c r="K105" i="3"/>
  <c r="J105" i="3"/>
  <c r="I105" i="3"/>
  <c r="L104" i="3"/>
  <c r="K104" i="3"/>
  <c r="J104" i="3"/>
  <c r="I104" i="3"/>
  <c r="L103" i="3"/>
  <c r="K103" i="3"/>
  <c r="J103" i="3"/>
  <c r="I103" i="3"/>
  <c r="L102" i="3"/>
  <c r="K102" i="3"/>
  <c r="J102" i="3"/>
  <c r="I102" i="3"/>
  <c r="L101" i="3"/>
  <c r="K101" i="3"/>
  <c r="J101" i="3"/>
  <c r="I101" i="3"/>
  <c r="L100" i="3"/>
  <c r="K100" i="3"/>
  <c r="J100" i="3"/>
  <c r="I100" i="3"/>
  <c r="L99" i="3"/>
  <c r="K99" i="3"/>
  <c r="J99" i="3"/>
  <c r="I99" i="3"/>
  <c r="L98" i="3"/>
  <c r="K98" i="3"/>
  <c r="J98" i="3"/>
  <c r="I98" i="3"/>
  <c r="L97" i="3"/>
  <c r="K97" i="3"/>
  <c r="J97" i="3"/>
  <c r="I97" i="3"/>
  <c r="L96" i="3"/>
  <c r="K96" i="3"/>
  <c r="J96" i="3"/>
  <c r="I96" i="3"/>
  <c r="L95" i="3"/>
  <c r="K95" i="3"/>
  <c r="J95" i="3"/>
  <c r="I95" i="3"/>
  <c r="L94" i="3"/>
  <c r="K94" i="3"/>
  <c r="J94" i="3"/>
  <c r="I94" i="3"/>
  <c r="L93" i="3"/>
  <c r="K93" i="3"/>
  <c r="J93" i="3"/>
  <c r="I93" i="3"/>
  <c r="L92" i="3"/>
  <c r="K92" i="3"/>
  <c r="J92" i="3"/>
  <c r="I92" i="3"/>
  <c r="L91" i="3"/>
  <c r="K91" i="3"/>
  <c r="J91" i="3"/>
  <c r="I91" i="3"/>
  <c r="L90" i="3"/>
  <c r="K90" i="3"/>
  <c r="J90" i="3"/>
  <c r="I90" i="3"/>
  <c r="L89" i="3"/>
  <c r="K89" i="3"/>
  <c r="J89" i="3"/>
  <c r="I89" i="3"/>
  <c r="L88" i="3"/>
  <c r="K88" i="3"/>
  <c r="J88" i="3"/>
  <c r="I88" i="3"/>
  <c r="L87" i="3"/>
  <c r="K87" i="3"/>
  <c r="J87" i="3"/>
  <c r="I87" i="3"/>
  <c r="L86" i="3"/>
  <c r="K86" i="3"/>
  <c r="J86" i="3"/>
  <c r="I86" i="3"/>
  <c r="L85" i="3"/>
  <c r="K85" i="3"/>
  <c r="J85" i="3"/>
  <c r="I85" i="3"/>
  <c r="L84" i="3"/>
  <c r="K84" i="3"/>
  <c r="J84" i="3"/>
  <c r="I84" i="3"/>
  <c r="L83" i="3"/>
  <c r="K83" i="3"/>
  <c r="J83" i="3"/>
  <c r="I83" i="3"/>
  <c r="L82" i="3"/>
  <c r="K82" i="3"/>
  <c r="J82" i="3"/>
  <c r="I82" i="3"/>
  <c r="L81" i="3"/>
  <c r="K81" i="3"/>
  <c r="J81" i="3"/>
  <c r="I81" i="3"/>
  <c r="L80" i="3"/>
  <c r="K80" i="3"/>
  <c r="J80" i="3"/>
  <c r="I80" i="3"/>
  <c r="L79" i="3"/>
  <c r="K79" i="3"/>
  <c r="J79" i="3"/>
  <c r="I79" i="3"/>
  <c r="L78" i="3"/>
  <c r="K78" i="3"/>
  <c r="J78" i="3"/>
  <c r="I78" i="3"/>
  <c r="L77" i="3"/>
  <c r="K77" i="3"/>
  <c r="J77" i="3"/>
  <c r="I77" i="3"/>
  <c r="L76" i="3"/>
  <c r="K76" i="3"/>
  <c r="J76" i="3"/>
  <c r="I76" i="3"/>
  <c r="L75" i="3"/>
  <c r="K75" i="3"/>
  <c r="J75" i="3"/>
  <c r="I75" i="3"/>
  <c r="L74" i="3"/>
  <c r="K74" i="3"/>
  <c r="J74" i="3"/>
  <c r="I74" i="3"/>
  <c r="L73" i="3"/>
  <c r="K73" i="3"/>
  <c r="J73" i="3"/>
  <c r="I73" i="3"/>
  <c r="L72" i="3"/>
  <c r="K72" i="3"/>
  <c r="J72" i="3"/>
  <c r="I72" i="3"/>
  <c r="L71" i="3"/>
  <c r="K71" i="3"/>
  <c r="J71" i="3"/>
  <c r="I71" i="3"/>
  <c r="L70" i="3"/>
  <c r="K70" i="3"/>
  <c r="J70" i="3"/>
  <c r="I70" i="3"/>
  <c r="L69" i="3"/>
  <c r="K69" i="3"/>
  <c r="J69" i="3"/>
  <c r="I69" i="3"/>
  <c r="L68" i="3"/>
  <c r="K68" i="3"/>
  <c r="J68" i="3"/>
  <c r="I68" i="3"/>
  <c r="L67" i="3"/>
  <c r="K67" i="3"/>
  <c r="J67" i="3"/>
  <c r="I67" i="3"/>
  <c r="L66" i="3"/>
  <c r="K66" i="3"/>
  <c r="J66" i="3"/>
  <c r="I66" i="3"/>
  <c r="L65" i="3"/>
  <c r="K65" i="3"/>
  <c r="J65" i="3"/>
  <c r="I65" i="3"/>
  <c r="L64" i="3"/>
  <c r="K64" i="3"/>
  <c r="J64" i="3"/>
  <c r="I64" i="3"/>
  <c r="L63" i="3"/>
  <c r="K63" i="3"/>
  <c r="J63" i="3"/>
  <c r="I63" i="3"/>
  <c r="L62" i="3"/>
  <c r="K62" i="3"/>
  <c r="J62" i="3"/>
  <c r="I62" i="3"/>
  <c r="L61" i="3"/>
  <c r="K61" i="3"/>
  <c r="J61" i="3"/>
  <c r="I61" i="3"/>
  <c r="L60" i="3"/>
  <c r="K60" i="3"/>
  <c r="J60" i="3"/>
  <c r="I60" i="3"/>
  <c r="L59" i="3"/>
  <c r="K59" i="3"/>
  <c r="J59" i="3"/>
  <c r="I59" i="3"/>
  <c r="L58" i="3"/>
  <c r="K58" i="3"/>
  <c r="J58" i="3"/>
  <c r="I58" i="3"/>
  <c r="L57" i="3"/>
  <c r="K57" i="3"/>
  <c r="J57" i="3"/>
  <c r="I57" i="3"/>
  <c r="L56" i="3"/>
  <c r="K56" i="3"/>
  <c r="J56" i="3"/>
  <c r="I56" i="3"/>
  <c r="L55" i="3"/>
  <c r="K55" i="3"/>
  <c r="J55" i="3"/>
  <c r="I55" i="3"/>
  <c r="L54" i="3"/>
  <c r="K54" i="3"/>
  <c r="J54" i="3"/>
  <c r="I54" i="3"/>
  <c r="L53" i="3"/>
  <c r="K53" i="3"/>
  <c r="J53" i="3"/>
  <c r="I53" i="3"/>
  <c r="L52" i="3"/>
  <c r="K52" i="3"/>
  <c r="J52" i="3"/>
  <c r="I52" i="3"/>
  <c r="L51" i="3"/>
  <c r="K51" i="3"/>
  <c r="J51" i="3"/>
  <c r="I51" i="3"/>
  <c r="L50" i="3"/>
  <c r="K50" i="3"/>
  <c r="J50" i="3"/>
  <c r="I50" i="3"/>
  <c r="L49" i="3"/>
  <c r="K49" i="3"/>
  <c r="J49" i="3"/>
  <c r="I49" i="3"/>
  <c r="L48" i="3"/>
  <c r="K48" i="3"/>
  <c r="J48" i="3"/>
  <c r="I48" i="3"/>
  <c r="L47" i="3"/>
  <c r="K47" i="3"/>
  <c r="J47" i="3"/>
  <c r="I47" i="3"/>
  <c r="L46" i="3"/>
  <c r="K46" i="3"/>
  <c r="J46" i="3"/>
  <c r="I46" i="3"/>
  <c r="L45" i="3"/>
  <c r="K45" i="3"/>
  <c r="J45" i="3"/>
  <c r="I45" i="3"/>
  <c r="L44" i="3"/>
  <c r="K44" i="3"/>
  <c r="J44" i="3"/>
  <c r="I44" i="3"/>
  <c r="L43" i="3"/>
  <c r="K43" i="3"/>
  <c r="J43" i="3"/>
  <c r="I43" i="3"/>
  <c r="L42" i="3"/>
  <c r="K42" i="3"/>
  <c r="J42" i="3"/>
  <c r="I42" i="3"/>
  <c r="L41" i="3"/>
  <c r="K41" i="3"/>
  <c r="J41" i="3"/>
  <c r="I41" i="3"/>
  <c r="L40" i="3"/>
  <c r="K40" i="3"/>
  <c r="J40" i="3"/>
  <c r="I40" i="3"/>
  <c r="L39" i="3"/>
  <c r="K39" i="3"/>
  <c r="J39" i="3"/>
  <c r="I39" i="3"/>
  <c r="L38" i="3"/>
  <c r="K38" i="3"/>
  <c r="J38" i="3"/>
  <c r="I38" i="3"/>
  <c r="L37" i="3"/>
  <c r="K37" i="3"/>
  <c r="J37" i="3"/>
  <c r="I37" i="3"/>
  <c r="L36" i="3"/>
  <c r="K36" i="3"/>
  <c r="J36" i="3"/>
  <c r="I36" i="3"/>
  <c r="L35" i="3"/>
  <c r="K35" i="3"/>
  <c r="J35" i="3"/>
  <c r="I35" i="3"/>
  <c r="L34" i="3"/>
  <c r="K34" i="3"/>
  <c r="J34" i="3"/>
  <c r="I34" i="3"/>
  <c r="L33" i="3"/>
  <c r="K33" i="3"/>
  <c r="J33" i="3"/>
  <c r="I33" i="3"/>
  <c r="L32" i="3"/>
  <c r="K32" i="3"/>
  <c r="J32" i="3"/>
  <c r="I32" i="3"/>
  <c r="L31" i="3"/>
  <c r="K31" i="3"/>
  <c r="J31" i="3"/>
  <c r="I31" i="3"/>
  <c r="L30" i="3"/>
  <c r="K30" i="3"/>
  <c r="J30" i="3"/>
  <c r="I30" i="3"/>
  <c r="L29" i="3"/>
  <c r="K29" i="3"/>
  <c r="J29" i="3"/>
  <c r="I29" i="3"/>
  <c r="L28" i="3"/>
  <c r="K28" i="3"/>
  <c r="J28" i="3"/>
  <c r="I28" i="3"/>
  <c r="L27" i="3"/>
  <c r="K27" i="3"/>
  <c r="J27" i="3"/>
  <c r="I27" i="3"/>
  <c r="L26" i="3"/>
  <c r="K26" i="3"/>
  <c r="J26" i="3"/>
  <c r="I26" i="3"/>
  <c r="L25" i="3"/>
  <c r="K25" i="3"/>
  <c r="J25" i="3"/>
  <c r="I25" i="3"/>
  <c r="L24" i="3"/>
  <c r="K24" i="3"/>
  <c r="J24" i="3"/>
  <c r="I24" i="3"/>
  <c r="L23" i="3"/>
  <c r="K23" i="3"/>
  <c r="J23" i="3"/>
  <c r="I23" i="3"/>
  <c r="L22" i="3"/>
  <c r="K22" i="3"/>
  <c r="J22" i="3"/>
  <c r="I22" i="3"/>
  <c r="L21" i="3"/>
  <c r="K21" i="3"/>
  <c r="J21" i="3"/>
  <c r="I21" i="3"/>
  <c r="L20" i="3"/>
  <c r="K20" i="3"/>
  <c r="J20" i="3"/>
  <c r="I20" i="3"/>
  <c r="L19" i="3"/>
  <c r="K19" i="3"/>
  <c r="J19" i="3"/>
  <c r="I19" i="3"/>
  <c r="L18" i="3"/>
  <c r="K18" i="3"/>
  <c r="J18" i="3"/>
  <c r="I18" i="3"/>
  <c r="L17" i="3"/>
  <c r="K17" i="3"/>
  <c r="J17" i="3"/>
  <c r="I17" i="3"/>
  <c r="L16" i="3"/>
  <c r="K16" i="3"/>
  <c r="J16" i="3"/>
  <c r="I16" i="3"/>
  <c r="L15" i="3"/>
  <c r="K15" i="3"/>
  <c r="J15" i="3"/>
  <c r="I15" i="3"/>
  <c r="L14" i="3"/>
  <c r="K14" i="3"/>
  <c r="J14" i="3"/>
  <c r="I14" i="3"/>
  <c r="L13" i="3"/>
  <c r="K13" i="3"/>
  <c r="J13" i="3"/>
  <c r="I13" i="3"/>
  <c r="L12" i="3"/>
  <c r="K12" i="3"/>
  <c r="J12" i="3"/>
  <c r="I12" i="3"/>
  <c r="L11" i="3"/>
  <c r="K11" i="3"/>
  <c r="J11" i="3"/>
  <c r="I11" i="3"/>
  <c r="L10" i="3"/>
  <c r="K10" i="3"/>
  <c r="J10" i="3"/>
  <c r="I10" i="3"/>
  <c r="L9" i="3"/>
  <c r="K9" i="3"/>
  <c r="J9" i="3"/>
  <c r="I9" i="3"/>
  <c r="L8" i="3"/>
  <c r="K8" i="3"/>
  <c r="J8" i="3"/>
  <c r="I8" i="3"/>
  <c r="L7" i="3"/>
  <c r="K7" i="3"/>
  <c r="J7" i="3"/>
  <c r="I7" i="3"/>
  <c r="L6" i="3"/>
  <c r="K6" i="3"/>
  <c r="J6" i="3"/>
  <c r="I6" i="3"/>
  <c r="L5" i="3"/>
  <c r="K5" i="3"/>
  <c r="J5" i="3"/>
  <c r="I5" i="3"/>
  <c r="L4" i="3"/>
  <c r="K4" i="3"/>
  <c r="J4" i="3"/>
  <c r="I4" i="3"/>
  <c r="L3" i="3"/>
  <c r="K3" i="3"/>
  <c r="J3" i="3"/>
  <c r="I3" i="3"/>
  <c r="L2" i="3"/>
  <c r="K2" i="3"/>
  <c r="J2" i="3"/>
  <c r="I2" i="3"/>
  <c r="K1164" i="4" l="1"/>
  <c r="J1164" i="4"/>
  <c r="I1164" i="4"/>
  <c r="H1164" i="4"/>
  <c r="K1163" i="4"/>
  <c r="J1163" i="4"/>
  <c r="I1163" i="4"/>
  <c r="H1163" i="4"/>
  <c r="K1162" i="4"/>
  <c r="J1162" i="4"/>
  <c r="I1162" i="4"/>
  <c r="H1162" i="4"/>
  <c r="K1161" i="4"/>
  <c r="J1161" i="4"/>
  <c r="I1161" i="4"/>
  <c r="H1161" i="4"/>
  <c r="K1160" i="4"/>
  <c r="J1160" i="4"/>
  <c r="I1160" i="4"/>
  <c r="H1160" i="4"/>
  <c r="K1159" i="4"/>
  <c r="J1159" i="4"/>
  <c r="I1159" i="4"/>
  <c r="H1159" i="4"/>
  <c r="K1158" i="4"/>
  <c r="J1158" i="4"/>
  <c r="I1158" i="4"/>
  <c r="H1158" i="4"/>
  <c r="K1157" i="4"/>
  <c r="J1157" i="4"/>
  <c r="I1157" i="4"/>
  <c r="H1157" i="4"/>
  <c r="K1156" i="4"/>
  <c r="J1156" i="4"/>
  <c r="I1156" i="4"/>
  <c r="H1156" i="4"/>
  <c r="K1155" i="4"/>
  <c r="J1155" i="4"/>
  <c r="I1155" i="4"/>
  <c r="H1155" i="4"/>
  <c r="K1154" i="4"/>
  <c r="J1154" i="4"/>
  <c r="I1154" i="4"/>
  <c r="H1154" i="4"/>
  <c r="K1153" i="4"/>
  <c r="J1153" i="4"/>
  <c r="I1153" i="4"/>
  <c r="H1153" i="4"/>
  <c r="K1152" i="4"/>
  <c r="J1152" i="4"/>
  <c r="I1152" i="4"/>
  <c r="H1152" i="4"/>
  <c r="K1151" i="4"/>
  <c r="J1151" i="4"/>
  <c r="I1151" i="4"/>
  <c r="H1151" i="4"/>
  <c r="K1150" i="4"/>
  <c r="J1150" i="4"/>
  <c r="I1150" i="4"/>
  <c r="H1150" i="4"/>
  <c r="K1149" i="4"/>
  <c r="J1149" i="4"/>
  <c r="I1149" i="4"/>
  <c r="H1149" i="4"/>
  <c r="K1148" i="4"/>
  <c r="J1148" i="4"/>
  <c r="I1148" i="4"/>
  <c r="H1148" i="4"/>
  <c r="K1147" i="4"/>
  <c r="J1147" i="4"/>
  <c r="I1147" i="4"/>
  <c r="H1147" i="4"/>
  <c r="K1146" i="4"/>
  <c r="J1146" i="4"/>
  <c r="I1146" i="4"/>
  <c r="H1146" i="4"/>
  <c r="K1145" i="4"/>
  <c r="J1145" i="4"/>
  <c r="I1145" i="4"/>
  <c r="H1145" i="4"/>
  <c r="K1144" i="4"/>
  <c r="J1144" i="4"/>
  <c r="I1144" i="4"/>
  <c r="H1144" i="4"/>
  <c r="K1143" i="4"/>
  <c r="J1143" i="4"/>
  <c r="I1143" i="4"/>
  <c r="H1143" i="4"/>
  <c r="K1142" i="4"/>
  <c r="J1142" i="4"/>
  <c r="I1142" i="4"/>
  <c r="H1142" i="4"/>
  <c r="K1141" i="4"/>
  <c r="J1141" i="4"/>
  <c r="I1141" i="4"/>
  <c r="H1141" i="4"/>
  <c r="K1140" i="4"/>
  <c r="J1140" i="4"/>
  <c r="I1140" i="4"/>
  <c r="H1140" i="4"/>
  <c r="K1139" i="4"/>
  <c r="J1139" i="4"/>
  <c r="I1139" i="4"/>
  <c r="H1139" i="4"/>
  <c r="K1138" i="4"/>
  <c r="J1138" i="4"/>
  <c r="I1138" i="4"/>
  <c r="H1138" i="4"/>
  <c r="K1137" i="4"/>
  <c r="J1137" i="4"/>
  <c r="I1137" i="4"/>
  <c r="H1137" i="4"/>
  <c r="K1136" i="4"/>
  <c r="J1136" i="4"/>
  <c r="I1136" i="4"/>
  <c r="H1136" i="4"/>
  <c r="K1135" i="4"/>
  <c r="J1135" i="4"/>
  <c r="I1135" i="4"/>
  <c r="H1135" i="4"/>
  <c r="K1134" i="4"/>
  <c r="J1134" i="4"/>
  <c r="I1134" i="4"/>
  <c r="H1134" i="4"/>
  <c r="K1133" i="4"/>
  <c r="J1133" i="4"/>
  <c r="I1133" i="4"/>
  <c r="H1133" i="4"/>
  <c r="K1132" i="4"/>
  <c r="J1132" i="4"/>
  <c r="I1132" i="4"/>
  <c r="H1132" i="4"/>
  <c r="K1131" i="4"/>
  <c r="J1131" i="4"/>
  <c r="I1131" i="4"/>
  <c r="H1131" i="4"/>
  <c r="K1130" i="4"/>
  <c r="J1130" i="4"/>
  <c r="I1130" i="4"/>
  <c r="H1130" i="4"/>
  <c r="K1129" i="4"/>
  <c r="J1129" i="4"/>
  <c r="I1129" i="4"/>
  <c r="H1129" i="4"/>
  <c r="K1128" i="4"/>
  <c r="J1128" i="4"/>
  <c r="I1128" i="4"/>
  <c r="H1128" i="4"/>
  <c r="K1127" i="4"/>
  <c r="J1127" i="4"/>
  <c r="I1127" i="4"/>
  <c r="H1127" i="4"/>
  <c r="K1126" i="4"/>
  <c r="J1126" i="4"/>
  <c r="I1126" i="4"/>
  <c r="H1126" i="4"/>
  <c r="K1125" i="4"/>
  <c r="J1125" i="4"/>
  <c r="I1125" i="4"/>
  <c r="H1125" i="4"/>
  <c r="K1124" i="4"/>
  <c r="J1124" i="4"/>
  <c r="I1124" i="4"/>
  <c r="H1124" i="4"/>
  <c r="K1123" i="4"/>
  <c r="J1123" i="4"/>
  <c r="I1123" i="4"/>
  <c r="H1123" i="4"/>
  <c r="K1122" i="4"/>
  <c r="J1122" i="4"/>
  <c r="I1122" i="4"/>
  <c r="H1122" i="4"/>
  <c r="K1121" i="4"/>
  <c r="J1121" i="4"/>
  <c r="I1121" i="4"/>
  <c r="H1121" i="4"/>
  <c r="K1120" i="4"/>
  <c r="J1120" i="4"/>
  <c r="I1120" i="4"/>
  <c r="H1120" i="4"/>
  <c r="K1119" i="4"/>
  <c r="J1119" i="4"/>
  <c r="I1119" i="4"/>
  <c r="H1119" i="4"/>
  <c r="K1118" i="4"/>
  <c r="J1118" i="4"/>
  <c r="I1118" i="4"/>
  <c r="H1118" i="4"/>
  <c r="K1117" i="4"/>
  <c r="J1117" i="4"/>
  <c r="I1117" i="4"/>
  <c r="H1117" i="4"/>
  <c r="K1116" i="4"/>
  <c r="J1116" i="4"/>
  <c r="I1116" i="4"/>
  <c r="H1116" i="4"/>
  <c r="K1115" i="4"/>
  <c r="J1115" i="4"/>
  <c r="I1115" i="4"/>
  <c r="H1115" i="4"/>
  <c r="K1114" i="4"/>
  <c r="J1114" i="4"/>
  <c r="I1114" i="4"/>
  <c r="H1114" i="4"/>
  <c r="K1113" i="4"/>
  <c r="J1113" i="4"/>
  <c r="I1113" i="4"/>
  <c r="H1113" i="4"/>
  <c r="K1112" i="4"/>
  <c r="J1112" i="4"/>
  <c r="I1112" i="4"/>
  <c r="H1112" i="4"/>
  <c r="K1111" i="4"/>
  <c r="J1111" i="4"/>
  <c r="I1111" i="4"/>
  <c r="H1111" i="4"/>
  <c r="K1110" i="4"/>
  <c r="J1110" i="4"/>
  <c r="I1110" i="4"/>
  <c r="H1110" i="4"/>
  <c r="K1109" i="4"/>
  <c r="J1109" i="4"/>
  <c r="I1109" i="4"/>
  <c r="H1109" i="4"/>
  <c r="K1108" i="4"/>
  <c r="J1108" i="4"/>
  <c r="I1108" i="4"/>
  <c r="H1108" i="4"/>
  <c r="K1107" i="4"/>
  <c r="J1107" i="4"/>
  <c r="I1107" i="4"/>
  <c r="H1107" i="4"/>
  <c r="K1106" i="4"/>
  <c r="J1106" i="4"/>
  <c r="I1106" i="4"/>
  <c r="H1106" i="4"/>
  <c r="K1105" i="4"/>
  <c r="J1105" i="4"/>
  <c r="I1105" i="4"/>
  <c r="H1105" i="4"/>
  <c r="K1104" i="4"/>
  <c r="J1104" i="4"/>
  <c r="I1104" i="4"/>
  <c r="H1104" i="4"/>
  <c r="K1103" i="4"/>
  <c r="J1103" i="4"/>
  <c r="I1103" i="4"/>
  <c r="H1103" i="4"/>
  <c r="K1102" i="4"/>
  <c r="J1102" i="4"/>
  <c r="I1102" i="4"/>
  <c r="H1102" i="4"/>
  <c r="K1101" i="4"/>
  <c r="J1101" i="4"/>
  <c r="I1101" i="4"/>
  <c r="H1101" i="4"/>
  <c r="K1100" i="4"/>
  <c r="J1100" i="4"/>
  <c r="I1100" i="4"/>
  <c r="H1100" i="4"/>
  <c r="K1099" i="4"/>
  <c r="J1099" i="4"/>
  <c r="I1099" i="4"/>
  <c r="H1099" i="4"/>
  <c r="K1098" i="4"/>
  <c r="J1098" i="4"/>
  <c r="I1098" i="4"/>
  <c r="H1098" i="4"/>
  <c r="K1097" i="4"/>
  <c r="J1097" i="4"/>
  <c r="I1097" i="4"/>
  <c r="H1097" i="4"/>
  <c r="K1096" i="4"/>
  <c r="J1096" i="4"/>
  <c r="I1096" i="4"/>
  <c r="H1096" i="4"/>
  <c r="K1095" i="4"/>
  <c r="J1095" i="4"/>
  <c r="I1095" i="4"/>
  <c r="H1095" i="4"/>
  <c r="K1094" i="4"/>
  <c r="J1094" i="4"/>
  <c r="I1094" i="4"/>
  <c r="H1094" i="4"/>
  <c r="K1093" i="4"/>
  <c r="J1093" i="4"/>
  <c r="I1093" i="4"/>
  <c r="H1093" i="4"/>
  <c r="K1092" i="4"/>
  <c r="J1092" i="4"/>
  <c r="I1092" i="4"/>
  <c r="H1092" i="4"/>
  <c r="K1091" i="4"/>
  <c r="J1091" i="4"/>
  <c r="I1091" i="4"/>
  <c r="H1091" i="4"/>
  <c r="K1090" i="4"/>
  <c r="J1090" i="4"/>
  <c r="I1090" i="4"/>
  <c r="H1090" i="4"/>
  <c r="K1089" i="4"/>
  <c r="J1089" i="4"/>
  <c r="I1089" i="4"/>
  <c r="H1089" i="4"/>
  <c r="K1088" i="4"/>
  <c r="J1088" i="4"/>
  <c r="I1088" i="4"/>
  <c r="H1088" i="4"/>
  <c r="K1087" i="4"/>
  <c r="J1087" i="4"/>
  <c r="I1087" i="4"/>
  <c r="H1087" i="4"/>
  <c r="K1086" i="4"/>
  <c r="J1086" i="4"/>
  <c r="I1086" i="4"/>
  <c r="H1086" i="4"/>
  <c r="K1085" i="4"/>
  <c r="J1085" i="4"/>
  <c r="I1085" i="4"/>
  <c r="H1085" i="4"/>
  <c r="K1084" i="4"/>
  <c r="J1084" i="4"/>
  <c r="I1084" i="4"/>
  <c r="H1084" i="4"/>
  <c r="K1083" i="4"/>
  <c r="J1083" i="4"/>
  <c r="I1083" i="4"/>
  <c r="H1083" i="4"/>
  <c r="K1082" i="4"/>
  <c r="J1082" i="4"/>
  <c r="I1082" i="4"/>
  <c r="H1082" i="4"/>
  <c r="K1081" i="4"/>
  <c r="J1081" i="4"/>
  <c r="I1081" i="4"/>
  <c r="H1081" i="4"/>
  <c r="K1080" i="4"/>
  <c r="J1080" i="4"/>
  <c r="I1080" i="4"/>
  <c r="H1080" i="4"/>
  <c r="K1079" i="4"/>
  <c r="J1079" i="4"/>
  <c r="I1079" i="4"/>
  <c r="H1079" i="4"/>
  <c r="K1078" i="4"/>
  <c r="J1078" i="4"/>
  <c r="I1078" i="4"/>
  <c r="H1078" i="4"/>
  <c r="K1077" i="4"/>
  <c r="J1077" i="4"/>
  <c r="I1077" i="4"/>
  <c r="H1077" i="4"/>
  <c r="K1076" i="4"/>
  <c r="J1076" i="4"/>
  <c r="I1076" i="4"/>
  <c r="H1076" i="4"/>
  <c r="K1075" i="4"/>
  <c r="J1075" i="4"/>
  <c r="I1075" i="4"/>
  <c r="H1075" i="4"/>
  <c r="K1074" i="4"/>
  <c r="J1074" i="4"/>
  <c r="I1074" i="4"/>
  <c r="H1074" i="4"/>
  <c r="K1073" i="4"/>
  <c r="J1073" i="4"/>
  <c r="I1073" i="4"/>
  <c r="H1073" i="4"/>
  <c r="K1072" i="4"/>
  <c r="J1072" i="4"/>
  <c r="I1072" i="4"/>
  <c r="H1072" i="4"/>
  <c r="K1071" i="4"/>
  <c r="J1071" i="4"/>
  <c r="I1071" i="4"/>
  <c r="H1071" i="4"/>
  <c r="K1070" i="4"/>
  <c r="J1070" i="4"/>
  <c r="I1070" i="4"/>
  <c r="H1070" i="4"/>
  <c r="K1069" i="4"/>
  <c r="J1069" i="4"/>
  <c r="I1069" i="4"/>
  <c r="H1069" i="4"/>
  <c r="K1068" i="4"/>
  <c r="J1068" i="4"/>
  <c r="I1068" i="4"/>
  <c r="H1068" i="4"/>
  <c r="K1067" i="4"/>
  <c r="J1067" i="4"/>
  <c r="I1067" i="4"/>
  <c r="H1067" i="4"/>
  <c r="K1066" i="4"/>
  <c r="J1066" i="4"/>
  <c r="I1066" i="4"/>
  <c r="H1066" i="4"/>
  <c r="K1065" i="4"/>
  <c r="J1065" i="4"/>
  <c r="I1065" i="4"/>
  <c r="H1065" i="4"/>
  <c r="K1064" i="4"/>
  <c r="J1064" i="4"/>
  <c r="I1064" i="4"/>
  <c r="H1064" i="4"/>
  <c r="K1063" i="4"/>
  <c r="J1063" i="4"/>
  <c r="I1063" i="4"/>
  <c r="H1063" i="4"/>
  <c r="K1062" i="4"/>
  <c r="J1062" i="4"/>
  <c r="I1062" i="4"/>
  <c r="H1062" i="4"/>
  <c r="K1061" i="4"/>
  <c r="J1061" i="4"/>
  <c r="I1061" i="4"/>
  <c r="H1061" i="4"/>
  <c r="K1060" i="4"/>
  <c r="J1060" i="4"/>
  <c r="I1060" i="4"/>
  <c r="H1060" i="4"/>
  <c r="K1059" i="4"/>
  <c r="J1059" i="4"/>
  <c r="I1059" i="4"/>
  <c r="H1059" i="4"/>
  <c r="K1058" i="4"/>
  <c r="J1058" i="4"/>
  <c r="I1058" i="4"/>
  <c r="H1058" i="4"/>
  <c r="K1057" i="4"/>
  <c r="J1057" i="4"/>
  <c r="I1057" i="4"/>
  <c r="H1057" i="4"/>
  <c r="K1056" i="4"/>
  <c r="J1056" i="4"/>
  <c r="I1056" i="4"/>
  <c r="H1056" i="4"/>
  <c r="K1055" i="4"/>
  <c r="J1055" i="4"/>
  <c r="I1055" i="4"/>
  <c r="H1055" i="4"/>
  <c r="K1054" i="4"/>
  <c r="J1054" i="4"/>
  <c r="I1054" i="4"/>
  <c r="H1054" i="4"/>
  <c r="K1053" i="4"/>
  <c r="J1053" i="4"/>
  <c r="I1053" i="4"/>
  <c r="H1053" i="4"/>
  <c r="K1052" i="4"/>
  <c r="J1052" i="4"/>
  <c r="I1052" i="4"/>
  <c r="H1052" i="4"/>
  <c r="K1051" i="4"/>
  <c r="J1051" i="4"/>
  <c r="I1051" i="4"/>
  <c r="H1051" i="4"/>
  <c r="K1050" i="4"/>
  <c r="J1050" i="4"/>
  <c r="I1050" i="4"/>
  <c r="H1050" i="4"/>
  <c r="K1049" i="4"/>
  <c r="J1049" i="4"/>
  <c r="I1049" i="4"/>
  <c r="H1049" i="4"/>
  <c r="K1048" i="4"/>
  <c r="J1048" i="4"/>
  <c r="I1048" i="4"/>
  <c r="H1048" i="4"/>
  <c r="K1047" i="4"/>
  <c r="J1047" i="4"/>
  <c r="I1047" i="4"/>
  <c r="H1047" i="4"/>
  <c r="K1046" i="4"/>
  <c r="J1046" i="4"/>
  <c r="I1046" i="4"/>
  <c r="H1046" i="4"/>
  <c r="K1045" i="4"/>
  <c r="J1045" i="4"/>
  <c r="I1045" i="4"/>
  <c r="H1045" i="4"/>
  <c r="K1044" i="4"/>
  <c r="J1044" i="4"/>
  <c r="I1044" i="4"/>
  <c r="H1044" i="4"/>
  <c r="K1043" i="4"/>
  <c r="J1043" i="4"/>
  <c r="I1043" i="4"/>
  <c r="H1043" i="4"/>
  <c r="K1042" i="4"/>
  <c r="J1042" i="4"/>
  <c r="I1042" i="4"/>
  <c r="H1042" i="4"/>
  <c r="K1041" i="4"/>
  <c r="J1041" i="4"/>
  <c r="I1041" i="4"/>
  <c r="H1041" i="4"/>
  <c r="K1040" i="4"/>
  <c r="J1040" i="4"/>
  <c r="I1040" i="4"/>
  <c r="H1040" i="4"/>
  <c r="K1039" i="4"/>
  <c r="J1039" i="4"/>
  <c r="I1039" i="4"/>
  <c r="H1039" i="4"/>
  <c r="K1038" i="4"/>
  <c r="J1038" i="4"/>
  <c r="I1038" i="4"/>
  <c r="H1038" i="4"/>
  <c r="K1037" i="4"/>
  <c r="J1037" i="4"/>
  <c r="I1037" i="4"/>
  <c r="H1037" i="4"/>
  <c r="K1036" i="4"/>
  <c r="J1036" i="4"/>
  <c r="I1036" i="4"/>
  <c r="H1036" i="4"/>
  <c r="K1035" i="4"/>
  <c r="J1035" i="4"/>
  <c r="I1035" i="4"/>
  <c r="H1035" i="4"/>
  <c r="K1034" i="4"/>
  <c r="J1034" i="4"/>
  <c r="I1034" i="4"/>
  <c r="H1034" i="4"/>
  <c r="K1033" i="4"/>
  <c r="J1033" i="4"/>
  <c r="I1033" i="4"/>
  <c r="H1033" i="4"/>
  <c r="K1032" i="4"/>
  <c r="J1032" i="4"/>
  <c r="I1032" i="4"/>
  <c r="H1032" i="4"/>
  <c r="K1031" i="4"/>
  <c r="J1031" i="4"/>
  <c r="I1031" i="4"/>
  <c r="H1031" i="4"/>
  <c r="K1030" i="4"/>
  <c r="J1030" i="4"/>
  <c r="I1030" i="4"/>
  <c r="H1030" i="4"/>
  <c r="K1029" i="4"/>
  <c r="J1029" i="4"/>
  <c r="I1029" i="4"/>
  <c r="H1029" i="4"/>
  <c r="K1028" i="4"/>
  <c r="J1028" i="4"/>
  <c r="I1028" i="4"/>
  <c r="H1028" i="4"/>
  <c r="K1027" i="4"/>
  <c r="J1027" i="4"/>
  <c r="I1027" i="4"/>
  <c r="H1027" i="4"/>
  <c r="K1026" i="4"/>
  <c r="J1026" i="4"/>
  <c r="I1026" i="4"/>
  <c r="H1026" i="4"/>
  <c r="K1025" i="4"/>
  <c r="J1025" i="4"/>
  <c r="I1025" i="4"/>
  <c r="H1025" i="4"/>
  <c r="K1024" i="4"/>
  <c r="J1024" i="4"/>
  <c r="I1024" i="4"/>
  <c r="H1024" i="4"/>
  <c r="K1023" i="4"/>
  <c r="J1023" i="4"/>
  <c r="I1023" i="4"/>
  <c r="H1023" i="4"/>
  <c r="K1022" i="4"/>
  <c r="J1022" i="4"/>
  <c r="I1022" i="4"/>
  <c r="H1022" i="4"/>
  <c r="K1021" i="4"/>
  <c r="J1021" i="4"/>
  <c r="I1021" i="4"/>
  <c r="H1021" i="4"/>
  <c r="K1020" i="4"/>
  <c r="J1020" i="4"/>
  <c r="I1020" i="4"/>
  <c r="H1020" i="4"/>
  <c r="K1019" i="4"/>
  <c r="J1019" i="4"/>
  <c r="I1019" i="4"/>
  <c r="H1019" i="4"/>
  <c r="K1018" i="4"/>
  <c r="J1018" i="4"/>
  <c r="I1018" i="4"/>
  <c r="H1018" i="4"/>
  <c r="K1017" i="4"/>
  <c r="J1017" i="4"/>
  <c r="I1017" i="4"/>
  <c r="H1017" i="4"/>
  <c r="K1016" i="4"/>
  <c r="J1016" i="4"/>
  <c r="I1016" i="4"/>
  <c r="H1016" i="4"/>
  <c r="K1015" i="4"/>
  <c r="J1015" i="4"/>
  <c r="I1015" i="4"/>
  <c r="H1015" i="4"/>
  <c r="K1014" i="4"/>
  <c r="J1014" i="4"/>
  <c r="I1014" i="4"/>
  <c r="H1014" i="4"/>
  <c r="K1013" i="4"/>
  <c r="J1013" i="4"/>
  <c r="I1013" i="4"/>
  <c r="H1013" i="4"/>
  <c r="K1012" i="4"/>
  <c r="J1012" i="4"/>
  <c r="I1012" i="4"/>
  <c r="H1012" i="4"/>
  <c r="K1011" i="4"/>
  <c r="J1011" i="4"/>
  <c r="I1011" i="4"/>
  <c r="H1011" i="4"/>
  <c r="K1010" i="4"/>
  <c r="J1010" i="4"/>
  <c r="I1010" i="4"/>
  <c r="H1010" i="4"/>
  <c r="K1009" i="4"/>
  <c r="J1009" i="4"/>
  <c r="I1009" i="4"/>
  <c r="H1009" i="4"/>
  <c r="K1008" i="4"/>
  <c r="J1008" i="4"/>
  <c r="I1008" i="4"/>
  <c r="H1008" i="4"/>
  <c r="K1007" i="4"/>
  <c r="J1007" i="4"/>
  <c r="I1007" i="4"/>
  <c r="H1007" i="4"/>
  <c r="K1006" i="4"/>
  <c r="J1006" i="4"/>
  <c r="I1006" i="4"/>
  <c r="H1006" i="4"/>
  <c r="K1005" i="4"/>
  <c r="J1005" i="4"/>
  <c r="I1005" i="4"/>
  <c r="H1005" i="4"/>
  <c r="K1004" i="4"/>
  <c r="J1004" i="4"/>
  <c r="I1004" i="4"/>
  <c r="H1004" i="4"/>
  <c r="K1003" i="4"/>
  <c r="J1003" i="4"/>
  <c r="I1003" i="4"/>
  <c r="H1003" i="4"/>
  <c r="K1002" i="4"/>
  <c r="J1002" i="4"/>
  <c r="I1002" i="4"/>
  <c r="H1002" i="4"/>
  <c r="K1001" i="4"/>
  <c r="J1001" i="4"/>
  <c r="I1001" i="4"/>
  <c r="H1001" i="4"/>
  <c r="K1000" i="4"/>
  <c r="J1000" i="4"/>
  <c r="I1000" i="4"/>
  <c r="H1000" i="4"/>
  <c r="K999" i="4"/>
  <c r="J999" i="4"/>
  <c r="I999" i="4"/>
  <c r="H999" i="4"/>
  <c r="K998" i="4"/>
  <c r="J998" i="4"/>
  <c r="I998" i="4"/>
  <c r="H998" i="4"/>
  <c r="K997" i="4"/>
  <c r="J997" i="4"/>
  <c r="I997" i="4"/>
  <c r="H997" i="4"/>
  <c r="K996" i="4"/>
  <c r="J996" i="4"/>
  <c r="I996" i="4"/>
  <c r="H996" i="4"/>
  <c r="K995" i="4"/>
  <c r="J995" i="4"/>
  <c r="I995" i="4"/>
  <c r="H995" i="4"/>
  <c r="K994" i="4"/>
  <c r="J994" i="4"/>
  <c r="I994" i="4"/>
  <c r="H994" i="4"/>
  <c r="K993" i="4"/>
  <c r="J993" i="4"/>
  <c r="I993" i="4"/>
  <c r="H993" i="4"/>
  <c r="K992" i="4"/>
  <c r="J992" i="4"/>
  <c r="I992" i="4"/>
  <c r="H992" i="4"/>
  <c r="K991" i="4"/>
  <c r="J991" i="4"/>
  <c r="I991" i="4"/>
  <c r="H991" i="4"/>
  <c r="K990" i="4"/>
  <c r="J990" i="4"/>
  <c r="I990" i="4"/>
  <c r="H990" i="4"/>
  <c r="K989" i="4"/>
  <c r="J989" i="4"/>
  <c r="I989" i="4"/>
  <c r="H989" i="4"/>
  <c r="K988" i="4"/>
  <c r="J988" i="4"/>
  <c r="I988" i="4"/>
  <c r="H988" i="4"/>
  <c r="K987" i="4"/>
  <c r="J987" i="4"/>
  <c r="I987" i="4"/>
  <c r="H987" i="4"/>
  <c r="K986" i="4"/>
  <c r="J986" i="4"/>
  <c r="I986" i="4"/>
  <c r="H986" i="4"/>
  <c r="K985" i="4"/>
  <c r="J985" i="4"/>
  <c r="I985" i="4"/>
  <c r="H985" i="4"/>
  <c r="K984" i="4"/>
  <c r="J984" i="4"/>
  <c r="I984" i="4"/>
  <c r="H984" i="4"/>
  <c r="K983" i="4"/>
  <c r="J983" i="4"/>
  <c r="I983" i="4"/>
  <c r="H983" i="4"/>
  <c r="K982" i="4"/>
  <c r="J982" i="4"/>
  <c r="I982" i="4"/>
  <c r="H982" i="4"/>
  <c r="K981" i="4"/>
  <c r="J981" i="4"/>
  <c r="I981" i="4"/>
  <c r="H981" i="4"/>
  <c r="K980" i="4"/>
  <c r="J980" i="4"/>
  <c r="I980" i="4"/>
  <c r="H980" i="4"/>
  <c r="K979" i="4"/>
  <c r="J979" i="4"/>
  <c r="I979" i="4"/>
  <c r="H979" i="4"/>
  <c r="K978" i="4"/>
  <c r="J978" i="4"/>
  <c r="I978" i="4"/>
  <c r="H978" i="4"/>
  <c r="K977" i="4"/>
  <c r="J977" i="4"/>
  <c r="I977" i="4"/>
  <c r="H977" i="4"/>
  <c r="K976" i="4"/>
  <c r="J976" i="4"/>
  <c r="I976" i="4"/>
  <c r="H976" i="4"/>
  <c r="K975" i="4"/>
  <c r="J975" i="4"/>
  <c r="I975" i="4"/>
  <c r="H975" i="4"/>
  <c r="K974" i="4"/>
  <c r="J974" i="4"/>
  <c r="I974" i="4"/>
  <c r="H974" i="4"/>
  <c r="K973" i="4"/>
  <c r="J973" i="4"/>
  <c r="I973" i="4"/>
  <c r="H973" i="4"/>
  <c r="K972" i="4"/>
  <c r="J972" i="4"/>
  <c r="I972" i="4"/>
  <c r="H972" i="4"/>
  <c r="K971" i="4"/>
  <c r="J971" i="4"/>
  <c r="I971" i="4"/>
  <c r="H971" i="4"/>
  <c r="K970" i="4"/>
  <c r="J970" i="4"/>
  <c r="I970" i="4"/>
  <c r="H970" i="4"/>
  <c r="K969" i="4"/>
  <c r="J969" i="4"/>
  <c r="I969" i="4"/>
  <c r="H969" i="4"/>
  <c r="K968" i="4"/>
  <c r="J968" i="4"/>
  <c r="I968" i="4"/>
  <c r="H968" i="4"/>
  <c r="K967" i="4"/>
  <c r="J967" i="4"/>
  <c r="I967" i="4"/>
  <c r="H967" i="4"/>
  <c r="K966" i="4"/>
  <c r="J966" i="4"/>
  <c r="I966" i="4"/>
  <c r="H966" i="4"/>
  <c r="K965" i="4"/>
  <c r="J965" i="4"/>
  <c r="I965" i="4"/>
  <c r="H965" i="4"/>
  <c r="K964" i="4"/>
  <c r="J964" i="4"/>
  <c r="I964" i="4"/>
  <c r="H964" i="4"/>
  <c r="K963" i="4"/>
  <c r="J963" i="4"/>
  <c r="I963" i="4"/>
  <c r="H963" i="4"/>
  <c r="K962" i="4"/>
  <c r="J962" i="4"/>
  <c r="I962" i="4"/>
  <c r="H962" i="4"/>
  <c r="K961" i="4"/>
  <c r="J961" i="4"/>
  <c r="I961" i="4"/>
  <c r="H961" i="4"/>
  <c r="K960" i="4"/>
  <c r="J960" i="4"/>
  <c r="I960" i="4"/>
  <c r="H960" i="4"/>
  <c r="K959" i="4"/>
  <c r="J959" i="4"/>
  <c r="I959" i="4"/>
  <c r="H959" i="4"/>
  <c r="K958" i="4"/>
  <c r="J958" i="4"/>
  <c r="I958" i="4"/>
  <c r="H958" i="4"/>
  <c r="K957" i="4"/>
  <c r="J957" i="4"/>
  <c r="I957" i="4"/>
  <c r="H957" i="4"/>
  <c r="K956" i="4"/>
  <c r="J956" i="4"/>
  <c r="I956" i="4"/>
  <c r="H956" i="4"/>
  <c r="K955" i="4"/>
  <c r="J955" i="4"/>
  <c r="I955" i="4"/>
  <c r="H955" i="4"/>
  <c r="K954" i="4"/>
  <c r="J954" i="4"/>
  <c r="I954" i="4"/>
  <c r="H954" i="4"/>
  <c r="K953" i="4"/>
  <c r="J953" i="4"/>
  <c r="I953" i="4"/>
  <c r="H953" i="4"/>
  <c r="K952" i="4"/>
  <c r="J952" i="4"/>
  <c r="I952" i="4"/>
  <c r="H952" i="4"/>
  <c r="K951" i="4"/>
  <c r="J951" i="4"/>
  <c r="I951" i="4"/>
  <c r="H951" i="4"/>
  <c r="K950" i="4"/>
  <c r="J950" i="4"/>
  <c r="I950" i="4"/>
  <c r="H950" i="4"/>
  <c r="K949" i="4"/>
  <c r="J949" i="4"/>
  <c r="I949" i="4"/>
  <c r="H949" i="4"/>
  <c r="K948" i="4"/>
  <c r="J948" i="4"/>
  <c r="I948" i="4"/>
  <c r="H948" i="4"/>
  <c r="K947" i="4"/>
  <c r="J947" i="4"/>
  <c r="I947" i="4"/>
  <c r="H947" i="4"/>
  <c r="K946" i="4"/>
  <c r="J946" i="4"/>
  <c r="I946" i="4"/>
  <c r="H946" i="4"/>
  <c r="K945" i="4"/>
  <c r="J945" i="4"/>
  <c r="I945" i="4"/>
  <c r="H945" i="4"/>
  <c r="K944" i="4"/>
  <c r="J944" i="4"/>
  <c r="I944" i="4"/>
  <c r="H944" i="4"/>
  <c r="K943" i="4"/>
  <c r="J943" i="4"/>
  <c r="I943" i="4"/>
  <c r="H943" i="4"/>
  <c r="K942" i="4"/>
  <c r="J942" i="4"/>
  <c r="I942" i="4"/>
  <c r="H942" i="4"/>
  <c r="K941" i="4"/>
  <c r="J941" i="4"/>
  <c r="I941" i="4"/>
  <c r="H941" i="4"/>
  <c r="K940" i="4"/>
  <c r="J940" i="4"/>
  <c r="I940" i="4"/>
  <c r="H940" i="4"/>
  <c r="K939" i="4"/>
  <c r="J939" i="4"/>
  <c r="I939" i="4"/>
  <c r="H939" i="4"/>
  <c r="K938" i="4"/>
  <c r="J938" i="4"/>
  <c r="I938" i="4"/>
  <c r="H938" i="4"/>
  <c r="K937" i="4"/>
  <c r="J937" i="4"/>
  <c r="I937" i="4"/>
  <c r="H937" i="4"/>
  <c r="K936" i="4"/>
  <c r="J936" i="4"/>
  <c r="I936" i="4"/>
  <c r="H936" i="4"/>
  <c r="K935" i="4"/>
  <c r="J935" i="4"/>
  <c r="I935" i="4"/>
  <c r="H935" i="4"/>
  <c r="K934" i="4"/>
  <c r="J934" i="4"/>
  <c r="I934" i="4"/>
  <c r="H934" i="4"/>
  <c r="K933" i="4"/>
  <c r="J933" i="4"/>
  <c r="I933" i="4"/>
  <c r="H933" i="4"/>
  <c r="K932" i="4"/>
  <c r="J932" i="4"/>
  <c r="I932" i="4"/>
  <c r="H932" i="4"/>
  <c r="K931" i="4"/>
  <c r="J931" i="4"/>
  <c r="I931" i="4"/>
  <c r="H931" i="4"/>
  <c r="K930" i="4"/>
  <c r="J930" i="4"/>
  <c r="I930" i="4"/>
  <c r="H930" i="4"/>
  <c r="K929" i="4"/>
  <c r="J929" i="4"/>
  <c r="I929" i="4"/>
  <c r="H929" i="4"/>
  <c r="K928" i="4"/>
  <c r="J928" i="4"/>
  <c r="I928" i="4"/>
  <c r="H928" i="4"/>
  <c r="K927" i="4"/>
  <c r="J927" i="4"/>
  <c r="I927" i="4"/>
  <c r="H927" i="4"/>
  <c r="K926" i="4"/>
  <c r="J926" i="4"/>
  <c r="I926" i="4"/>
  <c r="H926" i="4"/>
  <c r="K925" i="4"/>
  <c r="J925" i="4"/>
  <c r="I925" i="4"/>
  <c r="H925" i="4"/>
  <c r="K924" i="4"/>
  <c r="J924" i="4"/>
  <c r="I924" i="4"/>
  <c r="H924" i="4"/>
  <c r="K923" i="4"/>
  <c r="J923" i="4"/>
  <c r="I923" i="4"/>
  <c r="H923" i="4"/>
  <c r="K922" i="4"/>
  <c r="J922" i="4"/>
  <c r="I922" i="4"/>
  <c r="H922" i="4"/>
  <c r="K921" i="4"/>
  <c r="J921" i="4"/>
  <c r="I921" i="4"/>
  <c r="H921" i="4"/>
  <c r="K920" i="4"/>
  <c r="J920" i="4"/>
  <c r="I920" i="4"/>
  <c r="H920" i="4"/>
  <c r="K919" i="4"/>
  <c r="J919" i="4"/>
  <c r="I919" i="4"/>
  <c r="H919" i="4"/>
  <c r="K918" i="4"/>
  <c r="J918" i="4"/>
  <c r="I918" i="4"/>
  <c r="H918" i="4"/>
  <c r="K917" i="4"/>
  <c r="J917" i="4"/>
  <c r="I917" i="4"/>
  <c r="H917" i="4"/>
  <c r="K916" i="4"/>
  <c r="J916" i="4"/>
  <c r="I916" i="4"/>
  <c r="H916" i="4"/>
  <c r="K915" i="4"/>
  <c r="J915" i="4"/>
  <c r="I915" i="4"/>
  <c r="H915" i="4"/>
  <c r="K914" i="4"/>
  <c r="J914" i="4"/>
  <c r="I914" i="4"/>
  <c r="H914" i="4"/>
  <c r="K913" i="4"/>
  <c r="J913" i="4"/>
  <c r="I913" i="4"/>
  <c r="H913" i="4"/>
  <c r="K912" i="4"/>
  <c r="J912" i="4"/>
  <c r="I912" i="4"/>
  <c r="H912" i="4"/>
  <c r="K911" i="4"/>
  <c r="J911" i="4"/>
  <c r="I911" i="4"/>
  <c r="H911" i="4"/>
  <c r="K910" i="4"/>
  <c r="J910" i="4"/>
  <c r="I910" i="4"/>
  <c r="H910" i="4"/>
  <c r="K909" i="4"/>
  <c r="J909" i="4"/>
  <c r="I909" i="4"/>
  <c r="H909" i="4"/>
  <c r="K908" i="4"/>
  <c r="J908" i="4"/>
  <c r="I908" i="4"/>
  <c r="H908" i="4"/>
  <c r="K907" i="4"/>
  <c r="J907" i="4"/>
  <c r="I907" i="4"/>
  <c r="H907" i="4"/>
  <c r="K906" i="4"/>
  <c r="J906" i="4"/>
  <c r="I906" i="4"/>
  <c r="H906" i="4"/>
  <c r="K905" i="4"/>
  <c r="J905" i="4"/>
  <c r="I905" i="4"/>
  <c r="H905" i="4"/>
  <c r="K904" i="4"/>
  <c r="J904" i="4"/>
  <c r="I904" i="4"/>
  <c r="H904" i="4"/>
  <c r="K903" i="4"/>
  <c r="J903" i="4"/>
  <c r="I903" i="4"/>
  <c r="H903" i="4"/>
  <c r="K902" i="4"/>
  <c r="J902" i="4"/>
  <c r="I902" i="4"/>
  <c r="H902" i="4"/>
  <c r="K901" i="4"/>
  <c r="J901" i="4"/>
  <c r="I901" i="4"/>
  <c r="H901" i="4"/>
  <c r="K900" i="4"/>
  <c r="J900" i="4"/>
  <c r="I900" i="4"/>
  <c r="H900" i="4"/>
  <c r="K899" i="4"/>
  <c r="J899" i="4"/>
  <c r="I899" i="4"/>
  <c r="H899" i="4"/>
  <c r="K898" i="4"/>
  <c r="J898" i="4"/>
  <c r="I898" i="4"/>
  <c r="H898" i="4"/>
  <c r="K897" i="4"/>
  <c r="J897" i="4"/>
  <c r="I897" i="4"/>
  <c r="H897" i="4"/>
  <c r="K896" i="4"/>
  <c r="J896" i="4"/>
  <c r="I896" i="4"/>
  <c r="H896" i="4"/>
  <c r="K895" i="4"/>
  <c r="J895" i="4"/>
  <c r="I895" i="4"/>
  <c r="H895" i="4"/>
  <c r="K894" i="4"/>
  <c r="J894" i="4"/>
  <c r="I894" i="4"/>
  <c r="H894" i="4"/>
  <c r="K893" i="4"/>
  <c r="J893" i="4"/>
  <c r="I893" i="4"/>
  <c r="H893" i="4"/>
  <c r="K892" i="4"/>
  <c r="J892" i="4"/>
  <c r="I892" i="4"/>
  <c r="H892" i="4"/>
  <c r="K891" i="4"/>
  <c r="J891" i="4"/>
  <c r="I891" i="4"/>
  <c r="H891" i="4"/>
  <c r="K890" i="4"/>
  <c r="J890" i="4"/>
  <c r="I890" i="4"/>
  <c r="H890" i="4"/>
  <c r="K889" i="4"/>
  <c r="J889" i="4"/>
  <c r="I889" i="4"/>
  <c r="H889" i="4"/>
  <c r="K888" i="4"/>
  <c r="J888" i="4"/>
  <c r="I888" i="4"/>
  <c r="H888" i="4"/>
  <c r="K887" i="4"/>
  <c r="J887" i="4"/>
  <c r="I887" i="4"/>
  <c r="H887" i="4"/>
  <c r="K886" i="4"/>
  <c r="J886" i="4"/>
  <c r="I886" i="4"/>
  <c r="H886" i="4"/>
  <c r="K885" i="4"/>
  <c r="J885" i="4"/>
  <c r="I885" i="4"/>
  <c r="H885" i="4"/>
  <c r="K884" i="4"/>
  <c r="J884" i="4"/>
  <c r="I884" i="4"/>
  <c r="H884" i="4"/>
  <c r="K883" i="4"/>
  <c r="J883" i="4"/>
  <c r="I883" i="4"/>
  <c r="H883" i="4"/>
  <c r="K882" i="4"/>
  <c r="J882" i="4"/>
  <c r="I882" i="4"/>
  <c r="H882" i="4"/>
  <c r="K881" i="4"/>
  <c r="J881" i="4"/>
  <c r="I881" i="4"/>
  <c r="H881" i="4"/>
  <c r="K880" i="4"/>
  <c r="J880" i="4"/>
  <c r="I880" i="4"/>
  <c r="H880" i="4"/>
  <c r="K879" i="4"/>
  <c r="J879" i="4"/>
  <c r="I879" i="4"/>
  <c r="H879" i="4"/>
  <c r="K878" i="4"/>
  <c r="J878" i="4"/>
  <c r="I878" i="4"/>
  <c r="H878" i="4"/>
  <c r="K877" i="4"/>
  <c r="J877" i="4"/>
  <c r="I877" i="4"/>
  <c r="H877" i="4"/>
  <c r="K876" i="4"/>
  <c r="J876" i="4"/>
  <c r="I876" i="4"/>
  <c r="H876" i="4"/>
  <c r="K875" i="4"/>
  <c r="J875" i="4"/>
  <c r="I875" i="4"/>
  <c r="H875" i="4"/>
  <c r="K874" i="4"/>
  <c r="J874" i="4"/>
  <c r="I874" i="4"/>
  <c r="H874" i="4"/>
  <c r="K873" i="4"/>
  <c r="J873" i="4"/>
  <c r="I873" i="4"/>
  <c r="H873" i="4"/>
  <c r="K872" i="4"/>
  <c r="J872" i="4"/>
  <c r="I872" i="4"/>
  <c r="H872" i="4"/>
  <c r="K871" i="4"/>
  <c r="J871" i="4"/>
  <c r="I871" i="4"/>
  <c r="H871" i="4"/>
  <c r="K870" i="4"/>
  <c r="J870" i="4"/>
  <c r="I870" i="4"/>
  <c r="H870" i="4"/>
  <c r="K869" i="4"/>
  <c r="J869" i="4"/>
  <c r="I869" i="4"/>
  <c r="H869" i="4"/>
  <c r="K868" i="4"/>
  <c r="J868" i="4"/>
  <c r="I868" i="4"/>
  <c r="H868" i="4"/>
  <c r="K867" i="4"/>
  <c r="J867" i="4"/>
  <c r="I867" i="4"/>
  <c r="H867" i="4"/>
  <c r="K866" i="4"/>
  <c r="J866" i="4"/>
  <c r="I866" i="4"/>
  <c r="H866" i="4"/>
  <c r="K865" i="4"/>
  <c r="J865" i="4"/>
  <c r="I865" i="4"/>
  <c r="H865" i="4"/>
  <c r="K864" i="4"/>
  <c r="J864" i="4"/>
  <c r="I864" i="4"/>
  <c r="H864" i="4"/>
  <c r="K863" i="4"/>
  <c r="J863" i="4"/>
  <c r="I863" i="4"/>
  <c r="H863" i="4"/>
  <c r="K862" i="4"/>
  <c r="J862" i="4"/>
  <c r="I862" i="4"/>
  <c r="H862" i="4"/>
  <c r="K861" i="4"/>
  <c r="J861" i="4"/>
  <c r="I861" i="4"/>
  <c r="H861" i="4"/>
  <c r="K860" i="4"/>
  <c r="J860" i="4"/>
  <c r="I860" i="4"/>
  <c r="H860" i="4"/>
  <c r="K859" i="4"/>
  <c r="J859" i="4"/>
  <c r="I859" i="4"/>
  <c r="H859" i="4"/>
  <c r="K858" i="4"/>
  <c r="J858" i="4"/>
  <c r="I858" i="4"/>
  <c r="H858" i="4"/>
  <c r="K857" i="4"/>
  <c r="J857" i="4"/>
  <c r="I857" i="4"/>
  <c r="H857" i="4"/>
  <c r="K856" i="4"/>
  <c r="J856" i="4"/>
  <c r="I856" i="4"/>
  <c r="H856" i="4"/>
  <c r="K855" i="4"/>
  <c r="J855" i="4"/>
  <c r="I855" i="4"/>
  <c r="H855" i="4"/>
  <c r="K854" i="4"/>
  <c r="J854" i="4"/>
  <c r="I854" i="4"/>
  <c r="H854" i="4"/>
  <c r="K853" i="4"/>
  <c r="J853" i="4"/>
  <c r="I853" i="4"/>
  <c r="H853" i="4"/>
  <c r="K852" i="4"/>
  <c r="J852" i="4"/>
  <c r="I852" i="4"/>
  <c r="H852" i="4"/>
  <c r="K851" i="4"/>
  <c r="J851" i="4"/>
  <c r="I851" i="4"/>
  <c r="H851" i="4"/>
  <c r="K850" i="4"/>
  <c r="J850" i="4"/>
  <c r="I850" i="4"/>
  <c r="H850" i="4"/>
  <c r="K849" i="4"/>
  <c r="J849" i="4"/>
  <c r="I849" i="4"/>
  <c r="H849" i="4"/>
  <c r="K848" i="4"/>
  <c r="J848" i="4"/>
  <c r="I848" i="4"/>
  <c r="H848" i="4"/>
  <c r="K847" i="4"/>
  <c r="J847" i="4"/>
  <c r="I847" i="4"/>
  <c r="H847" i="4"/>
  <c r="K846" i="4"/>
  <c r="J846" i="4"/>
  <c r="I846" i="4"/>
  <c r="H846" i="4"/>
  <c r="K845" i="4"/>
  <c r="J845" i="4"/>
  <c r="I845" i="4"/>
  <c r="H845" i="4"/>
  <c r="K844" i="4"/>
  <c r="J844" i="4"/>
  <c r="I844" i="4"/>
  <c r="H844" i="4"/>
  <c r="K843" i="4"/>
  <c r="J843" i="4"/>
  <c r="I843" i="4"/>
  <c r="H843" i="4"/>
  <c r="K842" i="4"/>
  <c r="J842" i="4"/>
  <c r="I842" i="4"/>
  <c r="H842" i="4"/>
  <c r="K841" i="4"/>
  <c r="J841" i="4"/>
  <c r="I841" i="4"/>
  <c r="H841" i="4"/>
  <c r="K840" i="4"/>
  <c r="J840" i="4"/>
  <c r="I840" i="4"/>
  <c r="H840" i="4"/>
  <c r="K839" i="4"/>
  <c r="J839" i="4"/>
  <c r="I839" i="4"/>
  <c r="H839" i="4"/>
  <c r="K838" i="4"/>
  <c r="J838" i="4"/>
  <c r="I838" i="4"/>
  <c r="H838" i="4"/>
  <c r="K837" i="4"/>
  <c r="J837" i="4"/>
  <c r="I837" i="4"/>
  <c r="H837" i="4"/>
  <c r="K836" i="4"/>
  <c r="J836" i="4"/>
  <c r="I836" i="4"/>
  <c r="H836" i="4"/>
  <c r="K835" i="4"/>
  <c r="J835" i="4"/>
  <c r="I835" i="4"/>
  <c r="H835" i="4"/>
  <c r="K834" i="4"/>
  <c r="J834" i="4"/>
  <c r="I834" i="4"/>
  <c r="H834" i="4"/>
  <c r="K833" i="4"/>
  <c r="J833" i="4"/>
  <c r="I833" i="4"/>
  <c r="H833" i="4"/>
  <c r="K832" i="4"/>
  <c r="J832" i="4"/>
  <c r="I832" i="4"/>
  <c r="H832" i="4"/>
  <c r="K831" i="4"/>
  <c r="J831" i="4"/>
  <c r="I831" i="4"/>
  <c r="H831" i="4"/>
  <c r="K830" i="4"/>
  <c r="J830" i="4"/>
  <c r="I830" i="4"/>
  <c r="H830" i="4"/>
  <c r="K829" i="4"/>
  <c r="J829" i="4"/>
  <c r="I829" i="4"/>
  <c r="H829" i="4"/>
  <c r="K828" i="4"/>
  <c r="J828" i="4"/>
  <c r="I828" i="4"/>
  <c r="H828" i="4"/>
  <c r="K827" i="4"/>
  <c r="J827" i="4"/>
  <c r="I827" i="4"/>
  <c r="H827" i="4"/>
  <c r="K826" i="4"/>
  <c r="J826" i="4"/>
  <c r="I826" i="4"/>
  <c r="H826" i="4"/>
  <c r="K825" i="4"/>
  <c r="J825" i="4"/>
  <c r="I825" i="4"/>
  <c r="H825" i="4"/>
  <c r="K824" i="4"/>
  <c r="J824" i="4"/>
  <c r="I824" i="4"/>
  <c r="H824" i="4"/>
  <c r="K823" i="4"/>
  <c r="J823" i="4"/>
  <c r="I823" i="4"/>
  <c r="H823" i="4"/>
  <c r="K822" i="4"/>
  <c r="J822" i="4"/>
  <c r="I822" i="4"/>
  <c r="H822" i="4"/>
  <c r="K821" i="4"/>
  <c r="J821" i="4"/>
  <c r="I821" i="4"/>
  <c r="H821" i="4"/>
  <c r="K820" i="4"/>
  <c r="J820" i="4"/>
  <c r="I820" i="4"/>
  <c r="H820" i="4"/>
  <c r="K819" i="4"/>
  <c r="J819" i="4"/>
  <c r="I819" i="4"/>
  <c r="H819" i="4"/>
  <c r="K818" i="4"/>
  <c r="J818" i="4"/>
  <c r="I818" i="4"/>
  <c r="H818" i="4"/>
  <c r="K817" i="4"/>
  <c r="J817" i="4"/>
  <c r="I817" i="4"/>
  <c r="H817" i="4"/>
  <c r="K816" i="4"/>
  <c r="J816" i="4"/>
  <c r="I816" i="4"/>
  <c r="H816" i="4"/>
  <c r="K815" i="4"/>
  <c r="J815" i="4"/>
  <c r="I815" i="4"/>
  <c r="H815" i="4"/>
  <c r="K814" i="4"/>
  <c r="J814" i="4"/>
  <c r="I814" i="4"/>
  <c r="H814" i="4"/>
  <c r="K813" i="4"/>
  <c r="J813" i="4"/>
  <c r="I813" i="4"/>
  <c r="H813" i="4"/>
  <c r="K812" i="4"/>
  <c r="J812" i="4"/>
  <c r="I812" i="4"/>
  <c r="H812" i="4"/>
  <c r="K811" i="4"/>
  <c r="J811" i="4"/>
  <c r="I811" i="4"/>
  <c r="H811" i="4"/>
  <c r="K810" i="4"/>
  <c r="J810" i="4"/>
  <c r="I810" i="4"/>
  <c r="H810" i="4"/>
  <c r="K809" i="4"/>
  <c r="J809" i="4"/>
  <c r="I809" i="4"/>
  <c r="H809" i="4"/>
  <c r="K808" i="4"/>
  <c r="J808" i="4"/>
  <c r="I808" i="4"/>
  <c r="H808" i="4"/>
  <c r="K807" i="4"/>
  <c r="J807" i="4"/>
  <c r="I807" i="4"/>
  <c r="H807" i="4"/>
  <c r="K806" i="4"/>
  <c r="J806" i="4"/>
  <c r="I806" i="4"/>
  <c r="H806" i="4"/>
  <c r="K805" i="4"/>
  <c r="J805" i="4"/>
  <c r="I805" i="4"/>
  <c r="H805" i="4"/>
  <c r="K804" i="4"/>
  <c r="J804" i="4"/>
  <c r="I804" i="4"/>
  <c r="H804" i="4"/>
  <c r="K803" i="4"/>
  <c r="J803" i="4"/>
  <c r="I803" i="4"/>
  <c r="H803" i="4"/>
  <c r="K802" i="4"/>
  <c r="J802" i="4"/>
  <c r="I802" i="4"/>
  <c r="H802" i="4"/>
  <c r="K801" i="4"/>
  <c r="J801" i="4"/>
  <c r="I801" i="4"/>
  <c r="H801" i="4"/>
  <c r="K800" i="4"/>
  <c r="J800" i="4"/>
  <c r="I800" i="4"/>
  <c r="H800" i="4"/>
  <c r="K799" i="4"/>
  <c r="J799" i="4"/>
  <c r="I799" i="4"/>
  <c r="H799" i="4"/>
  <c r="K798" i="4"/>
  <c r="J798" i="4"/>
  <c r="I798" i="4"/>
  <c r="H798" i="4"/>
  <c r="K797" i="4"/>
  <c r="J797" i="4"/>
  <c r="I797" i="4"/>
  <c r="H797" i="4"/>
  <c r="K796" i="4"/>
  <c r="J796" i="4"/>
  <c r="I796" i="4"/>
  <c r="H796" i="4"/>
  <c r="K795" i="4"/>
  <c r="J795" i="4"/>
  <c r="I795" i="4"/>
  <c r="H795" i="4"/>
  <c r="K794" i="4"/>
  <c r="J794" i="4"/>
  <c r="I794" i="4"/>
  <c r="H794" i="4"/>
  <c r="K793" i="4"/>
  <c r="J793" i="4"/>
  <c r="I793" i="4"/>
  <c r="H793" i="4"/>
  <c r="K792" i="4"/>
  <c r="J792" i="4"/>
  <c r="I792" i="4"/>
  <c r="H792" i="4"/>
  <c r="K791" i="4"/>
  <c r="J791" i="4"/>
  <c r="I791" i="4"/>
  <c r="H791" i="4"/>
  <c r="K790" i="4"/>
  <c r="J790" i="4"/>
  <c r="I790" i="4"/>
  <c r="H790" i="4"/>
  <c r="K789" i="4"/>
  <c r="J789" i="4"/>
  <c r="I789" i="4"/>
  <c r="H789" i="4"/>
  <c r="K788" i="4"/>
  <c r="J788" i="4"/>
  <c r="I788" i="4"/>
  <c r="H788" i="4"/>
  <c r="K787" i="4"/>
  <c r="J787" i="4"/>
  <c r="I787" i="4"/>
  <c r="H787" i="4"/>
  <c r="K786" i="4"/>
  <c r="J786" i="4"/>
  <c r="I786" i="4"/>
  <c r="H786" i="4"/>
  <c r="K785" i="4"/>
  <c r="J785" i="4"/>
  <c r="I785" i="4"/>
  <c r="H785" i="4"/>
  <c r="K784" i="4"/>
  <c r="J784" i="4"/>
  <c r="I784" i="4"/>
  <c r="H784" i="4"/>
  <c r="K783" i="4"/>
  <c r="J783" i="4"/>
  <c r="I783" i="4"/>
  <c r="H783" i="4"/>
  <c r="K782" i="4"/>
  <c r="J782" i="4"/>
  <c r="I782" i="4"/>
  <c r="H782" i="4"/>
  <c r="K781" i="4"/>
  <c r="J781" i="4"/>
  <c r="I781" i="4"/>
  <c r="H781" i="4"/>
  <c r="K780" i="4"/>
  <c r="J780" i="4"/>
  <c r="I780" i="4"/>
  <c r="H780" i="4"/>
  <c r="K779" i="4"/>
  <c r="J779" i="4"/>
  <c r="I779" i="4"/>
  <c r="H779" i="4"/>
  <c r="K778" i="4"/>
  <c r="J778" i="4"/>
  <c r="I778" i="4"/>
  <c r="H778" i="4"/>
  <c r="K777" i="4"/>
  <c r="J777" i="4"/>
  <c r="I777" i="4"/>
  <c r="H777" i="4"/>
  <c r="K776" i="4"/>
  <c r="J776" i="4"/>
  <c r="I776" i="4"/>
  <c r="H776" i="4"/>
  <c r="K775" i="4"/>
  <c r="J775" i="4"/>
  <c r="I775" i="4"/>
  <c r="H775" i="4"/>
  <c r="K774" i="4"/>
  <c r="J774" i="4"/>
  <c r="I774" i="4"/>
  <c r="H774" i="4"/>
  <c r="K773" i="4"/>
  <c r="J773" i="4"/>
  <c r="I773" i="4"/>
  <c r="H773" i="4"/>
  <c r="K772" i="4"/>
  <c r="J772" i="4"/>
  <c r="I772" i="4"/>
  <c r="H772" i="4"/>
  <c r="K771" i="4"/>
  <c r="J771" i="4"/>
  <c r="I771" i="4"/>
  <c r="H771" i="4"/>
  <c r="K770" i="4"/>
  <c r="J770" i="4"/>
  <c r="I770" i="4"/>
  <c r="H770" i="4"/>
  <c r="K769" i="4"/>
  <c r="J769" i="4"/>
  <c r="I769" i="4"/>
  <c r="H769" i="4"/>
  <c r="K768" i="4"/>
  <c r="J768" i="4"/>
  <c r="I768" i="4"/>
  <c r="H768" i="4"/>
  <c r="K767" i="4"/>
  <c r="J767" i="4"/>
  <c r="I767" i="4"/>
  <c r="H767" i="4"/>
  <c r="K766" i="4"/>
  <c r="J766" i="4"/>
  <c r="I766" i="4"/>
  <c r="H766" i="4"/>
  <c r="K765" i="4"/>
  <c r="J765" i="4"/>
  <c r="I765" i="4"/>
  <c r="H765" i="4"/>
  <c r="K764" i="4"/>
  <c r="J764" i="4"/>
  <c r="I764" i="4"/>
  <c r="H764" i="4"/>
  <c r="K763" i="4"/>
  <c r="J763" i="4"/>
  <c r="I763" i="4"/>
  <c r="H763" i="4"/>
  <c r="K762" i="4"/>
  <c r="J762" i="4"/>
  <c r="I762" i="4"/>
  <c r="H762" i="4"/>
  <c r="K761" i="4"/>
  <c r="J761" i="4"/>
  <c r="I761" i="4"/>
  <c r="H761" i="4"/>
  <c r="K760" i="4"/>
  <c r="J760" i="4"/>
  <c r="I760" i="4"/>
  <c r="H760" i="4"/>
  <c r="K759" i="4"/>
  <c r="J759" i="4"/>
  <c r="I759" i="4"/>
  <c r="H759" i="4"/>
  <c r="K758" i="4"/>
  <c r="J758" i="4"/>
  <c r="I758" i="4"/>
  <c r="H758" i="4"/>
  <c r="K757" i="4"/>
  <c r="J757" i="4"/>
  <c r="I757" i="4"/>
  <c r="H757" i="4"/>
  <c r="K756" i="4"/>
  <c r="J756" i="4"/>
  <c r="I756" i="4"/>
  <c r="H756" i="4"/>
  <c r="K755" i="4"/>
  <c r="J755" i="4"/>
  <c r="I755" i="4"/>
  <c r="H755" i="4"/>
  <c r="K754" i="4"/>
  <c r="J754" i="4"/>
  <c r="I754" i="4"/>
  <c r="H754" i="4"/>
  <c r="K753" i="4"/>
  <c r="J753" i="4"/>
  <c r="I753" i="4"/>
  <c r="H753" i="4"/>
  <c r="K752" i="4"/>
  <c r="J752" i="4"/>
  <c r="I752" i="4"/>
  <c r="H752" i="4"/>
  <c r="K751" i="4"/>
  <c r="J751" i="4"/>
  <c r="I751" i="4"/>
  <c r="H751" i="4"/>
  <c r="K750" i="4"/>
  <c r="J750" i="4"/>
  <c r="I750" i="4"/>
  <c r="H750" i="4"/>
  <c r="K749" i="4"/>
  <c r="J749" i="4"/>
  <c r="I749" i="4"/>
  <c r="H749" i="4"/>
  <c r="K748" i="4"/>
  <c r="J748" i="4"/>
  <c r="I748" i="4"/>
  <c r="H748" i="4"/>
  <c r="K747" i="4"/>
  <c r="J747" i="4"/>
  <c r="I747" i="4"/>
  <c r="H747" i="4"/>
  <c r="K746" i="4"/>
  <c r="J746" i="4"/>
  <c r="I746" i="4"/>
  <c r="H746" i="4"/>
  <c r="K745" i="4"/>
  <c r="J745" i="4"/>
  <c r="I745" i="4"/>
  <c r="H745" i="4"/>
  <c r="K744" i="4"/>
  <c r="J744" i="4"/>
  <c r="I744" i="4"/>
  <c r="H744" i="4"/>
  <c r="K743" i="4"/>
  <c r="J743" i="4"/>
  <c r="I743" i="4"/>
  <c r="H743" i="4"/>
  <c r="K742" i="4"/>
  <c r="J742" i="4"/>
  <c r="I742" i="4"/>
  <c r="H742" i="4"/>
  <c r="K741" i="4"/>
  <c r="J741" i="4"/>
  <c r="I741" i="4"/>
  <c r="H741" i="4"/>
  <c r="K740" i="4"/>
  <c r="J740" i="4"/>
  <c r="I740" i="4"/>
  <c r="H740" i="4"/>
  <c r="K739" i="4"/>
  <c r="J739" i="4"/>
  <c r="I739" i="4"/>
  <c r="H739" i="4"/>
  <c r="K738" i="4"/>
  <c r="J738" i="4"/>
  <c r="I738" i="4"/>
  <c r="H738" i="4"/>
  <c r="K737" i="4"/>
  <c r="J737" i="4"/>
  <c r="I737" i="4"/>
  <c r="H737" i="4"/>
  <c r="K736" i="4"/>
  <c r="J736" i="4"/>
  <c r="I736" i="4"/>
  <c r="H736" i="4"/>
  <c r="K735" i="4"/>
  <c r="J735" i="4"/>
  <c r="I735" i="4"/>
  <c r="H735" i="4"/>
  <c r="K734" i="4"/>
  <c r="J734" i="4"/>
  <c r="I734" i="4"/>
  <c r="H734" i="4"/>
  <c r="K733" i="4"/>
  <c r="J733" i="4"/>
  <c r="I733" i="4"/>
  <c r="H733" i="4"/>
  <c r="K732" i="4"/>
  <c r="J732" i="4"/>
  <c r="I732" i="4"/>
  <c r="H732" i="4"/>
  <c r="K731" i="4"/>
  <c r="J731" i="4"/>
  <c r="I731" i="4"/>
  <c r="H731" i="4"/>
  <c r="K730" i="4"/>
  <c r="J730" i="4"/>
  <c r="I730" i="4"/>
  <c r="H730" i="4"/>
  <c r="K729" i="4"/>
  <c r="J729" i="4"/>
  <c r="I729" i="4"/>
  <c r="H729" i="4"/>
  <c r="K728" i="4"/>
  <c r="J728" i="4"/>
  <c r="I728" i="4"/>
  <c r="H728" i="4"/>
  <c r="K727" i="4"/>
  <c r="J727" i="4"/>
  <c r="I727" i="4"/>
  <c r="H727" i="4"/>
  <c r="K726" i="4"/>
  <c r="J726" i="4"/>
  <c r="I726" i="4"/>
  <c r="H726" i="4"/>
  <c r="K725" i="4"/>
  <c r="J725" i="4"/>
  <c r="I725" i="4"/>
  <c r="H725" i="4"/>
  <c r="K724" i="4"/>
  <c r="J724" i="4"/>
  <c r="I724" i="4"/>
  <c r="H724" i="4"/>
  <c r="K723" i="4"/>
  <c r="J723" i="4"/>
  <c r="I723" i="4"/>
  <c r="H723" i="4"/>
  <c r="K722" i="4"/>
  <c r="J722" i="4"/>
  <c r="I722" i="4"/>
  <c r="H722" i="4"/>
  <c r="K721" i="4"/>
  <c r="J721" i="4"/>
  <c r="I721" i="4"/>
  <c r="H721" i="4"/>
  <c r="K720" i="4"/>
  <c r="J720" i="4"/>
  <c r="I720" i="4"/>
  <c r="H720" i="4"/>
  <c r="K719" i="4"/>
  <c r="J719" i="4"/>
  <c r="I719" i="4"/>
  <c r="H719" i="4"/>
  <c r="K718" i="4"/>
  <c r="J718" i="4"/>
  <c r="I718" i="4"/>
  <c r="H718" i="4"/>
  <c r="K717" i="4"/>
  <c r="J717" i="4"/>
  <c r="I717" i="4"/>
  <c r="H717" i="4"/>
  <c r="K716" i="4"/>
  <c r="J716" i="4"/>
  <c r="I716" i="4"/>
  <c r="H716" i="4"/>
  <c r="K715" i="4"/>
  <c r="J715" i="4"/>
  <c r="I715" i="4"/>
  <c r="H715" i="4"/>
  <c r="K714" i="4"/>
  <c r="J714" i="4"/>
  <c r="I714" i="4"/>
  <c r="H714" i="4"/>
  <c r="K713" i="4"/>
  <c r="J713" i="4"/>
  <c r="I713" i="4"/>
  <c r="H713" i="4"/>
  <c r="K712" i="4"/>
  <c r="J712" i="4"/>
  <c r="I712" i="4"/>
  <c r="H712" i="4"/>
  <c r="K711" i="4"/>
  <c r="J711" i="4"/>
  <c r="I711" i="4"/>
  <c r="H711" i="4"/>
  <c r="K710" i="4"/>
  <c r="J710" i="4"/>
  <c r="I710" i="4"/>
  <c r="H710" i="4"/>
  <c r="K709" i="4"/>
  <c r="J709" i="4"/>
  <c r="I709" i="4"/>
  <c r="H709" i="4"/>
  <c r="K708" i="4"/>
  <c r="J708" i="4"/>
  <c r="I708" i="4"/>
  <c r="H708" i="4"/>
  <c r="K707" i="4"/>
  <c r="J707" i="4"/>
  <c r="I707" i="4"/>
  <c r="H707" i="4"/>
  <c r="K706" i="4"/>
  <c r="J706" i="4"/>
  <c r="I706" i="4"/>
  <c r="H706" i="4"/>
  <c r="K705" i="4"/>
  <c r="J705" i="4"/>
  <c r="I705" i="4"/>
  <c r="H705" i="4"/>
  <c r="K704" i="4"/>
  <c r="J704" i="4"/>
  <c r="I704" i="4"/>
  <c r="H704" i="4"/>
  <c r="K703" i="4"/>
  <c r="J703" i="4"/>
  <c r="I703" i="4"/>
  <c r="H703" i="4"/>
  <c r="K702" i="4"/>
  <c r="J702" i="4"/>
  <c r="I702" i="4"/>
  <c r="H702" i="4"/>
  <c r="K701" i="4"/>
  <c r="J701" i="4"/>
  <c r="I701" i="4"/>
  <c r="H701" i="4"/>
  <c r="K700" i="4"/>
  <c r="J700" i="4"/>
  <c r="I700" i="4"/>
  <c r="H700" i="4"/>
  <c r="K699" i="4"/>
  <c r="J699" i="4"/>
  <c r="I699" i="4"/>
  <c r="H699" i="4"/>
  <c r="K698" i="4"/>
  <c r="J698" i="4"/>
  <c r="I698" i="4"/>
  <c r="H698" i="4"/>
  <c r="K697" i="4"/>
  <c r="J697" i="4"/>
  <c r="I697" i="4"/>
  <c r="H697" i="4"/>
  <c r="K696" i="4"/>
  <c r="J696" i="4"/>
  <c r="I696" i="4"/>
  <c r="H696" i="4"/>
  <c r="K695" i="4"/>
  <c r="J695" i="4"/>
  <c r="I695" i="4"/>
  <c r="H695" i="4"/>
  <c r="K694" i="4"/>
  <c r="J694" i="4"/>
  <c r="I694" i="4"/>
  <c r="H694" i="4"/>
  <c r="K693" i="4"/>
  <c r="J693" i="4"/>
  <c r="I693" i="4"/>
  <c r="H693" i="4"/>
  <c r="K692" i="4"/>
  <c r="J692" i="4"/>
  <c r="I692" i="4"/>
  <c r="H692" i="4"/>
  <c r="K691" i="4"/>
  <c r="J691" i="4"/>
  <c r="I691" i="4"/>
  <c r="H691" i="4"/>
  <c r="K690" i="4"/>
  <c r="J690" i="4"/>
  <c r="I690" i="4"/>
  <c r="H690" i="4"/>
  <c r="K689" i="4"/>
  <c r="J689" i="4"/>
  <c r="I689" i="4"/>
  <c r="H689" i="4"/>
  <c r="K688" i="4"/>
  <c r="J688" i="4"/>
  <c r="I688" i="4"/>
  <c r="H688" i="4"/>
  <c r="K687" i="4"/>
  <c r="J687" i="4"/>
  <c r="I687" i="4"/>
  <c r="H687" i="4"/>
  <c r="K686" i="4"/>
  <c r="J686" i="4"/>
  <c r="I686" i="4"/>
  <c r="H686" i="4"/>
  <c r="K685" i="4"/>
  <c r="J685" i="4"/>
  <c r="I685" i="4"/>
  <c r="H685" i="4"/>
  <c r="K684" i="4"/>
  <c r="J684" i="4"/>
  <c r="I684" i="4"/>
  <c r="H684" i="4"/>
  <c r="K683" i="4"/>
  <c r="J683" i="4"/>
  <c r="I683" i="4"/>
  <c r="H683" i="4"/>
  <c r="K682" i="4"/>
  <c r="J682" i="4"/>
  <c r="I682" i="4"/>
  <c r="H682" i="4"/>
  <c r="K681" i="4"/>
  <c r="J681" i="4"/>
  <c r="I681" i="4"/>
  <c r="H681" i="4"/>
  <c r="K680" i="4"/>
  <c r="J680" i="4"/>
  <c r="I680" i="4"/>
  <c r="H680" i="4"/>
  <c r="K679" i="4"/>
  <c r="J679" i="4"/>
  <c r="I679" i="4"/>
  <c r="H679" i="4"/>
  <c r="K678" i="4"/>
  <c r="J678" i="4"/>
  <c r="I678" i="4"/>
  <c r="H678" i="4"/>
  <c r="K677" i="4"/>
  <c r="J677" i="4"/>
  <c r="I677" i="4"/>
  <c r="H677" i="4"/>
  <c r="K676" i="4"/>
  <c r="J676" i="4"/>
  <c r="I676" i="4"/>
  <c r="H676" i="4"/>
  <c r="K675" i="4"/>
  <c r="J675" i="4"/>
  <c r="I675" i="4"/>
  <c r="H675" i="4"/>
  <c r="K674" i="4"/>
  <c r="J674" i="4"/>
  <c r="I674" i="4"/>
  <c r="H674" i="4"/>
  <c r="K673" i="4"/>
  <c r="J673" i="4"/>
  <c r="I673" i="4"/>
  <c r="H673" i="4"/>
  <c r="K672" i="4"/>
  <c r="J672" i="4"/>
  <c r="I672" i="4"/>
  <c r="H672" i="4"/>
  <c r="K671" i="4"/>
  <c r="J671" i="4"/>
  <c r="I671" i="4"/>
  <c r="H671" i="4"/>
  <c r="K670" i="4"/>
  <c r="J670" i="4"/>
  <c r="I670" i="4"/>
  <c r="H670" i="4"/>
  <c r="K669" i="4"/>
  <c r="J669" i="4"/>
  <c r="I669" i="4"/>
  <c r="H669" i="4"/>
  <c r="K668" i="4"/>
  <c r="J668" i="4"/>
  <c r="I668" i="4"/>
  <c r="H668" i="4"/>
  <c r="K667" i="4"/>
  <c r="J667" i="4"/>
  <c r="I667" i="4"/>
  <c r="H667" i="4"/>
  <c r="K666" i="4"/>
  <c r="J666" i="4"/>
  <c r="I666" i="4"/>
  <c r="H666" i="4"/>
  <c r="K665" i="4"/>
  <c r="J665" i="4"/>
  <c r="I665" i="4"/>
  <c r="H665" i="4"/>
  <c r="K664" i="4"/>
  <c r="J664" i="4"/>
  <c r="I664" i="4"/>
  <c r="H664" i="4"/>
  <c r="K663" i="4"/>
  <c r="J663" i="4"/>
  <c r="I663" i="4"/>
  <c r="H663" i="4"/>
  <c r="K662" i="4"/>
  <c r="J662" i="4"/>
  <c r="I662" i="4"/>
  <c r="H662" i="4"/>
  <c r="K661" i="4"/>
  <c r="J661" i="4"/>
  <c r="I661" i="4"/>
  <c r="H661" i="4"/>
  <c r="K660" i="4"/>
  <c r="J660" i="4"/>
  <c r="I660" i="4"/>
  <c r="H660" i="4"/>
  <c r="K659" i="4"/>
  <c r="J659" i="4"/>
  <c r="I659" i="4"/>
  <c r="H659" i="4"/>
  <c r="K658" i="4"/>
  <c r="J658" i="4"/>
  <c r="I658" i="4"/>
  <c r="H658" i="4"/>
  <c r="K657" i="4"/>
  <c r="J657" i="4"/>
  <c r="I657" i="4"/>
  <c r="H657" i="4"/>
  <c r="K656" i="4"/>
  <c r="J656" i="4"/>
  <c r="I656" i="4"/>
  <c r="H656" i="4"/>
  <c r="K655" i="4"/>
  <c r="J655" i="4"/>
  <c r="I655" i="4"/>
  <c r="H655" i="4"/>
  <c r="K654" i="4"/>
  <c r="J654" i="4"/>
  <c r="I654" i="4"/>
  <c r="H654" i="4"/>
  <c r="K653" i="4"/>
  <c r="J653" i="4"/>
  <c r="I653" i="4"/>
  <c r="H653" i="4"/>
  <c r="K652" i="4"/>
  <c r="J652" i="4"/>
  <c r="I652" i="4"/>
  <c r="H652" i="4"/>
  <c r="K651" i="4"/>
  <c r="J651" i="4"/>
  <c r="I651" i="4"/>
  <c r="H651" i="4"/>
  <c r="K650" i="4"/>
  <c r="J650" i="4"/>
  <c r="I650" i="4"/>
  <c r="H650" i="4"/>
  <c r="K649" i="4"/>
  <c r="J649" i="4"/>
  <c r="I649" i="4"/>
  <c r="H649" i="4"/>
  <c r="K648" i="4"/>
  <c r="J648" i="4"/>
  <c r="I648" i="4"/>
  <c r="H648" i="4"/>
  <c r="K647" i="4"/>
  <c r="J647" i="4"/>
  <c r="I647" i="4"/>
  <c r="H647" i="4"/>
  <c r="K646" i="4"/>
  <c r="J646" i="4"/>
  <c r="I646" i="4"/>
  <c r="H646" i="4"/>
  <c r="K645" i="4"/>
  <c r="J645" i="4"/>
  <c r="I645" i="4"/>
  <c r="H645" i="4"/>
  <c r="K644" i="4"/>
  <c r="J644" i="4"/>
  <c r="I644" i="4"/>
  <c r="H644" i="4"/>
  <c r="K643" i="4"/>
  <c r="J643" i="4"/>
  <c r="I643" i="4"/>
  <c r="H643" i="4"/>
  <c r="K642" i="4"/>
  <c r="J642" i="4"/>
  <c r="I642" i="4"/>
  <c r="H642" i="4"/>
  <c r="K641" i="4"/>
  <c r="J641" i="4"/>
  <c r="I641" i="4"/>
  <c r="H641" i="4"/>
  <c r="K640" i="4"/>
  <c r="J640" i="4"/>
  <c r="I640" i="4"/>
  <c r="H640" i="4"/>
  <c r="K639" i="4"/>
  <c r="J639" i="4"/>
  <c r="I639" i="4"/>
  <c r="H639" i="4"/>
  <c r="K638" i="4"/>
  <c r="J638" i="4"/>
  <c r="I638" i="4"/>
  <c r="H638" i="4"/>
  <c r="K637" i="4"/>
  <c r="J637" i="4"/>
  <c r="I637" i="4"/>
  <c r="H637" i="4"/>
  <c r="K636" i="4"/>
  <c r="J636" i="4"/>
  <c r="I636" i="4"/>
  <c r="H636" i="4"/>
  <c r="K635" i="4"/>
  <c r="J635" i="4"/>
  <c r="I635" i="4"/>
  <c r="H635" i="4"/>
  <c r="K634" i="4"/>
  <c r="J634" i="4"/>
  <c r="I634" i="4"/>
  <c r="H634" i="4"/>
  <c r="K633" i="4"/>
  <c r="J633" i="4"/>
  <c r="I633" i="4"/>
  <c r="H633" i="4"/>
  <c r="K632" i="4"/>
  <c r="J632" i="4"/>
  <c r="I632" i="4"/>
  <c r="H632" i="4"/>
  <c r="K631" i="4"/>
  <c r="J631" i="4"/>
  <c r="I631" i="4"/>
  <c r="H631" i="4"/>
  <c r="K630" i="4"/>
  <c r="J630" i="4"/>
  <c r="I630" i="4"/>
  <c r="H630" i="4"/>
  <c r="K629" i="4"/>
  <c r="J629" i="4"/>
  <c r="I629" i="4"/>
  <c r="H629" i="4"/>
  <c r="K628" i="4"/>
  <c r="J628" i="4"/>
  <c r="I628" i="4"/>
  <c r="H628" i="4"/>
  <c r="K627" i="4"/>
  <c r="J627" i="4"/>
  <c r="I627" i="4"/>
  <c r="H627" i="4"/>
  <c r="K626" i="4"/>
  <c r="J626" i="4"/>
  <c r="I626" i="4"/>
  <c r="H626" i="4"/>
  <c r="K625" i="4"/>
  <c r="J625" i="4"/>
  <c r="I625" i="4"/>
  <c r="H625" i="4"/>
  <c r="K624" i="4"/>
  <c r="J624" i="4"/>
  <c r="I624" i="4"/>
  <c r="H624" i="4"/>
  <c r="K623" i="4"/>
  <c r="J623" i="4"/>
  <c r="I623" i="4"/>
  <c r="H623" i="4"/>
  <c r="K622" i="4"/>
  <c r="J622" i="4"/>
  <c r="I622" i="4"/>
  <c r="H622" i="4"/>
  <c r="K621" i="4"/>
  <c r="J621" i="4"/>
  <c r="I621" i="4"/>
  <c r="H621" i="4"/>
  <c r="K620" i="4"/>
  <c r="J620" i="4"/>
  <c r="I620" i="4"/>
  <c r="H620" i="4"/>
  <c r="K619" i="4"/>
  <c r="J619" i="4"/>
  <c r="I619" i="4"/>
  <c r="H619" i="4"/>
  <c r="K618" i="4"/>
  <c r="J618" i="4"/>
  <c r="I618" i="4"/>
  <c r="H618" i="4"/>
  <c r="K617" i="4"/>
  <c r="J617" i="4"/>
  <c r="I617" i="4"/>
  <c r="H617" i="4"/>
  <c r="K616" i="4"/>
  <c r="J616" i="4"/>
  <c r="I616" i="4"/>
  <c r="H616" i="4"/>
  <c r="K615" i="4"/>
  <c r="J615" i="4"/>
  <c r="I615" i="4"/>
  <c r="H615" i="4"/>
  <c r="K614" i="4"/>
  <c r="J614" i="4"/>
  <c r="I614" i="4"/>
  <c r="H614" i="4"/>
  <c r="K613" i="4"/>
  <c r="J613" i="4"/>
  <c r="I613" i="4"/>
  <c r="H613" i="4"/>
  <c r="K612" i="4"/>
  <c r="J612" i="4"/>
  <c r="I612" i="4"/>
  <c r="H612" i="4"/>
  <c r="K611" i="4"/>
  <c r="J611" i="4"/>
  <c r="I611" i="4"/>
  <c r="H611" i="4"/>
  <c r="K610" i="4"/>
  <c r="J610" i="4"/>
  <c r="I610" i="4"/>
  <c r="H610" i="4"/>
  <c r="K609" i="4"/>
  <c r="J609" i="4"/>
  <c r="I609" i="4"/>
  <c r="H609" i="4"/>
  <c r="K608" i="4"/>
  <c r="J608" i="4"/>
  <c r="I608" i="4"/>
  <c r="H608" i="4"/>
  <c r="K607" i="4"/>
  <c r="J607" i="4"/>
  <c r="I607" i="4"/>
  <c r="H607" i="4"/>
  <c r="K606" i="4"/>
  <c r="J606" i="4"/>
  <c r="I606" i="4"/>
  <c r="H606" i="4"/>
  <c r="K605" i="4"/>
  <c r="J605" i="4"/>
  <c r="I605" i="4"/>
  <c r="H605" i="4"/>
  <c r="K604" i="4"/>
  <c r="J604" i="4"/>
  <c r="I604" i="4"/>
  <c r="H604" i="4"/>
  <c r="K603" i="4"/>
  <c r="J603" i="4"/>
  <c r="I603" i="4"/>
  <c r="H603" i="4"/>
  <c r="K602" i="4"/>
  <c r="J602" i="4"/>
  <c r="I602" i="4"/>
  <c r="H602" i="4"/>
  <c r="K601" i="4"/>
  <c r="J601" i="4"/>
  <c r="I601" i="4"/>
  <c r="H601" i="4"/>
  <c r="K600" i="4"/>
  <c r="J600" i="4"/>
  <c r="I600" i="4"/>
  <c r="H600" i="4"/>
  <c r="K599" i="4"/>
  <c r="J599" i="4"/>
  <c r="I599" i="4"/>
  <c r="H599" i="4"/>
  <c r="K598" i="4"/>
  <c r="J598" i="4"/>
  <c r="I598" i="4"/>
  <c r="H598" i="4"/>
  <c r="K597" i="4"/>
  <c r="J597" i="4"/>
  <c r="I597" i="4"/>
  <c r="H597" i="4"/>
  <c r="K596" i="4"/>
  <c r="J596" i="4"/>
  <c r="I596" i="4"/>
  <c r="H596" i="4"/>
  <c r="K595" i="4"/>
  <c r="J595" i="4"/>
  <c r="I595" i="4"/>
  <c r="H595" i="4"/>
  <c r="K594" i="4"/>
  <c r="J594" i="4"/>
  <c r="I594" i="4"/>
  <c r="H594" i="4"/>
  <c r="K593" i="4"/>
  <c r="J593" i="4"/>
  <c r="I593" i="4"/>
  <c r="H593" i="4"/>
  <c r="K592" i="4"/>
  <c r="J592" i="4"/>
  <c r="I592" i="4"/>
  <c r="H592" i="4"/>
  <c r="K591" i="4"/>
  <c r="J591" i="4"/>
  <c r="I591" i="4"/>
  <c r="H591" i="4"/>
  <c r="K590" i="4"/>
  <c r="J590" i="4"/>
  <c r="I590" i="4"/>
  <c r="H590" i="4"/>
  <c r="K589" i="4"/>
  <c r="J589" i="4"/>
  <c r="I589" i="4"/>
  <c r="H589" i="4"/>
  <c r="K588" i="4"/>
  <c r="J588" i="4"/>
  <c r="I588" i="4"/>
  <c r="H588" i="4"/>
  <c r="K587" i="4"/>
  <c r="J587" i="4"/>
  <c r="I587" i="4"/>
  <c r="H587" i="4"/>
  <c r="K586" i="4"/>
  <c r="J586" i="4"/>
  <c r="I586" i="4"/>
  <c r="H586" i="4"/>
  <c r="K585" i="4"/>
  <c r="J585" i="4"/>
  <c r="I585" i="4"/>
  <c r="H585" i="4"/>
  <c r="K584" i="4"/>
  <c r="J584" i="4"/>
  <c r="I584" i="4"/>
  <c r="H584" i="4"/>
  <c r="K583" i="4"/>
  <c r="J583" i="4"/>
  <c r="I583" i="4"/>
  <c r="H583" i="4"/>
  <c r="K582" i="4"/>
  <c r="J582" i="4"/>
  <c r="I582" i="4"/>
  <c r="H582" i="4"/>
  <c r="K581" i="4"/>
  <c r="J581" i="4"/>
  <c r="I581" i="4"/>
  <c r="H581" i="4"/>
  <c r="K580" i="4"/>
  <c r="J580" i="4"/>
  <c r="I580" i="4"/>
  <c r="H580" i="4"/>
  <c r="K579" i="4"/>
  <c r="J579" i="4"/>
  <c r="I579" i="4"/>
  <c r="H579" i="4"/>
  <c r="K578" i="4"/>
  <c r="J578" i="4"/>
  <c r="I578" i="4"/>
  <c r="H578" i="4"/>
  <c r="K577" i="4"/>
  <c r="J577" i="4"/>
  <c r="I577" i="4"/>
  <c r="H577" i="4"/>
  <c r="K576" i="4"/>
  <c r="J576" i="4"/>
  <c r="I576" i="4"/>
  <c r="H576" i="4"/>
  <c r="K575" i="4"/>
  <c r="J575" i="4"/>
  <c r="I575" i="4"/>
  <c r="H575" i="4"/>
  <c r="K574" i="4"/>
  <c r="J574" i="4"/>
  <c r="I574" i="4"/>
  <c r="H574" i="4"/>
  <c r="K573" i="4"/>
  <c r="J573" i="4"/>
  <c r="I573" i="4"/>
  <c r="H573" i="4"/>
  <c r="K572" i="4"/>
  <c r="J572" i="4"/>
  <c r="I572" i="4"/>
  <c r="H572" i="4"/>
  <c r="K571" i="4"/>
  <c r="J571" i="4"/>
  <c r="I571" i="4"/>
  <c r="H571" i="4"/>
  <c r="K570" i="4"/>
  <c r="J570" i="4"/>
  <c r="I570" i="4"/>
  <c r="H570" i="4"/>
  <c r="K569" i="4"/>
  <c r="J569" i="4"/>
  <c r="I569" i="4"/>
  <c r="H569" i="4"/>
  <c r="K568" i="4"/>
  <c r="J568" i="4"/>
  <c r="I568" i="4"/>
  <c r="H568" i="4"/>
  <c r="K567" i="4"/>
  <c r="J567" i="4"/>
  <c r="I567" i="4"/>
  <c r="H567" i="4"/>
  <c r="K566" i="4"/>
  <c r="J566" i="4"/>
  <c r="I566" i="4"/>
  <c r="H566" i="4"/>
  <c r="K565" i="4"/>
  <c r="J565" i="4"/>
  <c r="I565" i="4"/>
  <c r="H565" i="4"/>
  <c r="K564" i="4"/>
  <c r="J564" i="4"/>
  <c r="I564" i="4"/>
  <c r="H564" i="4"/>
  <c r="K563" i="4"/>
  <c r="J563" i="4"/>
  <c r="I563" i="4"/>
  <c r="H563" i="4"/>
  <c r="K562" i="4"/>
  <c r="J562" i="4"/>
  <c r="I562" i="4"/>
  <c r="H562" i="4"/>
  <c r="K561" i="4"/>
  <c r="J561" i="4"/>
  <c r="I561" i="4"/>
  <c r="H561" i="4"/>
  <c r="K560" i="4"/>
  <c r="J560" i="4"/>
  <c r="I560" i="4"/>
  <c r="H560" i="4"/>
  <c r="K559" i="4"/>
  <c r="J559" i="4"/>
  <c r="I559" i="4"/>
  <c r="H559" i="4"/>
  <c r="K558" i="4"/>
  <c r="J558" i="4"/>
  <c r="I558" i="4"/>
  <c r="H558" i="4"/>
  <c r="K557" i="4"/>
  <c r="J557" i="4"/>
  <c r="I557" i="4"/>
  <c r="H557" i="4"/>
  <c r="K556" i="4"/>
  <c r="J556" i="4"/>
  <c r="I556" i="4"/>
  <c r="H556" i="4"/>
  <c r="K555" i="4"/>
  <c r="J555" i="4"/>
  <c r="I555" i="4"/>
  <c r="H555" i="4"/>
  <c r="K554" i="4"/>
  <c r="J554" i="4"/>
  <c r="I554" i="4"/>
  <c r="H554" i="4"/>
  <c r="K553" i="4"/>
  <c r="J553" i="4"/>
  <c r="I553" i="4"/>
  <c r="H553" i="4"/>
  <c r="K552" i="4"/>
  <c r="J552" i="4"/>
  <c r="I552" i="4"/>
  <c r="H552" i="4"/>
  <c r="K551" i="4"/>
  <c r="J551" i="4"/>
  <c r="I551" i="4"/>
  <c r="H551" i="4"/>
  <c r="K550" i="4"/>
  <c r="J550" i="4"/>
  <c r="I550" i="4"/>
  <c r="H550" i="4"/>
  <c r="K549" i="4"/>
  <c r="J549" i="4"/>
  <c r="I549" i="4"/>
  <c r="H549" i="4"/>
  <c r="K548" i="4"/>
  <c r="J548" i="4"/>
  <c r="I548" i="4"/>
  <c r="H548" i="4"/>
  <c r="K547" i="4"/>
  <c r="J547" i="4"/>
  <c r="I547" i="4"/>
  <c r="H547" i="4"/>
  <c r="K546" i="4"/>
  <c r="J546" i="4"/>
  <c r="I546" i="4"/>
  <c r="H546" i="4"/>
  <c r="K545" i="4"/>
  <c r="J545" i="4"/>
  <c r="I545" i="4"/>
  <c r="H545" i="4"/>
  <c r="K544" i="4"/>
  <c r="J544" i="4"/>
  <c r="I544" i="4"/>
  <c r="H544" i="4"/>
  <c r="K543" i="4"/>
  <c r="J543" i="4"/>
  <c r="I543" i="4"/>
  <c r="H543" i="4"/>
  <c r="K542" i="4"/>
  <c r="J542" i="4"/>
  <c r="I542" i="4"/>
  <c r="H542" i="4"/>
  <c r="K541" i="4"/>
  <c r="J541" i="4"/>
  <c r="I541" i="4"/>
  <c r="H541" i="4"/>
  <c r="K540" i="4"/>
  <c r="J540" i="4"/>
  <c r="I540" i="4"/>
  <c r="H540" i="4"/>
  <c r="K539" i="4"/>
  <c r="J539" i="4"/>
  <c r="I539" i="4"/>
  <c r="H539" i="4"/>
  <c r="K538" i="4"/>
  <c r="J538" i="4"/>
  <c r="I538" i="4"/>
  <c r="H538" i="4"/>
  <c r="K537" i="4"/>
  <c r="J537" i="4"/>
  <c r="I537" i="4"/>
  <c r="H537" i="4"/>
  <c r="K536" i="4"/>
  <c r="J536" i="4"/>
  <c r="I536" i="4"/>
  <c r="H536" i="4"/>
  <c r="K535" i="4"/>
  <c r="J535" i="4"/>
  <c r="I535" i="4"/>
  <c r="H535" i="4"/>
  <c r="K534" i="4"/>
  <c r="J534" i="4"/>
  <c r="I534" i="4"/>
  <c r="H534" i="4"/>
  <c r="K533" i="4"/>
  <c r="J533" i="4"/>
  <c r="I533" i="4"/>
  <c r="H533" i="4"/>
  <c r="K532" i="4"/>
  <c r="J532" i="4"/>
  <c r="I532" i="4"/>
  <c r="H532" i="4"/>
  <c r="K531" i="4"/>
  <c r="J531" i="4"/>
  <c r="I531" i="4"/>
  <c r="H531" i="4"/>
  <c r="K530" i="4"/>
  <c r="J530" i="4"/>
  <c r="I530" i="4"/>
  <c r="H530" i="4"/>
  <c r="K529" i="4"/>
  <c r="J529" i="4"/>
  <c r="I529" i="4"/>
  <c r="H529" i="4"/>
  <c r="K528" i="4"/>
  <c r="J528" i="4"/>
  <c r="I528" i="4"/>
  <c r="H528" i="4"/>
  <c r="K527" i="4"/>
  <c r="J527" i="4"/>
  <c r="I527" i="4"/>
  <c r="H527" i="4"/>
  <c r="K526" i="4"/>
  <c r="J526" i="4"/>
  <c r="I526" i="4"/>
  <c r="H526" i="4"/>
  <c r="K525" i="4"/>
  <c r="J525" i="4"/>
  <c r="I525" i="4"/>
  <c r="H525" i="4"/>
  <c r="K524" i="4"/>
  <c r="J524" i="4"/>
  <c r="I524" i="4"/>
  <c r="H524" i="4"/>
  <c r="K523" i="4"/>
  <c r="J523" i="4"/>
  <c r="I523" i="4"/>
  <c r="H523" i="4"/>
  <c r="K522" i="4"/>
  <c r="J522" i="4"/>
  <c r="I522" i="4"/>
  <c r="H522" i="4"/>
  <c r="K521" i="4"/>
  <c r="J521" i="4"/>
  <c r="I521" i="4"/>
  <c r="H521" i="4"/>
  <c r="K520" i="4"/>
  <c r="J520" i="4"/>
  <c r="I520" i="4"/>
  <c r="H520" i="4"/>
  <c r="K519" i="4"/>
  <c r="J519" i="4"/>
  <c r="I519" i="4"/>
  <c r="H519" i="4"/>
  <c r="K518" i="4"/>
  <c r="J518" i="4"/>
  <c r="I518" i="4"/>
  <c r="H518" i="4"/>
  <c r="K517" i="4"/>
  <c r="J517" i="4"/>
  <c r="I517" i="4"/>
  <c r="H517" i="4"/>
  <c r="K516" i="4"/>
  <c r="J516" i="4"/>
  <c r="I516" i="4"/>
  <c r="H516" i="4"/>
  <c r="K515" i="4"/>
  <c r="J515" i="4"/>
  <c r="I515" i="4"/>
  <c r="H515" i="4"/>
  <c r="K514" i="4"/>
  <c r="J514" i="4"/>
  <c r="I514" i="4"/>
  <c r="H514" i="4"/>
  <c r="K513" i="4"/>
  <c r="J513" i="4"/>
  <c r="I513" i="4"/>
  <c r="H513" i="4"/>
  <c r="K512" i="4"/>
  <c r="J512" i="4"/>
  <c r="I512" i="4"/>
  <c r="H512" i="4"/>
  <c r="K511" i="4"/>
  <c r="J511" i="4"/>
  <c r="I511" i="4"/>
  <c r="H511" i="4"/>
  <c r="K510" i="4"/>
  <c r="J510" i="4"/>
  <c r="I510" i="4"/>
  <c r="H510" i="4"/>
  <c r="K509" i="4"/>
  <c r="J509" i="4"/>
  <c r="I509" i="4"/>
  <c r="H509" i="4"/>
  <c r="K508" i="4"/>
  <c r="J508" i="4"/>
  <c r="I508" i="4"/>
  <c r="H508" i="4"/>
  <c r="K507" i="4"/>
  <c r="J507" i="4"/>
  <c r="I507" i="4"/>
  <c r="H507" i="4"/>
  <c r="K506" i="4"/>
  <c r="J506" i="4"/>
  <c r="I506" i="4"/>
  <c r="H506" i="4"/>
  <c r="K505" i="4"/>
  <c r="J505" i="4"/>
  <c r="I505" i="4"/>
  <c r="H505" i="4"/>
  <c r="K504" i="4"/>
  <c r="J504" i="4"/>
  <c r="I504" i="4"/>
  <c r="H504" i="4"/>
  <c r="K503" i="4"/>
  <c r="J503" i="4"/>
  <c r="I503" i="4"/>
  <c r="H503" i="4"/>
  <c r="K502" i="4"/>
  <c r="J502" i="4"/>
  <c r="I502" i="4"/>
  <c r="H502" i="4"/>
  <c r="K501" i="4"/>
  <c r="J501" i="4"/>
  <c r="I501" i="4"/>
  <c r="H501" i="4"/>
  <c r="K500" i="4"/>
  <c r="J500" i="4"/>
  <c r="I500" i="4"/>
  <c r="H500" i="4"/>
  <c r="K499" i="4"/>
  <c r="J499" i="4"/>
  <c r="I499" i="4"/>
  <c r="H499" i="4"/>
  <c r="K498" i="4"/>
  <c r="J498" i="4"/>
  <c r="I498" i="4"/>
  <c r="H498" i="4"/>
  <c r="K497" i="4"/>
  <c r="J497" i="4"/>
  <c r="I497" i="4"/>
  <c r="H497" i="4"/>
  <c r="K496" i="4"/>
  <c r="J496" i="4"/>
  <c r="I496" i="4"/>
  <c r="H496" i="4"/>
  <c r="K495" i="4"/>
  <c r="J495" i="4"/>
  <c r="I495" i="4"/>
  <c r="H495" i="4"/>
  <c r="K494" i="4"/>
  <c r="J494" i="4"/>
  <c r="I494" i="4"/>
  <c r="H494" i="4"/>
  <c r="K493" i="4"/>
  <c r="J493" i="4"/>
  <c r="I493" i="4"/>
  <c r="H493" i="4"/>
  <c r="K492" i="4"/>
  <c r="J492" i="4"/>
  <c r="I492" i="4"/>
  <c r="H492" i="4"/>
  <c r="K491" i="4"/>
  <c r="J491" i="4"/>
  <c r="I491" i="4"/>
  <c r="H491" i="4"/>
  <c r="K490" i="4"/>
  <c r="J490" i="4"/>
  <c r="I490" i="4"/>
  <c r="H490" i="4"/>
  <c r="K489" i="4"/>
  <c r="J489" i="4"/>
  <c r="I489" i="4"/>
  <c r="H489" i="4"/>
  <c r="K488" i="4"/>
  <c r="J488" i="4"/>
  <c r="I488" i="4"/>
  <c r="H488" i="4"/>
  <c r="K487" i="4"/>
  <c r="J487" i="4"/>
  <c r="I487" i="4"/>
  <c r="H487" i="4"/>
  <c r="K486" i="4"/>
  <c r="J486" i="4"/>
  <c r="I486" i="4"/>
  <c r="H486" i="4"/>
  <c r="K485" i="4"/>
  <c r="J485" i="4"/>
  <c r="I485" i="4"/>
  <c r="H485" i="4"/>
  <c r="K484" i="4"/>
  <c r="J484" i="4"/>
  <c r="I484" i="4"/>
  <c r="H484" i="4"/>
  <c r="K483" i="4"/>
  <c r="J483" i="4"/>
  <c r="I483" i="4"/>
  <c r="H483" i="4"/>
  <c r="K482" i="4"/>
  <c r="J482" i="4"/>
  <c r="I482" i="4"/>
  <c r="H482" i="4"/>
  <c r="K481" i="4"/>
  <c r="J481" i="4"/>
  <c r="I481" i="4"/>
  <c r="H481" i="4"/>
  <c r="K480" i="4"/>
  <c r="J480" i="4"/>
  <c r="I480" i="4"/>
  <c r="H480" i="4"/>
  <c r="K479" i="4"/>
  <c r="J479" i="4"/>
  <c r="I479" i="4"/>
  <c r="H479" i="4"/>
  <c r="K478" i="4"/>
  <c r="J478" i="4"/>
  <c r="I478" i="4"/>
  <c r="H478" i="4"/>
  <c r="K477" i="4"/>
  <c r="J477" i="4"/>
  <c r="I477" i="4"/>
  <c r="H477" i="4"/>
  <c r="K476" i="4"/>
  <c r="J476" i="4"/>
  <c r="I476" i="4"/>
  <c r="H476" i="4"/>
  <c r="K475" i="4"/>
  <c r="J475" i="4"/>
  <c r="I475" i="4"/>
  <c r="H475" i="4"/>
  <c r="K474" i="4"/>
  <c r="J474" i="4"/>
  <c r="I474" i="4"/>
  <c r="H474" i="4"/>
  <c r="K473" i="4"/>
  <c r="J473" i="4"/>
  <c r="I473" i="4"/>
  <c r="H473" i="4"/>
  <c r="K472" i="4"/>
  <c r="J472" i="4"/>
  <c r="I472" i="4"/>
  <c r="H472" i="4"/>
  <c r="K471" i="4"/>
  <c r="J471" i="4"/>
  <c r="I471" i="4"/>
  <c r="H471" i="4"/>
  <c r="K470" i="4"/>
  <c r="J470" i="4"/>
  <c r="I470" i="4"/>
  <c r="H470" i="4"/>
  <c r="K469" i="4"/>
  <c r="J469" i="4"/>
  <c r="I469" i="4"/>
  <c r="H469" i="4"/>
  <c r="K468" i="4"/>
  <c r="J468" i="4"/>
  <c r="I468" i="4"/>
  <c r="H468" i="4"/>
  <c r="K467" i="4"/>
  <c r="J467" i="4"/>
  <c r="I467" i="4"/>
  <c r="H467" i="4"/>
  <c r="K466" i="4"/>
  <c r="J466" i="4"/>
  <c r="I466" i="4"/>
  <c r="H466" i="4"/>
  <c r="K465" i="4"/>
  <c r="J465" i="4"/>
  <c r="I465" i="4"/>
  <c r="H465" i="4"/>
  <c r="K464" i="4"/>
  <c r="J464" i="4"/>
  <c r="I464" i="4"/>
  <c r="H464" i="4"/>
  <c r="K463" i="4"/>
  <c r="J463" i="4"/>
  <c r="I463" i="4"/>
  <c r="H463" i="4"/>
  <c r="K462" i="4"/>
  <c r="J462" i="4"/>
  <c r="I462" i="4"/>
  <c r="H462" i="4"/>
  <c r="K461" i="4"/>
  <c r="J461" i="4"/>
  <c r="I461" i="4"/>
  <c r="H461" i="4"/>
  <c r="K460" i="4"/>
  <c r="J460" i="4"/>
  <c r="I460" i="4"/>
  <c r="H460" i="4"/>
  <c r="K459" i="4"/>
  <c r="J459" i="4"/>
  <c r="I459" i="4"/>
  <c r="H459" i="4"/>
  <c r="K458" i="4"/>
  <c r="J458" i="4"/>
  <c r="I458" i="4"/>
  <c r="H458" i="4"/>
  <c r="K457" i="4"/>
  <c r="J457" i="4"/>
  <c r="I457" i="4"/>
  <c r="H457" i="4"/>
  <c r="K456" i="4"/>
  <c r="J456" i="4"/>
  <c r="I456" i="4"/>
  <c r="H456" i="4"/>
  <c r="K455" i="4"/>
  <c r="J455" i="4"/>
  <c r="I455" i="4"/>
  <c r="H455" i="4"/>
  <c r="K454" i="4"/>
  <c r="J454" i="4"/>
  <c r="I454" i="4"/>
  <c r="H454" i="4"/>
  <c r="K453" i="4"/>
  <c r="J453" i="4"/>
  <c r="I453" i="4"/>
  <c r="H453" i="4"/>
  <c r="K452" i="4"/>
  <c r="J452" i="4"/>
  <c r="I452" i="4"/>
  <c r="H452" i="4"/>
  <c r="K451" i="4"/>
  <c r="J451" i="4"/>
  <c r="I451" i="4"/>
  <c r="H451" i="4"/>
  <c r="K450" i="4"/>
  <c r="J450" i="4"/>
  <c r="I450" i="4"/>
  <c r="H450" i="4"/>
  <c r="K449" i="4"/>
  <c r="J449" i="4"/>
  <c r="I449" i="4"/>
  <c r="H449" i="4"/>
  <c r="K448" i="4"/>
  <c r="J448" i="4"/>
  <c r="I448" i="4"/>
  <c r="H448" i="4"/>
  <c r="K447" i="4"/>
  <c r="J447" i="4"/>
  <c r="I447" i="4"/>
  <c r="H447" i="4"/>
  <c r="K446" i="4"/>
  <c r="J446" i="4"/>
  <c r="I446" i="4"/>
  <c r="H446" i="4"/>
  <c r="K445" i="4"/>
  <c r="J445" i="4"/>
  <c r="I445" i="4"/>
  <c r="H445" i="4"/>
  <c r="K444" i="4"/>
  <c r="J444" i="4"/>
  <c r="I444" i="4"/>
  <c r="H444" i="4"/>
  <c r="K443" i="4"/>
  <c r="J443" i="4"/>
  <c r="I443" i="4"/>
  <c r="H443" i="4"/>
  <c r="K442" i="4"/>
  <c r="J442" i="4"/>
  <c r="I442" i="4"/>
  <c r="H442" i="4"/>
  <c r="K441" i="4"/>
  <c r="J441" i="4"/>
  <c r="I441" i="4"/>
  <c r="H441" i="4"/>
  <c r="K440" i="4"/>
  <c r="J440" i="4"/>
  <c r="I440" i="4"/>
  <c r="H440" i="4"/>
  <c r="K439" i="4"/>
  <c r="J439" i="4"/>
  <c r="I439" i="4"/>
  <c r="H439" i="4"/>
  <c r="K438" i="4"/>
  <c r="J438" i="4"/>
  <c r="I438" i="4"/>
  <c r="H438" i="4"/>
  <c r="K437" i="4"/>
  <c r="J437" i="4"/>
  <c r="I437" i="4"/>
  <c r="H437" i="4"/>
  <c r="K436" i="4"/>
  <c r="J436" i="4"/>
  <c r="I436" i="4"/>
  <c r="H436" i="4"/>
  <c r="K435" i="4"/>
  <c r="J435" i="4"/>
  <c r="I435" i="4"/>
  <c r="H435" i="4"/>
  <c r="K434" i="4"/>
  <c r="J434" i="4"/>
  <c r="I434" i="4"/>
  <c r="H434" i="4"/>
  <c r="K433" i="4"/>
  <c r="J433" i="4"/>
  <c r="I433" i="4"/>
  <c r="H433" i="4"/>
  <c r="K432" i="4"/>
  <c r="J432" i="4"/>
  <c r="I432" i="4"/>
  <c r="H432" i="4"/>
  <c r="K431" i="4"/>
  <c r="J431" i="4"/>
  <c r="I431" i="4"/>
  <c r="H431" i="4"/>
  <c r="K430" i="4"/>
  <c r="J430" i="4"/>
  <c r="I430" i="4"/>
  <c r="H430" i="4"/>
  <c r="K429" i="4"/>
  <c r="J429" i="4"/>
  <c r="I429" i="4"/>
  <c r="H429" i="4"/>
  <c r="K428" i="4"/>
  <c r="J428" i="4"/>
  <c r="I428" i="4"/>
  <c r="H428" i="4"/>
  <c r="K427" i="4"/>
  <c r="J427" i="4"/>
  <c r="I427" i="4"/>
  <c r="H427" i="4"/>
  <c r="K426" i="4"/>
  <c r="J426" i="4"/>
  <c r="I426" i="4"/>
  <c r="H426" i="4"/>
  <c r="K425" i="4"/>
  <c r="J425" i="4"/>
  <c r="I425" i="4"/>
  <c r="H425" i="4"/>
  <c r="K424" i="4"/>
  <c r="J424" i="4"/>
  <c r="I424" i="4"/>
  <c r="H424" i="4"/>
  <c r="K423" i="4"/>
  <c r="J423" i="4"/>
  <c r="I423" i="4"/>
  <c r="H423" i="4"/>
  <c r="K422" i="4"/>
  <c r="J422" i="4"/>
  <c r="I422" i="4"/>
  <c r="H422" i="4"/>
  <c r="K421" i="4"/>
  <c r="J421" i="4"/>
  <c r="I421" i="4"/>
  <c r="H421" i="4"/>
  <c r="K420" i="4"/>
  <c r="J420" i="4"/>
  <c r="I420" i="4"/>
  <c r="H420" i="4"/>
  <c r="K419" i="4"/>
  <c r="J419" i="4"/>
  <c r="I419" i="4"/>
  <c r="H419" i="4"/>
  <c r="K418" i="4"/>
  <c r="J418" i="4"/>
  <c r="I418" i="4"/>
  <c r="H418" i="4"/>
  <c r="K417" i="4"/>
  <c r="J417" i="4"/>
  <c r="I417" i="4"/>
  <c r="H417" i="4"/>
  <c r="K416" i="4"/>
  <c r="J416" i="4"/>
  <c r="I416" i="4"/>
  <c r="H416" i="4"/>
  <c r="K415" i="4"/>
  <c r="J415" i="4"/>
  <c r="I415" i="4"/>
  <c r="H415" i="4"/>
  <c r="K414" i="4"/>
  <c r="J414" i="4"/>
  <c r="I414" i="4"/>
  <c r="H414" i="4"/>
  <c r="K413" i="4"/>
  <c r="J413" i="4"/>
  <c r="I413" i="4"/>
  <c r="H413" i="4"/>
  <c r="K412" i="4"/>
  <c r="J412" i="4"/>
  <c r="I412" i="4"/>
  <c r="H412" i="4"/>
  <c r="K411" i="4"/>
  <c r="J411" i="4"/>
  <c r="I411" i="4"/>
  <c r="H411" i="4"/>
  <c r="K410" i="4"/>
  <c r="J410" i="4"/>
  <c r="I410" i="4"/>
  <c r="H410" i="4"/>
  <c r="K409" i="4"/>
  <c r="J409" i="4"/>
  <c r="I409" i="4"/>
  <c r="H409" i="4"/>
  <c r="K408" i="4"/>
  <c r="J408" i="4"/>
  <c r="I408" i="4"/>
  <c r="H408" i="4"/>
  <c r="K407" i="4"/>
  <c r="J407" i="4"/>
  <c r="I407" i="4"/>
  <c r="H407" i="4"/>
  <c r="K406" i="4"/>
  <c r="J406" i="4"/>
  <c r="I406" i="4"/>
  <c r="H406" i="4"/>
  <c r="K405" i="4"/>
  <c r="J405" i="4"/>
  <c r="I405" i="4"/>
  <c r="H405" i="4"/>
  <c r="K404" i="4"/>
  <c r="J404" i="4"/>
  <c r="I404" i="4"/>
  <c r="H404" i="4"/>
  <c r="K403" i="4"/>
  <c r="J403" i="4"/>
  <c r="I403" i="4"/>
  <c r="H403" i="4"/>
  <c r="K402" i="4"/>
  <c r="J402" i="4"/>
  <c r="I402" i="4"/>
  <c r="H402" i="4"/>
  <c r="K401" i="4"/>
  <c r="J401" i="4"/>
  <c r="I401" i="4"/>
  <c r="H401" i="4"/>
  <c r="K400" i="4"/>
  <c r="J400" i="4"/>
  <c r="I400" i="4"/>
  <c r="H400" i="4"/>
  <c r="K399" i="4"/>
  <c r="J399" i="4"/>
  <c r="I399" i="4"/>
  <c r="H399" i="4"/>
  <c r="K398" i="4"/>
  <c r="J398" i="4"/>
  <c r="I398" i="4"/>
  <c r="H398" i="4"/>
  <c r="K397" i="4"/>
  <c r="J397" i="4"/>
  <c r="I397" i="4"/>
  <c r="H397" i="4"/>
  <c r="K396" i="4"/>
  <c r="J396" i="4"/>
  <c r="I396" i="4"/>
  <c r="H396" i="4"/>
  <c r="K395" i="4"/>
  <c r="J395" i="4"/>
  <c r="I395" i="4"/>
  <c r="H395" i="4"/>
  <c r="K394" i="4"/>
  <c r="J394" i="4"/>
  <c r="I394" i="4"/>
  <c r="H394" i="4"/>
  <c r="K393" i="4"/>
  <c r="J393" i="4"/>
  <c r="I393" i="4"/>
  <c r="H393" i="4"/>
  <c r="K392" i="4"/>
  <c r="J392" i="4"/>
  <c r="I392" i="4"/>
  <c r="H392" i="4"/>
  <c r="K391" i="4"/>
  <c r="J391" i="4"/>
  <c r="I391" i="4"/>
  <c r="H391" i="4"/>
  <c r="K390" i="4"/>
  <c r="J390" i="4"/>
  <c r="I390" i="4"/>
  <c r="H390" i="4"/>
  <c r="K389" i="4"/>
  <c r="J389" i="4"/>
  <c r="I389" i="4"/>
  <c r="H389" i="4"/>
  <c r="K388" i="4"/>
  <c r="J388" i="4"/>
  <c r="I388" i="4"/>
  <c r="H388" i="4"/>
  <c r="K387" i="4"/>
  <c r="J387" i="4"/>
  <c r="I387" i="4"/>
  <c r="H387" i="4"/>
  <c r="K386" i="4"/>
  <c r="J386" i="4"/>
  <c r="I386" i="4"/>
  <c r="H386" i="4"/>
  <c r="K385" i="4"/>
  <c r="J385" i="4"/>
  <c r="I385" i="4"/>
  <c r="H385" i="4"/>
  <c r="K384" i="4"/>
  <c r="J384" i="4"/>
  <c r="I384" i="4"/>
  <c r="H384" i="4"/>
  <c r="K383" i="4"/>
  <c r="J383" i="4"/>
  <c r="I383" i="4"/>
  <c r="H383" i="4"/>
  <c r="K382" i="4"/>
  <c r="J382" i="4"/>
  <c r="I382" i="4"/>
  <c r="H382" i="4"/>
  <c r="K381" i="4"/>
  <c r="J381" i="4"/>
  <c r="I381" i="4"/>
  <c r="H381" i="4"/>
  <c r="K380" i="4"/>
  <c r="J380" i="4"/>
  <c r="I380" i="4"/>
  <c r="H380" i="4"/>
  <c r="K379" i="4"/>
  <c r="J379" i="4"/>
  <c r="I379" i="4"/>
  <c r="H379" i="4"/>
  <c r="K378" i="4"/>
  <c r="J378" i="4"/>
  <c r="I378" i="4"/>
  <c r="H378" i="4"/>
  <c r="K377" i="4"/>
  <c r="J377" i="4"/>
  <c r="I377" i="4"/>
  <c r="H377" i="4"/>
  <c r="K376" i="4"/>
  <c r="J376" i="4"/>
  <c r="I376" i="4"/>
  <c r="H376" i="4"/>
  <c r="K375" i="4"/>
  <c r="J375" i="4"/>
  <c r="I375" i="4"/>
  <c r="H375" i="4"/>
  <c r="K374" i="4"/>
  <c r="J374" i="4"/>
  <c r="I374" i="4"/>
  <c r="H374" i="4"/>
  <c r="K373" i="4"/>
  <c r="J373" i="4"/>
  <c r="I373" i="4"/>
  <c r="H373" i="4"/>
  <c r="K372" i="4"/>
  <c r="J372" i="4"/>
  <c r="I372" i="4"/>
  <c r="H372" i="4"/>
  <c r="K371" i="4"/>
  <c r="J371" i="4"/>
  <c r="I371" i="4"/>
  <c r="H371" i="4"/>
  <c r="K370" i="4"/>
  <c r="J370" i="4"/>
  <c r="I370" i="4"/>
  <c r="H370" i="4"/>
  <c r="K369" i="4"/>
  <c r="J369" i="4"/>
  <c r="I369" i="4"/>
  <c r="H369" i="4"/>
  <c r="K368" i="4"/>
  <c r="J368" i="4"/>
  <c r="I368" i="4"/>
  <c r="H368" i="4"/>
  <c r="K367" i="4"/>
  <c r="J367" i="4"/>
  <c r="I367" i="4"/>
  <c r="H367" i="4"/>
  <c r="K366" i="4"/>
  <c r="J366" i="4"/>
  <c r="I366" i="4"/>
  <c r="H366" i="4"/>
  <c r="K365" i="4"/>
  <c r="J365" i="4"/>
  <c r="I365" i="4"/>
  <c r="H365" i="4"/>
  <c r="K364" i="4"/>
  <c r="J364" i="4"/>
  <c r="I364" i="4"/>
  <c r="H364" i="4"/>
  <c r="K363" i="4"/>
  <c r="J363" i="4"/>
  <c r="I363" i="4"/>
  <c r="H363" i="4"/>
  <c r="K362" i="4"/>
  <c r="J362" i="4"/>
  <c r="I362" i="4"/>
  <c r="H362" i="4"/>
  <c r="K361" i="4"/>
  <c r="J361" i="4"/>
  <c r="I361" i="4"/>
  <c r="H361" i="4"/>
  <c r="K360" i="4"/>
  <c r="J360" i="4"/>
  <c r="I360" i="4"/>
  <c r="H360" i="4"/>
  <c r="K359" i="4"/>
  <c r="J359" i="4"/>
  <c r="I359" i="4"/>
  <c r="H359" i="4"/>
  <c r="K358" i="4"/>
  <c r="J358" i="4"/>
  <c r="I358" i="4"/>
  <c r="H358" i="4"/>
  <c r="K357" i="4"/>
  <c r="J357" i="4"/>
  <c r="I357" i="4"/>
  <c r="H357" i="4"/>
  <c r="K356" i="4"/>
  <c r="J356" i="4"/>
  <c r="I356" i="4"/>
  <c r="H356" i="4"/>
  <c r="K355" i="4"/>
  <c r="J355" i="4"/>
  <c r="I355" i="4"/>
  <c r="H355" i="4"/>
  <c r="K354" i="4"/>
  <c r="J354" i="4"/>
  <c r="I354" i="4"/>
  <c r="H354" i="4"/>
  <c r="K353" i="4"/>
  <c r="J353" i="4"/>
  <c r="I353" i="4"/>
  <c r="H353" i="4"/>
  <c r="K352" i="4"/>
  <c r="J352" i="4"/>
  <c r="I352" i="4"/>
  <c r="H352" i="4"/>
  <c r="K351" i="4"/>
  <c r="J351" i="4"/>
  <c r="I351" i="4"/>
  <c r="H351" i="4"/>
  <c r="K350" i="4"/>
  <c r="J350" i="4"/>
  <c r="I350" i="4"/>
  <c r="H350" i="4"/>
  <c r="K349" i="4"/>
  <c r="J349" i="4"/>
  <c r="I349" i="4"/>
  <c r="H349" i="4"/>
  <c r="K348" i="4"/>
  <c r="J348" i="4"/>
  <c r="I348" i="4"/>
  <c r="H348" i="4"/>
  <c r="K347" i="4"/>
  <c r="J347" i="4"/>
  <c r="I347" i="4"/>
  <c r="H347" i="4"/>
  <c r="K346" i="4"/>
  <c r="J346" i="4"/>
  <c r="I346" i="4"/>
  <c r="H346" i="4"/>
  <c r="K345" i="4"/>
  <c r="J345" i="4"/>
  <c r="I345" i="4"/>
  <c r="H345" i="4"/>
  <c r="K344" i="4"/>
  <c r="J344" i="4"/>
  <c r="I344" i="4"/>
  <c r="H344" i="4"/>
  <c r="K343" i="4"/>
  <c r="J343" i="4"/>
  <c r="I343" i="4"/>
  <c r="H343" i="4"/>
  <c r="K342" i="4"/>
  <c r="J342" i="4"/>
  <c r="I342" i="4"/>
  <c r="H342" i="4"/>
  <c r="K341" i="4"/>
  <c r="J341" i="4"/>
  <c r="I341" i="4"/>
  <c r="H341" i="4"/>
  <c r="K340" i="4"/>
  <c r="J340" i="4"/>
  <c r="I340" i="4"/>
  <c r="H340" i="4"/>
  <c r="K339" i="4"/>
  <c r="J339" i="4"/>
  <c r="I339" i="4"/>
  <c r="H339" i="4"/>
  <c r="K338" i="4"/>
  <c r="J338" i="4"/>
  <c r="I338" i="4"/>
  <c r="H338" i="4"/>
  <c r="K337" i="4"/>
  <c r="J337" i="4"/>
  <c r="I337" i="4"/>
  <c r="H337" i="4"/>
  <c r="K336" i="4"/>
  <c r="J336" i="4"/>
  <c r="I336" i="4"/>
  <c r="H336" i="4"/>
  <c r="K335" i="4"/>
  <c r="J335" i="4"/>
  <c r="I335" i="4"/>
  <c r="H335" i="4"/>
  <c r="K334" i="4"/>
  <c r="J334" i="4"/>
  <c r="I334" i="4"/>
  <c r="H334" i="4"/>
  <c r="K333" i="4"/>
  <c r="J333" i="4"/>
  <c r="I333" i="4"/>
  <c r="H333" i="4"/>
  <c r="K332" i="4"/>
  <c r="J332" i="4"/>
  <c r="I332" i="4"/>
  <c r="H332" i="4"/>
  <c r="K331" i="4"/>
  <c r="J331" i="4"/>
  <c r="I331" i="4"/>
  <c r="H331" i="4"/>
  <c r="K330" i="4"/>
  <c r="J330" i="4"/>
  <c r="I330" i="4"/>
  <c r="H330" i="4"/>
  <c r="K329" i="4"/>
  <c r="J329" i="4"/>
  <c r="I329" i="4"/>
  <c r="H329" i="4"/>
  <c r="K328" i="4"/>
  <c r="J328" i="4"/>
  <c r="I328" i="4"/>
  <c r="H328" i="4"/>
  <c r="K327" i="4"/>
  <c r="J327" i="4"/>
  <c r="I327" i="4"/>
  <c r="H327" i="4"/>
  <c r="K326" i="4"/>
  <c r="J326" i="4"/>
  <c r="I326" i="4"/>
  <c r="H326" i="4"/>
  <c r="K325" i="4"/>
  <c r="J325" i="4"/>
  <c r="I325" i="4"/>
  <c r="H325" i="4"/>
  <c r="K324" i="4"/>
  <c r="J324" i="4"/>
  <c r="I324" i="4"/>
  <c r="H324" i="4"/>
  <c r="K323" i="4"/>
  <c r="J323" i="4"/>
  <c r="I323" i="4"/>
  <c r="H323" i="4"/>
  <c r="K322" i="4"/>
  <c r="J322" i="4"/>
  <c r="I322" i="4"/>
  <c r="H322" i="4"/>
  <c r="K321" i="4"/>
  <c r="J321" i="4"/>
  <c r="I321" i="4"/>
  <c r="H321" i="4"/>
  <c r="K320" i="4"/>
  <c r="J320" i="4"/>
  <c r="I320" i="4"/>
  <c r="H320" i="4"/>
  <c r="K319" i="4"/>
  <c r="J319" i="4"/>
  <c r="I319" i="4"/>
  <c r="H319" i="4"/>
  <c r="K318" i="4"/>
  <c r="J318" i="4"/>
  <c r="I318" i="4"/>
  <c r="H318" i="4"/>
  <c r="K317" i="4"/>
  <c r="J317" i="4"/>
  <c r="I317" i="4"/>
  <c r="H317" i="4"/>
  <c r="K316" i="4"/>
  <c r="J316" i="4"/>
  <c r="I316" i="4"/>
  <c r="H316" i="4"/>
  <c r="K315" i="4"/>
  <c r="J315" i="4"/>
  <c r="I315" i="4"/>
  <c r="H315" i="4"/>
  <c r="K314" i="4"/>
  <c r="J314" i="4"/>
  <c r="I314" i="4"/>
  <c r="H314" i="4"/>
  <c r="K313" i="4"/>
  <c r="J313" i="4"/>
  <c r="I313" i="4"/>
  <c r="H313" i="4"/>
  <c r="K312" i="4"/>
  <c r="J312" i="4"/>
  <c r="I312" i="4"/>
  <c r="H312" i="4"/>
  <c r="K311" i="4"/>
  <c r="J311" i="4"/>
  <c r="I311" i="4"/>
  <c r="H311" i="4"/>
  <c r="K310" i="4"/>
  <c r="J310" i="4"/>
  <c r="I310" i="4"/>
  <c r="H310" i="4"/>
  <c r="K309" i="4"/>
  <c r="J309" i="4"/>
  <c r="I309" i="4"/>
  <c r="H309" i="4"/>
  <c r="K308" i="4"/>
  <c r="J308" i="4"/>
  <c r="I308" i="4"/>
  <c r="H308" i="4"/>
  <c r="K307" i="4"/>
  <c r="J307" i="4"/>
  <c r="I307" i="4"/>
  <c r="H307" i="4"/>
  <c r="K306" i="4"/>
  <c r="J306" i="4"/>
  <c r="I306" i="4"/>
  <c r="H306" i="4"/>
  <c r="K305" i="4"/>
  <c r="J305" i="4"/>
  <c r="I305" i="4"/>
  <c r="H305" i="4"/>
  <c r="K304" i="4"/>
  <c r="J304" i="4"/>
  <c r="I304" i="4"/>
  <c r="H304" i="4"/>
  <c r="K303" i="4"/>
  <c r="J303" i="4"/>
  <c r="I303" i="4"/>
  <c r="H303" i="4"/>
  <c r="K302" i="4"/>
  <c r="J302" i="4"/>
  <c r="I302" i="4"/>
  <c r="H302" i="4"/>
  <c r="K301" i="4"/>
  <c r="J301" i="4"/>
  <c r="I301" i="4"/>
  <c r="H301" i="4"/>
  <c r="K300" i="4"/>
  <c r="J300" i="4"/>
  <c r="I300" i="4"/>
  <c r="H300" i="4"/>
  <c r="K299" i="4"/>
  <c r="J299" i="4"/>
  <c r="I299" i="4"/>
  <c r="H299" i="4"/>
  <c r="K298" i="4"/>
  <c r="J298" i="4"/>
  <c r="I298" i="4"/>
  <c r="H298" i="4"/>
  <c r="K297" i="4"/>
  <c r="J297" i="4"/>
  <c r="I297" i="4"/>
  <c r="H297" i="4"/>
  <c r="K296" i="4"/>
  <c r="J296" i="4"/>
  <c r="I296" i="4"/>
  <c r="H296" i="4"/>
  <c r="K295" i="4"/>
  <c r="J295" i="4"/>
  <c r="I295" i="4"/>
  <c r="H295" i="4"/>
  <c r="K294" i="4"/>
  <c r="J294" i="4"/>
  <c r="I294" i="4"/>
  <c r="H294" i="4"/>
  <c r="K293" i="4"/>
  <c r="J293" i="4"/>
  <c r="I293" i="4"/>
  <c r="H293" i="4"/>
  <c r="K292" i="4"/>
  <c r="J292" i="4"/>
  <c r="I292" i="4"/>
  <c r="H292" i="4"/>
  <c r="K291" i="4"/>
  <c r="J291" i="4"/>
  <c r="I291" i="4"/>
  <c r="H291" i="4"/>
  <c r="K290" i="4"/>
  <c r="J290" i="4"/>
  <c r="I290" i="4"/>
  <c r="H290" i="4"/>
  <c r="K289" i="4"/>
  <c r="J289" i="4"/>
  <c r="I289" i="4"/>
  <c r="H289" i="4"/>
  <c r="K288" i="4"/>
  <c r="J288" i="4"/>
  <c r="I288" i="4"/>
  <c r="H288" i="4"/>
  <c r="K287" i="4"/>
  <c r="J287" i="4"/>
  <c r="I287" i="4"/>
  <c r="H287" i="4"/>
  <c r="K286" i="4"/>
  <c r="J286" i="4"/>
  <c r="I286" i="4"/>
  <c r="H286" i="4"/>
  <c r="K285" i="4"/>
  <c r="J285" i="4"/>
  <c r="I285" i="4"/>
  <c r="H285" i="4"/>
  <c r="K284" i="4"/>
  <c r="J284" i="4"/>
  <c r="I284" i="4"/>
  <c r="H284" i="4"/>
  <c r="K283" i="4"/>
  <c r="J283" i="4"/>
  <c r="I283" i="4"/>
  <c r="H283" i="4"/>
  <c r="K282" i="4"/>
  <c r="J282" i="4"/>
  <c r="I282" i="4"/>
  <c r="H282" i="4"/>
  <c r="K281" i="4"/>
  <c r="J281" i="4"/>
  <c r="I281" i="4"/>
  <c r="H281" i="4"/>
  <c r="K280" i="4"/>
  <c r="J280" i="4"/>
  <c r="I280" i="4"/>
  <c r="H280" i="4"/>
  <c r="K279" i="4"/>
  <c r="J279" i="4"/>
  <c r="I279" i="4"/>
  <c r="H279" i="4"/>
  <c r="K278" i="4"/>
  <c r="J278" i="4"/>
  <c r="I278" i="4"/>
  <c r="H278" i="4"/>
  <c r="K277" i="4"/>
  <c r="J277" i="4"/>
  <c r="I277" i="4"/>
  <c r="H277" i="4"/>
  <c r="K276" i="4"/>
  <c r="J276" i="4"/>
  <c r="I276" i="4"/>
  <c r="H276" i="4"/>
  <c r="K275" i="4"/>
  <c r="J275" i="4"/>
  <c r="I275" i="4"/>
  <c r="H275" i="4"/>
  <c r="K274" i="4"/>
  <c r="J274" i="4"/>
  <c r="I274" i="4"/>
  <c r="H274" i="4"/>
  <c r="K273" i="4"/>
  <c r="J273" i="4"/>
  <c r="I273" i="4"/>
  <c r="H273" i="4"/>
  <c r="K272" i="4"/>
  <c r="J272" i="4"/>
  <c r="I272" i="4"/>
  <c r="H272" i="4"/>
  <c r="K271" i="4"/>
  <c r="J271" i="4"/>
  <c r="I271" i="4"/>
  <c r="H271" i="4"/>
  <c r="K270" i="4"/>
  <c r="J270" i="4"/>
  <c r="I270" i="4"/>
  <c r="H270" i="4"/>
  <c r="K269" i="4"/>
  <c r="J269" i="4"/>
  <c r="I269" i="4"/>
  <c r="H269" i="4"/>
  <c r="K268" i="4"/>
  <c r="J268" i="4"/>
  <c r="I268" i="4"/>
  <c r="H268" i="4"/>
  <c r="K267" i="4"/>
  <c r="J267" i="4"/>
  <c r="I267" i="4"/>
  <c r="H267" i="4"/>
  <c r="K266" i="4"/>
  <c r="J266" i="4"/>
  <c r="I266" i="4"/>
  <c r="H266" i="4"/>
  <c r="K265" i="4"/>
  <c r="J265" i="4"/>
  <c r="I265" i="4"/>
  <c r="H265" i="4"/>
  <c r="K264" i="4"/>
  <c r="J264" i="4"/>
  <c r="I264" i="4"/>
  <c r="H264" i="4"/>
  <c r="K263" i="4"/>
  <c r="J263" i="4"/>
  <c r="I263" i="4"/>
  <c r="H263" i="4"/>
  <c r="K262" i="4"/>
  <c r="J262" i="4"/>
  <c r="I262" i="4"/>
  <c r="H262" i="4"/>
  <c r="K261" i="4"/>
  <c r="J261" i="4"/>
  <c r="I261" i="4"/>
  <c r="H261" i="4"/>
  <c r="K260" i="4"/>
  <c r="J260" i="4"/>
  <c r="I260" i="4"/>
  <c r="H260" i="4"/>
  <c r="K259" i="4"/>
  <c r="J259" i="4"/>
  <c r="I259" i="4"/>
  <c r="H259" i="4"/>
  <c r="K258" i="4"/>
  <c r="J258" i="4"/>
  <c r="I258" i="4"/>
  <c r="H258" i="4"/>
  <c r="K257" i="4"/>
  <c r="J257" i="4"/>
  <c r="I257" i="4"/>
  <c r="H257" i="4"/>
  <c r="K256" i="4"/>
  <c r="J256" i="4"/>
  <c r="I256" i="4"/>
  <c r="H256" i="4"/>
  <c r="K255" i="4"/>
  <c r="J255" i="4"/>
  <c r="I255" i="4"/>
  <c r="H255" i="4"/>
  <c r="K254" i="4"/>
  <c r="J254" i="4"/>
  <c r="I254" i="4"/>
  <c r="H254" i="4"/>
  <c r="K253" i="4"/>
  <c r="J253" i="4"/>
  <c r="I253" i="4"/>
  <c r="H253" i="4"/>
  <c r="K252" i="4"/>
  <c r="J252" i="4"/>
  <c r="I252" i="4"/>
  <c r="H252" i="4"/>
  <c r="K251" i="4"/>
  <c r="J251" i="4"/>
  <c r="I251" i="4"/>
  <c r="H251" i="4"/>
  <c r="K250" i="4"/>
  <c r="J250" i="4"/>
  <c r="I250" i="4"/>
  <c r="H250" i="4"/>
  <c r="K249" i="4"/>
  <c r="J249" i="4"/>
  <c r="I249" i="4"/>
  <c r="H249" i="4"/>
  <c r="K248" i="4"/>
  <c r="J248" i="4"/>
  <c r="I248" i="4"/>
  <c r="H248" i="4"/>
  <c r="K247" i="4"/>
  <c r="J247" i="4"/>
  <c r="I247" i="4"/>
  <c r="H247" i="4"/>
  <c r="K246" i="4"/>
  <c r="J246" i="4"/>
  <c r="I246" i="4"/>
  <c r="H246" i="4"/>
  <c r="K245" i="4"/>
  <c r="J245" i="4"/>
  <c r="I245" i="4"/>
  <c r="H245" i="4"/>
  <c r="K244" i="4"/>
  <c r="J244" i="4"/>
  <c r="I244" i="4"/>
  <c r="H244" i="4"/>
  <c r="K243" i="4"/>
  <c r="J243" i="4"/>
  <c r="I243" i="4"/>
  <c r="H243" i="4"/>
  <c r="K242" i="4"/>
  <c r="J242" i="4"/>
  <c r="I242" i="4"/>
  <c r="H242" i="4"/>
  <c r="K241" i="4"/>
  <c r="J241" i="4"/>
  <c r="I241" i="4"/>
  <c r="H241" i="4"/>
  <c r="K240" i="4"/>
  <c r="J240" i="4"/>
  <c r="I240" i="4"/>
  <c r="H240" i="4"/>
  <c r="K239" i="4"/>
  <c r="J239" i="4"/>
  <c r="I239" i="4"/>
  <c r="H239" i="4"/>
  <c r="K238" i="4"/>
  <c r="J238" i="4"/>
  <c r="I238" i="4"/>
  <c r="H238" i="4"/>
  <c r="K237" i="4"/>
  <c r="J237" i="4"/>
  <c r="I237" i="4"/>
  <c r="H237" i="4"/>
  <c r="K236" i="4"/>
  <c r="J236" i="4"/>
  <c r="I236" i="4"/>
  <c r="H236" i="4"/>
  <c r="K235" i="4"/>
  <c r="J235" i="4"/>
  <c r="I235" i="4"/>
  <c r="H235" i="4"/>
  <c r="K234" i="4"/>
  <c r="J234" i="4"/>
  <c r="I234" i="4"/>
  <c r="H234" i="4"/>
  <c r="K233" i="4"/>
  <c r="J233" i="4"/>
  <c r="I233" i="4"/>
  <c r="H233" i="4"/>
  <c r="K232" i="4"/>
  <c r="J232" i="4"/>
  <c r="I232" i="4"/>
  <c r="H232" i="4"/>
  <c r="K231" i="4"/>
  <c r="J231" i="4"/>
  <c r="I231" i="4"/>
  <c r="H231" i="4"/>
  <c r="K230" i="4"/>
  <c r="J230" i="4"/>
  <c r="I230" i="4"/>
  <c r="H230" i="4"/>
  <c r="K229" i="4"/>
  <c r="J229" i="4"/>
  <c r="I229" i="4"/>
  <c r="H229" i="4"/>
  <c r="K228" i="4"/>
  <c r="J228" i="4"/>
  <c r="I228" i="4"/>
  <c r="H228" i="4"/>
  <c r="K227" i="4"/>
  <c r="J227" i="4"/>
  <c r="I227" i="4"/>
  <c r="H227" i="4"/>
  <c r="K226" i="4"/>
  <c r="J226" i="4"/>
  <c r="I226" i="4"/>
  <c r="H226" i="4"/>
  <c r="K225" i="4"/>
  <c r="J225" i="4"/>
  <c r="I225" i="4"/>
  <c r="H225" i="4"/>
  <c r="K224" i="4"/>
  <c r="J224" i="4"/>
  <c r="I224" i="4"/>
  <c r="H224" i="4"/>
  <c r="K223" i="4"/>
  <c r="J223" i="4"/>
  <c r="I223" i="4"/>
  <c r="H223" i="4"/>
  <c r="K222" i="4"/>
  <c r="J222" i="4"/>
  <c r="I222" i="4"/>
  <c r="H222" i="4"/>
  <c r="K221" i="4"/>
  <c r="J221" i="4"/>
  <c r="I221" i="4"/>
  <c r="H221" i="4"/>
  <c r="K220" i="4"/>
  <c r="J220" i="4"/>
  <c r="I220" i="4"/>
  <c r="H220" i="4"/>
  <c r="K219" i="4"/>
  <c r="J219" i="4"/>
  <c r="I219" i="4"/>
  <c r="H219" i="4"/>
  <c r="K218" i="4"/>
  <c r="J218" i="4"/>
  <c r="I218" i="4"/>
  <c r="H218" i="4"/>
  <c r="K217" i="4"/>
  <c r="J217" i="4"/>
  <c r="I217" i="4"/>
  <c r="H217" i="4"/>
  <c r="K216" i="4"/>
  <c r="J216" i="4"/>
  <c r="I216" i="4"/>
  <c r="H216" i="4"/>
  <c r="K215" i="4"/>
  <c r="J215" i="4"/>
  <c r="I215" i="4"/>
  <c r="H215" i="4"/>
  <c r="K214" i="4"/>
  <c r="J214" i="4"/>
  <c r="I214" i="4"/>
  <c r="H214" i="4"/>
  <c r="K213" i="4"/>
  <c r="J213" i="4"/>
  <c r="I213" i="4"/>
  <c r="H213" i="4"/>
  <c r="K212" i="4"/>
  <c r="J212" i="4"/>
  <c r="I212" i="4"/>
  <c r="H212" i="4"/>
  <c r="K211" i="4"/>
  <c r="J211" i="4"/>
  <c r="I211" i="4"/>
  <c r="H211" i="4"/>
  <c r="K210" i="4"/>
  <c r="J210" i="4"/>
  <c r="I210" i="4"/>
  <c r="H210" i="4"/>
  <c r="K209" i="4"/>
  <c r="J209" i="4"/>
  <c r="I209" i="4"/>
  <c r="H209" i="4"/>
  <c r="K208" i="4"/>
  <c r="J208" i="4"/>
  <c r="I208" i="4"/>
  <c r="H208" i="4"/>
  <c r="K207" i="4"/>
  <c r="J207" i="4"/>
  <c r="I207" i="4"/>
  <c r="H207" i="4"/>
  <c r="K206" i="4"/>
  <c r="J206" i="4"/>
  <c r="I206" i="4"/>
  <c r="H206" i="4"/>
  <c r="K205" i="4"/>
  <c r="J205" i="4"/>
  <c r="I205" i="4"/>
  <c r="H205" i="4"/>
  <c r="K204" i="4"/>
  <c r="J204" i="4"/>
  <c r="I204" i="4"/>
  <c r="H204" i="4"/>
  <c r="K203" i="4"/>
  <c r="J203" i="4"/>
  <c r="I203" i="4"/>
  <c r="H203" i="4"/>
  <c r="K202" i="4"/>
  <c r="J202" i="4"/>
  <c r="I202" i="4"/>
  <c r="H202" i="4"/>
  <c r="K201" i="4"/>
  <c r="J201" i="4"/>
  <c r="I201" i="4"/>
  <c r="H201" i="4"/>
  <c r="K200" i="4"/>
  <c r="J200" i="4"/>
  <c r="I200" i="4"/>
  <c r="H200" i="4"/>
  <c r="K199" i="4"/>
  <c r="J199" i="4"/>
  <c r="I199" i="4"/>
  <c r="H199" i="4"/>
  <c r="K198" i="4"/>
  <c r="J198" i="4"/>
  <c r="I198" i="4"/>
  <c r="H198" i="4"/>
  <c r="K197" i="4"/>
  <c r="J197" i="4"/>
  <c r="I197" i="4"/>
  <c r="H197" i="4"/>
  <c r="K196" i="4"/>
  <c r="J196" i="4"/>
  <c r="I196" i="4"/>
  <c r="H196" i="4"/>
  <c r="K195" i="4"/>
  <c r="J195" i="4"/>
  <c r="I195" i="4"/>
  <c r="H195" i="4"/>
  <c r="K194" i="4"/>
  <c r="J194" i="4"/>
  <c r="I194" i="4"/>
  <c r="H194" i="4"/>
  <c r="K193" i="4"/>
  <c r="J193" i="4"/>
  <c r="I193" i="4"/>
  <c r="H193" i="4"/>
  <c r="K192" i="4"/>
  <c r="J192" i="4"/>
  <c r="I192" i="4"/>
  <c r="H192" i="4"/>
  <c r="K191" i="4"/>
  <c r="J191" i="4"/>
  <c r="I191" i="4"/>
  <c r="H191" i="4"/>
  <c r="K190" i="4"/>
  <c r="J190" i="4"/>
  <c r="I190" i="4"/>
  <c r="H190" i="4"/>
  <c r="K189" i="4"/>
  <c r="J189" i="4"/>
  <c r="I189" i="4"/>
  <c r="H189" i="4"/>
  <c r="K188" i="4"/>
  <c r="J188" i="4"/>
  <c r="I188" i="4"/>
  <c r="H188" i="4"/>
  <c r="K187" i="4"/>
  <c r="J187" i="4"/>
  <c r="I187" i="4"/>
  <c r="H187" i="4"/>
  <c r="K186" i="4"/>
  <c r="J186" i="4"/>
  <c r="I186" i="4"/>
  <c r="H186" i="4"/>
  <c r="K185" i="4"/>
  <c r="J185" i="4"/>
  <c r="I185" i="4"/>
  <c r="H185" i="4"/>
  <c r="K184" i="4"/>
  <c r="J184" i="4"/>
  <c r="I184" i="4"/>
  <c r="H184" i="4"/>
  <c r="K183" i="4"/>
  <c r="J183" i="4"/>
  <c r="I183" i="4"/>
  <c r="H183" i="4"/>
  <c r="K182" i="4"/>
  <c r="J182" i="4"/>
  <c r="I182" i="4"/>
  <c r="H182" i="4"/>
  <c r="K181" i="4"/>
  <c r="J181" i="4"/>
  <c r="I181" i="4"/>
  <c r="H181" i="4"/>
  <c r="K180" i="4"/>
  <c r="J180" i="4"/>
  <c r="I180" i="4"/>
  <c r="H180" i="4"/>
  <c r="K179" i="4"/>
  <c r="J179" i="4"/>
  <c r="I179" i="4"/>
  <c r="H179" i="4"/>
  <c r="K178" i="4"/>
  <c r="J178" i="4"/>
  <c r="I178" i="4"/>
  <c r="H178" i="4"/>
  <c r="K177" i="4"/>
  <c r="J177" i="4"/>
  <c r="I177" i="4"/>
  <c r="H177" i="4"/>
  <c r="K176" i="4"/>
  <c r="J176" i="4"/>
  <c r="I176" i="4"/>
  <c r="H176" i="4"/>
  <c r="K175" i="4"/>
  <c r="J175" i="4"/>
  <c r="I175" i="4"/>
  <c r="H175" i="4"/>
  <c r="K174" i="4"/>
  <c r="J174" i="4"/>
  <c r="I174" i="4"/>
  <c r="H174" i="4"/>
  <c r="K173" i="4"/>
  <c r="J173" i="4"/>
  <c r="I173" i="4"/>
  <c r="H173" i="4"/>
  <c r="K172" i="4"/>
  <c r="J172" i="4"/>
  <c r="I172" i="4"/>
  <c r="H172" i="4"/>
  <c r="K171" i="4"/>
  <c r="J171" i="4"/>
  <c r="I171" i="4"/>
  <c r="H171" i="4"/>
  <c r="K170" i="4"/>
  <c r="J170" i="4"/>
  <c r="I170" i="4"/>
  <c r="H170" i="4"/>
  <c r="K169" i="4"/>
  <c r="J169" i="4"/>
  <c r="I169" i="4"/>
  <c r="H169" i="4"/>
  <c r="K168" i="4"/>
  <c r="J168" i="4"/>
  <c r="I168" i="4"/>
  <c r="H168" i="4"/>
  <c r="K167" i="4"/>
  <c r="J167" i="4"/>
  <c r="I167" i="4"/>
  <c r="H167" i="4"/>
  <c r="K166" i="4"/>
  <c r="J166" i="4"/>
  <c r="I166" i="4"/>
  <c r="H166" i="4"/>
  <c r="K165" i="4"/>
  <c r="J165" i="4"/>
  <c r="I165" i="4"/>
  <c r="H165" i="4"/>
  <c r="K164" i="4"/>
  <c r="J164" i="4"/>
  <c r="I164" i="4"/>
  <c r="H164" i="4"/>
  <c r="K163" i="4"/>
  <c r="J163" i="4"/>
  <c r="I163" i="4"/>
  <c r="H163" i="4"/>
  <c r="K162" i="4"/>
  <c r="J162" i="4"/>
  <c r="I162" i="4"/>
  <c r="H162" i="4"/>
  <c r="K161" i="4"/>
  <c r="J161" i="4"/>
  <c r="I161" i="4"/>
  <c r="H161" i="4"/>
  <c r="K160" i="4"/>
  <c r="J160" i="4"/>
  <c r="I160" i="4"/>
  <c r="H160" i="4"/>
  <c r="K159" i="4"/>
  <c r="J159" i="4"/>
  <c r="I159" i="4"/>
  <c r="H159" i="4"/>
  <c r="K158" i="4"/>
  <c r="J158" i="4"/>
  <c r="I158" i="4"/>
  <c r="H158" i="4"/>
  <c r="K157" i="4"/>
  <c r="J157" i="4"/>
  <c r="I157" i="4"/>
  <c r="H157" i="4"/>
  <c r="K156" i="4"/>
  <c r="J156" i="4"/>
  <c r="I156" i="4"/>
  <c r="H156" i="4"/>
  <c r="K155" i="4"/>
  <c r="J155" i="4"/>
  <c r="I155" i="4"/>
  <c r="H155" i="4"/>
  <c r="K154" i="4"/>
  <c r="J154" i="4"/>
  <c r="I154" i="4"/>
  <c r="H154" i="4"/>
  <c r="K153" i="4"/>
  <c r="J153" i="4"/>
  <c r="I153" i="4"/>
  <c r="H153" i="4"/>
  <c r="K152" i="4"/>
  <c r="J152" i="4"/>
  <c r="I152" i="4"/>
  <c r="H152" i="4"/>
  <c r="K151" i="4"/>
  <c r="J151" i="4"/>
  <c r="I151" i="4"/>
  <c r="H151" i="4"/>
  <c r="K150" i="4"/>
  <c r="J150" i="4"/>
  <c r="I150" i="4"/>
  <c r="H150" i="4"/>
  <c r="K149" i="4"/>
  <c r="J149" i="4"/>
  <c r="I149" i="4"/>
  <c r="H149" i="4"/>
  <c r="K148" i="4"/>
  <c r="J148" i="4"/>
  <c r="I148" i="4"/>
  <c r="H148" i="4"/>
  <c r="K147" i="4"/>
  <c r="J147" i="4"/>
  <c r="I147" i="4"/>
  <c r="H147" i="4"/>
  <c r="K146" i="4"/>
  <c r="J146" i="4"/>
  <c r="I146" i="4"/>
  <c r="H146" i="4"/>
  <c r="K145" i="4"/>
  <c r="J145" i="4"/>
  <c r="I145" i="4"/>
  <c r="H145" i="4"/>
  <c r="K144" i="4"/>
  <c r="J144" i="4"/>
  <c r="I144" i="4"/>
  <c r="H144" i="4"/>
  <c r="K143" i="4"/>
  <c r="J143" i="4"/>
  <c r="I143" i="4"/>
  <c r="H143" i="4"/>
  <c r="K142" i="4"/>
  <c r="J142" i="4"/>
  <c r="I142" i="4"/>
  <c r="H142" i="4"/>
  <c r="K141" i="4"/>
  <c r="J141" i="4"/>
  <c r="I141" i="4"/>
  <c r="H141" i="4"/>
  <c r="K140" i="4"/>
  <c r="J140" i="4"/>
  <c r="I140" i="4"/>
  <c r="H140" i="4"/>
  <c r="K139" i="4"/>
  <c r="J139" i="4"/>
  <c r="I139" i="4"/>
  <c r="H139" i="4"/>
  <c r="K138" i="4"/>
  <c r="J138" i="4"/>
  <c r="I138" i="4"/>
  <c r="H138" i="4"/>
  <c r="K137" i="4"/>
  <c r="J137" i="4"/>
  <c r="I137" i="4"/>
  <c r="H137" i="4"/>
  <c r="K136" i="4"/>
  <c r="J136" i="4"/>
  <c r="I136" i="4"/>
  <c r="H136" i="4"/>
  <c r="K135" i="4"/>
  <c r="J135" i="4"/>
  <c r="I135" i="4"/>
  <c r="H135" i="4"/>
  <c r="K134" i="4"/>
  <c r="J134" i="4"/>
  <c r="I134" i="4"/>
  <c r="H134" i="4"/>
  <c r="K133" i="4"/>
  <c r="J133" i="4"/>
  <c r="I133" i="4"/>
  <c r="H133" i="4"/>
  <c r="K132" i="4"/>
  <c r="J132" i="4"/>
  <c r="I132" i="4"/>
  <c r="H132" i="4"/>
  <c r="K131" i="4"/>
  <c r="J131" i="4"/>
  <c r="I131" i="4"/>
  <c r="H131" i="4"/>
  <c r="K130" i="4"/>
  <c r="J130" i="4"/>
  <c r="I130" i="4"/>
  <c r="H130" i="4"/>
  <c r="K129" i="4"/>
  <c r="J129" i="4"/>
  <c r="I129" i="4"/>
  <c r="H129" i="4"/>
  <c r="K128" i="4"/>
  <c r="J128" i="4"/>
  <c r="I128" i="4"/>
  <c r="H128" i="4"/>
  <c r="K127" i="4"/>
  <c r="J127" i="4"/>
  <c r="I127" i="4"/>
  <c r="H127" i="4"/>
  <c r="K126" i="4"/>
  <c r="J126" i="4"/>
  <c r="I126" i="4"/>
  <c r="H126" i="4"/>
  <c r="K125" i="4"/>
  <c r="J125" i="4"/>
  <c r="I125" i="4"/>
  <c r="H125" i="4"/>
  <c r="K124" i="4"/>
  <c r="J124" i="4"/>
  <c r="I124" i="4"/>
  <c r="H124" i="4"/>
  <c r="K123" i="4"/>
  <c r="J123" i="4"/>
  <c r="I123" i="4"/>
  <c r="H123" i="4"/>
  <c r="K122" i="4"/>
  <c r="J122" i="4"/>
  <c r="I122" i="4"/>
  <c r="H122" i="4"/>
  <c r="K121" i="4"/>
  <c r="J121" i="4"/>
  <c r="I121" i="4"/>
  <c r="H121" i="4"/>
  <c r="K120" i="4"/>
  <c r="J120" i="4"/>
  <c r="I120" i="4"/>
  <c r="H120" i="4"/>
  <c r="K119" i="4"/>
  <c r="J119" i="4"/>
  <c r="I119" i="4"/>
  <c r="H119" i="4"/>
  <c r="K118" i="4"/>
  <c r="J118" i="4"/>
  <c r="I118" i="4"/>
  <c r="H118" i="4"/>
  <c r="K117" i="4"/>
  <c r="J117" i="4"/>
  <c r="I117" i="4"/>
  <c r="H117" i="4"/>
  <c r="K116" i="4"/>
  <c r="J116" i="4"/>
  <c r="I116" i="4"/>
  <c r="H116" i="4"/>
  <c r="K115" i="4"/>
  <c r="J115" i="4"/>
  <c r="I115" i="4"/>
  <c r="H115" i="4"/>
  <c r="K114" i="4"/>
  <c r="J114" i="4"/>
  <c r="I114" i="4"/>
  <c r="H114" i="4"/>
  <c r="K113" i="4"/>
  <c r="J113" i="4"/>
  <c r="I113" i="4"/>
  <c r="H113" i="4"/>
  <c r="K112" i="4"/>
  <c r="J112" i="4"/>
  <c r="I112" i="4"/>
  <c r="H112" i="4"/>
  <c r="K111" i="4"/>
  <c r="J111" i="4"/>
  <c r="I111" i="4"/>
  <c r="H111" i="4"/>
  <c r="K110" i="4"/>
  <c r="J110" i="4"/>
  <c r="I110" i="4"/>
  <c r="H110" i="4"/>
  <c r="K109" i="4"/>
  <c r="J109" i="4"/>
  <c r="I109" i="4"/>
  <c r="H109" i="4"/>
  <c r="K108" i="4"/>
  <c r="J108" i="4"/>
  <c r="I108" i="4"/>
  <c r="H108" i="4"/>
  <c r="K107" i="4"/>
  <c r="J107" i="4"/>
  <c r="I107" i="4"/>
  <c r="H107" i="4"/>
  <c r="K106" i="4"/>
  <c r="J106" i="4"/>
  <c r="I106" i="4"/>
  <c r="H106" i="4"/>
  <c r="K105" i="4"/>
  <c r="J105" i="4"/>
  <c r="I105" i="4"/>
  <c r="H105" i="4"/>
  <c r="K104" i="4"/>
  <c r="J104" i="4"/>
  <c r="I104" i="4"/>
  <c r="H104" i="4"/>
  <c r="K103" i="4"/>
  <c r="J103" i="4"/>
  <c r="I103" i="4"/>
  <c r="H103" i="4"/>
  <c r="K102" i="4"/>
  <c r="J102" i="4"/>
  <c r="I102" i="4"/>
  <c r="H102" i="4"/>
  <c r="K101" i="4"/>
  <c r="J101" i="4"/>
  <c r="I101" i="4"/>
  <c r="H101" i="4"/>
  <c r="K100" i="4"/>
  <c r="J100" i="4"/>
  <c r="I100" i="4"/>
  <c r="H100" i="4"/>
  <c r="K99" i="4"/>
  <c r="J99" i="4"/>
  <c r="I99" i="4"/>
  <c r="H99" i="4"/>
  <c r="K98" i="4"/>
  <c r="J98" i="4"/>
  <c r="I98" i="4"/>
  <c r="H98" i="4"/>
  <c r="K97" i="4"/>
  <c r="J97" i="4"/>
  <c r="I97" i="4"/>
  <c r="H97" i="4"/>
  <c r="K96" i="4"/>
  <c r="J96" i="4"/>
  <c r="I96" i="4"/>
  <c r="H96" i="4"/>
  <c r="K95" i="4"/>
  <c r="J95" i="4"/>
  <c r="I95" i="4"/>
  <c r="H95" i="4"/>
  <c r="K94" i="4"/>
  <c r="J94" i="4"/>
  <c r="I94" i="4"/>
  <c r="H94" i="4"/>
  <c r="K93" i="4"/>
  <c r="J93" i="4"/>
  <c r="I93" i="4"/>
  <c r="H93" i="4"/>
  <c r="K92" i="4"/>
  <c r="J92" i="4"/>
  <c r="I92" i="4"/>
  <c r="H92" i="4"/>
  <c r="K91" i="4"/>
  <c r="J91" i="4"/>
  <c r="I91" i="4"/>
  <c r="H91" i="4"/>
  <c r="K90" i="4"/>
  <c r="J90" i="4"/>
  <c r="I90" i="4"/>
  <c r="H90" i="4"/>
  <c r="K89" i="4"/>
  <c r="J89" i="4"/>
  <c r="I89" i="4"/>
  <c r="H89" i="4"/>
  <c r="K88" i="4"/>
  <c r="J88" i="4"/>
  <c r="I88" i="4"/>
  <c r="H88" i="4"/>
  <c r="K87" i="4"/>
  <c r="J87" i="4"/>
  <c r="I87" i="4"/>
  <c r="H87" i="4"/>
  <c r="K86" i="4"/>
  <c r="J86" i="4"/>
  <c r="I86" i="4"/>
  <c r="H86" i="4"/>
  <c r="K85" i="4"/>
  <c r="J85" i="4"/>
  <c r="I85" i="4"/>
  <c r="H85" i="4"/>
  <c r="K84" i="4"/>
  <c r="J84" i="4"/>
  <c r="I84" i="4"/>
  <c r="H84" i="4"/>
  <c r="K83" i="4"/>
  <c r="J83" i="4"/>
  <c r="I83" i="4"/>
  <c r="H83" i="4"/>
  <c r="K82" i="4"/>
  <c r="J82" i="4"/>
  <c r="I82" i="4"/>
  <c r="H82" i="4"/>
  <c r="K81" i="4"/>
  <c r="J81" i="4"/>
  <c r="I81" i="4"/>
  <c r="H81" i="4"/>
  <c r="K80" i="4"/>
  <c r="J80" i="4"/>
  <c r="I80" i="4"/>
  <c r="H80" i="4"/>
  <c r="K79" i="4"/>
  <c r="J79" i="4"/>
  <c r="I79" i="4"/>
  <c r="H79" i="4"/>
  <c r="K78" i="4"/>
  <c r="J78" i="4"/>
  <c r="I78" i="4"/>
  <c r="H78" i="4"/>
  <c r="K77" i="4"/>
  <c r="J77" i="4"/>
  <c r="I77" i="4"/>
  <c r="H77" i="4"/>
  <c r="K76" i="4"/>
  <c r="J76" i="4"/>
  <c r="I76" i="4"/>
  <c r="H76" i="4"/>
  <c r="K75" i="4"/>
  <c r="J75" i="4"/>
  <c r="I75" i="4"/>
  <c r="H75" i="4"/>
  <c r="K74" i="4"/>
  <c r="J74" i="4"/>
  <c r="I74" i="4"/>
  <c r="H74" i="4"/>
  <c r="K73" i="4"/>
  <c r="J73" i="4"/>
  <c r="I73" i="4"/>
  <c r="H73" i="4"/>
  <c r="K72" i="4"/>
  <c r="J72" i="4"/>
  <c r="I72" i="4"/>
  <c r="H72" i="4"/>
  <c r="K71" i="4"/>
  <c r="J71" i="4"/>
  <c r="I71" i="4"/>
  <c r="H71" i="4"/>
  <c r="K70" i="4"/>
  <c r="J70" i="4"/>
  <c r="I70" i="4"/>
  <c r="H70" i="4"/>
  <c r="K69" i="4"/>
  <c r="J69" i="4"/>
  <c r="I69" i="4"/>
  <c r="H69" i="4"/>
  <c r="K68" i="4"/>
  <c r="J68" i="4"/>
  <c r="I68" i="4"/>
  <c r="H68" i="4"/>
  <c r="K67" i="4"/>
  <c r="J67" i="4"/>
  <c r="I67" i="4"/>
  <c r="H67" i="4"/>
  <c r="K66" i="4"/>
  <c r="J66" i="4"/>
  <c r="I66" i="4"/>
  <c r="H66" i="4"/>
  <c r="K65" i="4"/>
  <c r="J65" i="4"/>
  <c r="I65" i="4"/>
  <c r="H65" i="4"/>
  <c r="K64" i="4"/>
  <c r="J64" i="4"/>
  <c r="I64" i="4"/>
  <c r="H64" i="4"/>
  <c r="K63" i="4"/>
  <c r="J63" i="4"/>
  <c r="I63" i="4"/>
  <c r="H63" i="4"/>
  <c r="K62" i="4"/>
  <c r="J62" i="4"/>
  <c r="I62" i="4"/>
  <c r="H62" i="4"/>
  <c r="K61" i="4"/>
  <c r="J61" i="4"/>
  <c r="I61" i="4"/>
  <c r="H61" i="4"/>
  <c r="K60" i="4"/>
  <c r="J60" i="4"/>
  <c r="I60" i="4"/>
  <c r="H60" i="4"/>
  <c r="K59" i="4"/>
  <c r="J59" i="4"/>
  <c r="I59" i="4"/>
  <c r="H59" i="4"/>
  <c r="K58" i="4"/>
  <c r="J58" i="4"/>
  <c r="I58" i="4"/>
  <c r="H58" i="4"/>
  <c r="K57" i="4"/>
  <c r="J57" i="4"/>
  <c r="I57" i="4"/>
  <c r="H57" i="4"/>
  <c r="K56" i="4"/>
  <c r="J56" i="4"/>
  <c r="I56" i="4"/>
  <c r="H56" i="4"/>
  <c r="K55" i="4"/>
  <c r="J55" i="4"/>
  <c r="I55" i="4"/>
  <c r="H55" i="4"/>
  <c r="K54" i="4"/>
  <c r="J54" i="4"/>
  <c r="I54" i="4"/>
  <c r="H54" i="4"/>
  <c r="K53" i="4"/>
  <c r="J53" i="4"/>
  <c r="I53" i="4"/>
  <c r="H53" i="4"/>
  <c r="K52" i="4"/>
  <c r="J52" i="4"/>
  <c r="I52" i="4"/>
  <c r="H52" i="4"/>
  <c r="K51" i="4"/>
  <c r="J51" i="4"/>
  <c r="I51" i="4"/>
  <c r="H51" i="4"/>
  <c r="K50" i="4"/>
  <c r="J50" i="4"/>
  <c r="I50" i="4"/>
  <c r="H50" i="4"/>
  <c r="K49" i="4"/>
  <c r="J49" i="4"/>
  <c r="I49" i="4"/>
  <c r="H49" i="4"/>
  <c r="K48" i="4"/>
  <c r="J48" i="4"/>
  <c r="I48" i="4"/>
  <c r="H48" i="4"/>
  <c r="K47" i="4"/>
  <c r="J47" i="4"/>
  <c r="I47" i="4"/>
  <c r="H47" i="4"/>
  <c r="K46" i="4"/>
  <c r="J46" i="4"/>
  <c r="I46" i="4"/>
  <c r="H46" i="4"/>
  <c r="K45" i="4"/>
  <c r="J45" i="4"/>
  <c r="I45" i="4"/>
  <c r="H45" i="4"/>
  <c r="K44" i="4"/>
  <c r="J44" i="4"/>
  <c r="I44" i="4"/>
  <c r="H44" i="4"/>
  <c r="K43" i="4"/>
  <c r="J43" i="4"/>
  <c r="I43" i="4"/>
  <c r="H43" i="4"/>
  <c r="K42" i="4"/>
  <c r="J42" i="4"/>
  <c r="I42" i="4"/>
  <c r="H42" i="4"/>
  <c r="K41" i="4"/>
  <c r="J41" i="4"/>
  <c r="I41" i="4"/>
  <c r="H41" i="4"/>
  <c r="K40" i="4"/>
  <c r="J40" i="4"/>
  <c r="I40" i="4"/>
  <c r="H40" i="4"/>
  <c r="K39" i="4"/>
  <c r="J39" i="4"/>
  <c r="I39" i="4"/>
  <c r="H39" i="4"/>
  <c r="K38" i="4"/>
  <c r="J38" i="4"/>
  <c r="I38" i="4"/>
  <c r="H38" i="4"/>
  <c r="K37" i="4"/>
  <c r="J37" i="4"/>
  <c r="I37" i="4"/>
  <c r="H37" i="4"/>
  <c r="K36" i="4"/>
  <c r="J36" i="4"/>
  <c r="I36" i="4"/>
  <c r="H36" i="4"/>
  <c r="K35" i="4"/>
  <c r="J35" i="4"/>
  <c r="I35" i="4"/>
  <c r="H35" i="4"/>
  <c r="K34" i="4"/>
  <c r="J34" i="4"/>
  <c r="I34" i="4"/>
  <c r="H34" i="4"/>
  <c r="K33" i="4"/>
  <c r="J33" i="4"/>
  <c r="I33" i="4"/>
  <c r="H33" i="4"/>
  <c r="K32" i="4"/>
  <c r="J32" i="4"/>
  <c r="I32" i="4"/>
  <c r="H32" i="4"/>
  <c r="K31" i="4"/>
  <c r="J31" i="4"/>
  <c r="I31" i="4"/>
  <c r="H31" i="4"/>
  <c r="K30" i="4"/>
  <c r="J30" i="4"/>
  <c r="I30" i="4"/>
  <c r="H30" i="4"/>
  <c r="K29" i="4"/>
  <c r="J29" i="4"/>
  <c r="I29" i="4"/>
  <c r="H29" i="4"/>
  <c r="K28" i="4"/>
  <c r="J28" i="4"/>
  <c r="I28" i="4"/>
  <c r="H28" i="4"/>
  <c r="K27" i="4"/>
  <c r="J27" i="4"/>
  <c r="I27" i="4"/>
  <c r="H27" i="4"/>
  <c r="K26" i="4"/>
  <c r="J26" i="4"/>
  <c r="I26" i="4"/>
  <c r="H26" i="4"/>
  <c r="K25" i="4"/>
  <c r="J25" i="4"/>
  <c r="I25" i="4"/>
  <c r="H25" i="4"/>
  <c r="K24" i="4"/>
  <c r="J24" i="4"/>
  <c r="I24" i="4"/>
  <c r="H24" i="4"/>
  <c r="K23" i="4"/>
  <c r="J23" i="4"/>
  <c r="I23" i="4"/>
  <c r="H23" i="4"/>
  <c r="K22" i="4"/>
  <c r="J22" i="4"/>
  <c r="I22" i="4"/>
  <c r="H22" i="4"/>
  <c r="K21" i="4"/>
  <c r="J21" i="4"/>
  <c r="I21" i="4"/>
  <c r="H21" i="4"/>
  <c r="K20" i="4"/>
  <c r="J20" i="4"/>
  <c r="I20" i="4"/>
  <c r="H20" i="4"/>
  <c r="K19" i="4"/>
  <c r="J19" i="4"/>
  <c r="I19" i="4"/>
  <c r="H19" i="4"/>
  <c r="K18" i="4"/>
  <c r="J18" i="4"/>
  <c r="I18" i="4"/>
  <c r="H18" i="4"/>
  <c r="K17" i="4"/>
  <c r="J17" i="4"/>
  <c r="I17" i="4"/>
  <c r="H17" i="4"/>
  <c r="K16" i="4"/>
  <c r="J16" i="4"/>
  <c r="I16" i="4"/>
  <c r="H16" i="4"/>
  <c r="K15" i="4"/>
  <c r="J15" i="4"/>
  <c r="I15" i="4"/>
  <c r="H15" i="4"/>
  <c r="K14" i="4"/>
  <c r="J14" i="4"/>
  <c r="I14" i="4"/>
  <c r="H14" i="4"/>
  <c r="K13" i="4"/>
  <c r="J13" i="4"/>
  <c r="I13" i="4"/>
  <c r="H13" i="4"/>
  <c r="K12" i="4"/>
  <c r="J12" i="4"/>
  <c r="I12" i="4"/>
  <c r="H12" i="4"/>
  <c r="K11" i="4"/>
  <c r="J11" i="4"/>
  <c r="I11" i="4"/>
  <c r="H11" i="4"/>
  <c r="K10" i="4"/>
  <c r="J10" i="4"/>
  <c r="I10" i="4"/>
  <c r="H10" i="4"/>
  <c r="K9" i="4"/>
  <c r="J9" i="4"/>
  <c r="I9" i="4"/>
  <c r="H9" i="4"/>
  <c r="K8" i="4"/>
  <c r="J8" i="4"/>
  <c r="I8" i="4"/>
  <c r="H8" i="4"/>
  <c r="K7" i="4"/>
  <c r="J7" i="4"/>
  <c r="I7" i="4"/>
  <c r="H7" i="4"/>
  <c r="K6" i="4"/>
  <c r="J6" i="4"/>
  <c r="I6" i="4"/>
  <c r="H6" i="4"/>
  <c r="K5" i="4"/>
  <c r="J5" i="4"/>
  <c r="I5" i="4"/>
  <c r="H5" i="4"/>
  <c r="K4" i="4"/>
  <c r="J4" i="4"/>
  <c r="I4" i="4"/>
  <c r="H4" i="4"/>
  <c r="K3" i="4"/>
  <c r="J3" i="4"/>
  <c r="I3" i="4"/>
  <c r="H3" i="4"/>
  <c r="K2" i="4"/>
  <c r="J2" i="4"/>
  <c r="I2" i="4"/>
  <c r="H2" i="4"/>
  <c r="L679" i="2"/>
  <c r="K679" i="2"/>
  <c r="J679" i="2"/>
  <c r="I679" i="2"/>
  <c r="L678" i="2"/>
  <c r="K678" i="2"/>
  <c r="J678" i="2"/>
  <c r="I678" i="2"/>
  <c r="L677" i="2"/>
  <c r="K677" i="2"/>
  <c r="J677" i="2"/>
  <c r="I677" i="2"/>
  <c r="L676" i="2"/>
  <c r="K676" i="2"/>
  <c r="J676" i="2"/>
  <c r="I676" i="2"/>
  <c r="L675" i="2"/>
  <c r="K675" i="2"/>
  <c r="J675" i="2"/>
  <c r="I675" i="2"/>
  <c r="L674" i="2"/>
  <c r="K674" i="2"/>
  <c r="J674" i="2"/>
  <c r="I674" i="2"/>
  <c r="L673" i="2"/>
  <c r="K673" i="2"/>
  <c r="J673" i="2"/>
  <c r="I673" i="2"/>
  <c r="L672" i="2"/>
  <c r="K672" i="2"/>
  <c r="J672" i="2"/>
  <c r="I672" i="2"/>
  <c r="L671" i="2"/>
  <c r="K671" i="2"/>
  <c r="J671" i="2"/>
  <c r="I671" i="2"/>
  <c r="L670" i="2"/>
  <c r="K670" i="2"/>
  <c r="J670" i="2"/>
  <c r="I670" i="2"/>
  <c r="L669" i="2"/>
  <c r="K669" i="2"/>
  <c r="J669" i="2"/>
  <c r="I669" i="2"/>
  <c r="L668" i="2"/>
  <c r="K668" i="2"/>
  <c r="J668" i="2"/>
  <c r="I668" i="2"/>
  <c r="L667" i="2"/>
  <c r="K667" i="2"/>
  <c r="J667" i="2"/>
  <c r="I667" i="2"/>
  <c r="L666" i="2"/>
  <c r="K666" i="2"/>
  <c r="J666" i="2"/>
  <c r="I666" i="2"/>
  <c r="L665" i="2"/>
  <c r="K665" i="2"/>
  <c r="J665" i="2"/>
  <c r="I665" i="2"/>
  <c r="L664" i="2"/>
  <c r="K664" i="2"/>
  <c r="J664" i="2"/>
  <c r="I664" i="2"/>
  <c r="L663" i="2"/>
  <c r="K663" i="2"/>
  <c r="J663" i="2"/>
  <c r="I663" i="2"/>
  <c r="L662" i="2"/>
  <c r="K662" i="2"/>
  <c r="J662" i="2"/>
  <c r="I662" i="2"/>
  <c r="L661" i="2"/>
  <c r="K661" i="2"/>
  <c r="J661" i="2"/>
  <c r="I661" i="2"/>
  <c r="L660" i="2"/>
  <c r="K660" i="2"/>
  <c r="J660" i="2"/>
  <c r="I660" i="2"/>
  <c r="L659" i="2"/>
  <c r="K659" i="2"/>
  <c r="J659" i="2"/>
  <c r="I659" i="2"/>
  <c r="L658" i="2"/>
  <c r="K658" i="2"/>
  <c r="J658" i="2"/>
  <c r="I658" i="2"/>
  <c r="L657" i="2"/>
  <c r="K657" i="2"/>
  <c r="J657" i="2"/>
  <c r="I657" i="2"/>
  <c r="L656" i="2"/>
  <c r="K656" i="2"/>
  <c r="J656" i="2"/>
  <c r="I656" i="2"/>
  <c r="L655" i="2"/>
  <c r="K655" i="2"/>
  <c r="J655" i="2"/>
  <c r="I655" i="2"/>
  <c r="L654" i="2"/>
  <c r="K654" i="2"/>
  <c r="J654" i="2"/>
  <c r="I654" i="2"/>
  <c r="L653" i="2"/>
  <c r="K653" i="2"/>
  <c r="J653" i="2"/>
  <c r="I653" i="2"/>
  <c r="L652" i="2"/>
  <c r="K652" i="2"/>
  <c r="J652" i="2"/>
  <c r="I652" i="2"/>
  <c r="L651" i="2"/>
  <c r="K651" i="2"/>
  <c r="J651" i="2"/>
  <c r="I651" i="2"/>
  <c r="L650" i="2"/>
  <c r="K650" i="2"/>
  <c r="J650" i="2"/>
  <c r="I650" i="2"/>
  <c r="L649" i="2"/>
  <c r="K649" i="2"/>
  <c r="J649" i="2"/>
  <c r="I649" i="2"/>
  <c r="L648" i="2"/>
  <c r="K648" i="2"/>
  <c r="J648" i="2"/>
  <c r="I648" i="2"/>
  <c r="L647" i="2"/>
  <c r="K647" i="2"/>
  <c r="J647" i="2"/>
  <c r="I647" i="2"/>
  <c r="L646" i="2"/>
  <c r="K646" i="2"/>
  <c r="J646" i="2"/>
  <c r="I646" i="2"/>
  <c r="L645" i="2"/>
  <c r="K645" i="2"/>
  <c r="J645" i="2"/>
  <c r="I645" i="2"/>
  <c r="L644" i="2"/>
  <c r="K644" i="2"/>
  <c r="J644" i="2"/>
  <c r="I644" i="2"/>
  <c r="L643" i="2"/>
  <c r="K643" i="2"/>
  <c r="J643" i="2"/>
  <c r="I643" i="2"/>
  <c r="L642" i="2"/>
  <c r="K642" i="2"/>
  <c r="J642" i="2"/>
  <c r="I642" i="2"/>
  <c r="L641" i="2"/>
  <c r="K641" i="2"/>
  <c r="J641" i="2"/>
  <c r="I641" i="2"/>
  <c r="L640" i="2"/>
  <c r="K640" i="2"/>
  <c r="J640" i="2"/>
  <c r="I640" i="2"/>
  <c r="L639" i="2"/>
  <c r="K639" i="2"/>
  <c r="J639" i="2"/>
  <c r="I639" i="2"/>
  <c r="L638" i="2"/>
  <c r="K638" i="2"/>
  <c r="J638" i="2"/>
  <c r="I638" i="2"/>
  <c r="L637" i="2"/>
  <c r="K637" i="2"/>
  <c r="J637" i="2"/>
  <c r="I637" i="2"/>
  <c r="L636" i="2"/>
  <c r="K636" i="2"/>
  <c r="J636" i="2"/>
  <c r="I636" i="2"/>
  <c r="L635" i="2"/>
  <c r="K635" i="2"/>
  <c r="J635" i="2"/>
  <c r="I635" i="2"/>
  <c r="L634" i="2"/>
  <c r="K634" i="2"/>
  <c r="J634" i="2"/>
  <c r="I634" i="2"/>
  <c r="L633" i="2"/>
  <c r="K633" i="2"/>
  <c r="J633" i="2"/>
  <c r="I633" i="2"/>
  <c r="L632" i="2"/>
  <c r="K632" i="2"/>
  <c r="J632" i="2"/>
  <c r="I632" i="2"/>
  <c r="L631" i="2"/>
  <c r="K631" i="2"/>
  <c r="J631" i="2"/>
  <c r="I631" i="2"/>
  <c r="L630" i="2"/>
  <c r="K630" i="2"/>
  <c r="J630" i="2"/>
  <c r="I630" i="2"/>
  <c r="L629" i="2"/>
  <c r="K629" i="2"/>
  <c r="J629" i="2"/>
  <c r="I629" i="2"/>
  <c r="L628" i="2"/>
  <c r="K628" i="2"/>
  <c r="J628" i="2"/>
  <c r="I628" i="2"/>
  <c r="L627" i="2"/>
  <c r="K627" i="2"/>
  <c r="J627" i="2"/>
  <c r="I627" i="2"/>
  <c r="L626" i="2"/>
  <c r="K626" i="2"/>
  <c r="J626" i="2"/>
  <c r="I626" i="2"/>
  <c r="L625" i="2"/>
  <c r="K625" i="2"/>
  <c r="J625" i="2"/>
  <c r="I625" i="2"/>
  <c r="L624" i="2"/>
  <c r="K624" i="2"/>
  <c r="J624" i="2"/>
  <c r="I624" i="2"/>
  <c r="L623" i="2"/>
  <c r="K623" i="2"/>
  <c r="J623" i="2"/>
  <c r="I623" i="2"/>
  <c r="L622" i="2"/>
  <c r="K622" i="2"/>
  <c r="J622" i="2"/>
  <c r="I622" i="2"/>
  <c r="L621" i="2"/>
  <c r="K621" i="2"/>
  <c r="J621" i="2"/>
  <c r="I621" i="2"/>
  <c r="L620" i="2"/>
  <c r="K620" i="2"/>
  <c r="J620" i="2"/>
  <c r="I620" i="2"/>
  <c r="L619" i="2"/>
  <c r="K619" i="2"/>
  <c r="J619" i="2"/>
  <c r="I619" i="2"/>
  <c r="L618" i="2"/>
  <c r="K618" i="2"/>
  <c r="J618" i="2"/>
  <c r="I618" i="2"/>
  <c r="L617" i="2"/>
  <c r="K617" i="2"/>
  <c r="J617" i="2"/>
  <c r="I617" i="2"/>
  <c r="L616" i="2"/>
  <c r="K616" i="2"/>
  <c r="J616" i="2"/>
  <c r="I616" i="2"/>
  <c r="L615" i="2"/>
  <c r="K615" i="2"/>
  <c r="J615" i="2"/>
  <c r="I615" i="2"/>
  <c r="L614" i="2"/>
  <c r="K614" i="2"/>
  <c r="J614" i="2"/>
  <c r="I614" i="2"/>
  <c r="L613" i="2"/>
  <c r="K613" i="2"/>
  <c r="J613" i="2"/>
  <c r="I613" i="2"/>
  <c r="L612" i="2"/>
  <c r="K612" i="2"/>
  <c r="J612" i="2"/>
  <c r="I612" i="2"/>
  <c r="L611" i="2"/>
  <c r="K611" i="2"/>
  <c r="J611" i="2"/>
  <c r="I611" i="2"/>
  <c r="L610" i="2"/>
  <c r="K610" i="2"/>
  <c r="J610" i="2"/>
  <c r="I610" i="2"/>
  <c r="L609" i="2"/>
  <c r="K609" i="2"/>
  <c r="J609" i="2"/>
  <c r="I609" i="2"/>
  <c r="L608" i="2"/>
  <c r="K608" i="2"/>
  <c r="J608" i="2"/>
  <c r="I608" i="2"/>
  <c r="L607" i="2"/>
  <c r="K607" i="2"/>
  <c r="J607" i="2"/>
  <c r="I607" i="2"/>
  <c r="L606" i="2"/>
  <c r="K606" i="2"/>
  <c r="J606" i="2"/>
  <c r="I606" i="2"/>
  <c r="L605" i="2"/>
  <c r="K605" i="2"/>
  <c r="J605" i="2"/>
  <c r="I605" i="2"/>
  <c r="L604" i="2"/>
  <c r="K604" i="2"/>
  <c r="J604" i="2"/>
  <c r="I604" i="2"/>
  <c r="L603" i="2"/>
  <c r="K603" i="2"/>
  <c r="J603" i="2"/>
  <c r="I603" i="2"/>
  <c r="L602" i="2"/>
  <c r="K602" i="2"/>
  <c r="J602" i="2"/>
  <c r="I602" i="2"/>
  <c r="L601" i="2"/>
  <c r="K601" i="2"/>
  <c r="J601" i="2"/>
  <c r="I601" i="2"/>
  <c r="L600" i="2"/>
  <c r="K600" i="2"/>
  <c r="J600" i="2"/>
  <c r="I600" i="2"/>
  <c r="L599" i="2"/>
  <c r="K599" i="2"/>
  <c r="J599" i="2"/>
  <c r="I599" i="2"/>
  <c r="L598" i="2"/>
  <c r="K598" i="2"/>
  <c r="J598" i="2"/>
  <c r="I598" i="2"/>
  <c r="L597" i="2"/>
  <c r="K597" i="2"/>
  <c r="J597" i="2"/>
  <c r="I597" i="2"/>
  <c r="L596" i="2"/>
  <c r="K596" i="2"/>
  <c r="J596" i="2"/>
  <c r="I596" i="2"/>
  <c r="L595" i="2"/>
  <c r="K595" i="2"/>
  <c r="J595" i="2"/>
  <c r="I595" i="2"/>
  <c r="L594" i="2"/>
  <c r="K594" i="2"/>
  <c r="J594" i="2"/>
  <c r="I594" i="2"/>
  <c r="L593" i="2"/>
  <c r="K593" i="2"/>
  <c r="J593" i="2"/>
  <c r="I593" i="2"/>
  <c r="L592" i="2"/>
  <c r="K592" i="2"/>
  <c r="J592" i="2"/>
  <c r="I592" i="2"/>
  <c r="L591" i="2"/>
  <c r="K591" i="2"/>
  <c r="J591" i="2"/>
  <c r="I591" i="2"/>
  <c r="L590" i="2"/>
  <c r="K590" i="2"/>
  <c r="J590" i="2"/>
  <c r="I590" i="2"/>
  <c r="L589" i="2"/>
  <c r="K589" i="2"/>
  <c r="J589" i="2"/>
  <c r="I589" i="2"/>
  <c r="L588" i="2"/>
  <c r="K588" i="2"/>
  <c r="J588" i="2"/>
  <c r="I588" i="2"/>
  <c r="L587" i="2"/>
  <c r="K587" i="2"/>
  <c r="J587" i="2"/>
  <c r="I587" i="2"/>
  <c r="L586" i="2"/>
  <c r="K586" i="2"/>
  <c r="J586" i="2"/>
  <c r="I586" i="2"/>
  <c r="L585" i="2"/>
  <c r="K585" i="2"/>
  <c r="J585" i="2"/>
  <c r="I585" i="2"/>
  <c r="L584" i="2"/>
  <c r="K584" i="2"/>
  <c r="J584" i="2"/>
  <c r="I584" i="2"/>
  <c r="L583" i="2"/>
  <c r="K583" i="2"/>
  <c r="J583" i="2"/>
  <c r="I583" i="2"/>
  <c r="L582" i="2"/>
  <c r="K582" i="2"/>
  <c r="J582" i="2"/>
  <c r="I582" i="2"/>
  <c r="L581" i="2"/>
  <c r="K581" i="2"/>
  <c r="J581" i="2"/>
  <c r="I581" i="2"/>
  <c r="L580" i="2"/>
  <c r="K580" i="2"/>
  <c r="J580" i="2"/>
  <c r="I580" i="2"/>
  <c r="L579" i="2"/>
  <c r="K579" i="2"/>
  <c r="J579" i="2"/>
  <c r="I579" i="2"/>
  <c r="L578" i="2"/>
  <c r="K578" i="2"/>
  <c r="J578" i="2"/>
  <c r="I578" i="2"/>
  <c r="L577" i="2"/>
  <c r="K577" i="2"/>
  <c r="J577" i="2"/>
  <c r="I577" i="2"/>
  <c r="L576" i="2"/>
  <c r="K576" i="2"/>
  <c r="J576" i="2"/>
  <c r="I576" i="2"/>
  <c r="L575" i="2"/>
  <c r="K575" i="2"/>
  <c r="J575" i="2"/>
  <c r="I575" i="2"/>
  <c r="L574" i="2"/>
  <c r="K574" i="2"/>
  <c r="J574" i="2"/>
  <c r="I574" i="2"/>
  <c r="L573" i="2"/>
  <c r="K573" i="2"/>
  <c r="J573" i="2"/>
  <c r="I573" i="2"/>
  <c r="L572" i="2"/>
  <c r="K572" i="2"/>
  <c r="J572" i="2"/>
  <c r="I572" i="2"/>
  <c r="L571" i="2"/>
  <c r="K571" i="2"/>
  <c r="J571" i="2"/>
  <c r="I571" i="2"/>
  <c r="L570" i="2"/>
  <c r="K570" i="2"/>
  <c r="J570" i="2"/>
  <c r="I570" i="2"/>
  <c r="L569" i="2"/>
  <c r="K569" i="2"/>
  <c r="J569" i="2"/>
  <c r="I569" i="2"/>
  <c r="L568" i="2"/>
  <c r="K568" i="2"/>
  <c r="J568" i="2"/>
  <c r="I568" i="2"/>
  <c r="L567" i="2"/>
  <c r="K567" i="2"/>
  <c r="J567" i="2"/>
  <c r="I567" i="2"/>
  <c r="L566" i="2"/>
  <c r="K566" i="2"/>
  <c r="J566" i="2"/>
  <c r="I566" i="2"/>
  <c r="L565" i="2"/>
  <c r="K565" i="2"/>
  <c r="J565" i="2"/>
  <c r="I565" i="2"/>
  <c r="L564" i="2"/>
  <c r="K564" i="2"/>
  <c r="J564" i="2"/>
  <c r="I564" i="2"/>
  <c r="L563" i="2"/>
  <c r="K563" i="2"/>
  <c r="J563" i="2"/>
  <c r="I563" i="2"/>
  <c r="L562" i="2"/>
  <c r="K562" i="2"/>
  <c r="J562" i="2"/>
  <c r="I562" i="2"/>
  <c r="L561" i="2"/>
  <c r="K561" i="2"/>
  <c r="J561" i="2"/>
  <c r="I561" i="2"/>
  <c r="L560" i="2"/>
  <c r="K560" i="2"/>
  <c r="J560" i="2"/>
  <c r="I560" i="2"/>
  <c r="L559" i="2"/>
  <c r="K559" i="2"/>
  <c r="J559" i="2"/>
  <c r="I559" i="2"/>
  <c r="L558" i="2"/>
  <c r="K558" i="2"/>
  <c r="J558" i="2"/>
  <c r="I558" i="2"/>
  <c r="L557" i="2"/>
  <c r="K557" i="2"/>
  <c r="J557" i="2"/>
  <c r="I557" i="2"/>
  <c r="L556" i="2"/>
  <c r="K556" i="2"/>
  <c r="J556" i="2"/>
  <c r="I556" i="2"/>
  <c r="L555" i="2"/>
  <c r="K555" i="2"/>
  <c r="J555" i="2"/>
  <c r="I555" i="2"/>
  <c r="L554" i="2"/>
  <c r="K554" i="2"/>
  <c r="J554" i="2"/>
  <c r="I554" i="2"/>
  <c r="L553" i="2"/>
  <c r="K553" i="2"/>
  <c r="J553" i="2"/>
  <c r="I553" i="2"/>
  <c r="L552" i="2"/>
  <c r="K552" i="2"/>
  <c r="J552" i="2"/>
  <c r="I552" i="2"/>
  <c r="L551" i="2"/>
  <c r="K551" i="2"/>
  <c r="J551" i="2"/>
  <c r="I551" i="2"/>
  <c r="L550" i="2"/>
  <c r="K550" i="2"/>
  <c r="J550" i="2"/>
  <c r="I550" i="2"/>
  <c r="L549" i="2"/>
  <c r="K549" i="2"/>
  <c r="J549" i="2"/>
  <c r="I549" i="2"/>
  <c r="L548" i="2"/>
  <c r="K548" i="2"/>
  <c r="J548" i="2"/>
  <c r="I548" i="2"/>
  <c r="L547" i="2"/>
  <c r="K547" i="2"/>
  <c r="J547" i="2"/>
  <c r="I547" i="2"/>
  <c r="L546" i="2"/>
  <c r="K546" i="2"/>
  <c r="J546" i="2"/>
  <c r="I546" i="2"/>
  <c r="L545" i="2"/>
  <c r="K545" i="2"/>
  <c r="J545" i="2"/>
  <c r="I545" i="2"/>
  <c r="L544" i="2"/>
  <c r="K544" i="2"/>
  <c r="J544" i="2"/>
  <c r="I544" i="2"/>
  <c r="L543" i="2"/>
  <c r="K543" i="2"/>
  <c r="J543" i="2"/>
  <c r="I543" i="2"/>
  <c r="L542" i="2"/>
  <c r="K542" i="2"/>
  <c r="J542" i="2"/>
  <c r="I542" i="2"/>
  <c r="L541" i="2"/>
  <c r="K541" i="2"/>
  <c r="J541" i="2"/>
  <c r="I541" i="2"/>
  <c r="L540" i="2"/>
  <c r="K540" i="2"/>
  <c r="J540" i="2"/>
  <c r="I540" i="2"/>
  <c r="L539" i="2"/>
  <c r="K539" i="2"/>
  <c r="J539" i="2"/>
  <c r="I539" i="2"/>
  <c r="L538" i="2"/>
  <c r="K538" i="2"/>
  <c r="J538" i="2"/>
  <c r="I538" i="2"/>
  <c r="L537" i="2"/>
  <c r="K537" i="2"/>
  <c r="J537" i="2"/>
  <c r="I537" i="2"/>
  <c r="L536" i="2"/>
  <c r="K536" i="2"/>
  <c r="J536" i="2"/>
  <c r="I536" i="2"/>
  <c r="L535" i="2"/>
  <c r="K535" i="2"/>
  <c r="J535" i="2"/>
  <c r="I535" i="2"/>
  <c r="L534" i="2"/>
  <c r="K534" i="2"/>
  <c r="J534" i="2"/>
  <c r="I534" i="2"/>
  <c r="L533" i="2"/>
  <c r="K533" i="2"/>
  <c r="J533" i="2"/>
  <c r="I533" i="2"/>
  <c r="L532" i="2"/>
  <c r="K532" i="2"/>
  <c r="J532" i="2"/>
  <c r="I532" i="2"/>
  <c r="L531" i="2"/>
  <c r="K531" i="2"/>
  <c r="J531" i="2"/>
  <c r="I531" i="2"/>
  <c r="L530" i="2"/>
  <c r="K530" i="2"/>
  <c r="J530" i="2"/>
  <c r="I530" i="2"/>
  <c r="L529" i="2"/>
  <c r="K529" i="2"/>
  <c r="J529" i="2"/>
  <c r="I529" i="2"/>
  <c r="L528" i="2"/>
  <c r="K528" i="2"/>
  <c r="J528" i="2"/>
  <c r="I528" i="2"/>
  <c r="L527" i="2"/>
  <c r="K527" i="2"/>
  <c r="J527" i="2"/>
  <c r="I527" i="2"/>
  <c r="L526" i="2"/>
  <c r="K526" i="2"/>
  <c r="J526" i="2"/>
  <c r="I526" i="2"/>
  <c r="L525" i="2"/>
  <c r="K525" i="2"/>
  <c r="J525" i="2"/>
  <c r="I525" i="2"/>
  <c r="L524" i="2"/>
  <c r="K524" i="2"/>
  <c r="J524" i="2"/>
  <c r="I524" i="2"/>
  <c r="L523" i="2"/>
  <c r="K523" i="2"/>
  <c r="J523" i="2"/>
  <c r="I523" i="2"/>
  <c r="L522" i="2"/>
  <c r="K522" i="2"/>
  <c r="J522" i="2"/>
  <c r="I522" i="2"/>
  <c r="L521" i="2"/>
  <c r="K521" i="2"/>
  <c r="J521" i="2"/>
  <c r="I521" i="2"/>
  <c r="L520" i="2"/>
  <c r="K520" i="2"/>
  <c r="J520" i="2"/>
  <c r="I520" i="2"/>
  <c r="L519" i="2"/>
  <c r="K519" i="2"/>
  <c r="J519" i="2"/>
  <c r="I519" i="2"/>
  <c r="L518" i="2"/>
  <c r="K518" i="2"/>
  <c r="J518" i="2"/>
  <c r="I518" i="2"/>
  <c r="L517" i="2"/>
  <c r="K517" i="2"/>
  <c r="J517" i="2"/>
  <c r="I517" i="2"/>
  <c r="L516" i="2"/>
  <c r="K516" i="2"/>
  <c r="J516" i="2"/>
  <c r="I516" i="2"/>
  <c r="L515" i="2"/>
  <c r="K515" i="2"/>
  <c r="J515" i="2"/>
  <c r="I515" i="2"/>
  <c r="L514" i="2"/>
  <c r="K514" i="2"/>
  <c r="J514" i="2"/>
  <c r="I514" i="2"/>
  <c r="L513" i="2"/>
  <c r="K513" i="2"/>
  <c r="J513" i="2"/>
  <c r="I513" i="2"/>
  <c r="L512" i="2"/>
  <c r="K512" i="2"/>
  <c r="J512" i="2"/>
  <c r="I512" i="2"/>
  <c r="L511" i="2"/>
  <c r="K511" i="2"/>
  <c r="J511" i="2"/>
  <c r="I511" i="2"/>
  <c r="L510" i="2"/>
  <c r="K510" i="2"/>
  <c r="J510" i="2"/>
  <c r="I510" i="2"/>
  <c r="L509" i="2"/>
  <c r="K509" i="2"/>
  <c r="J509" i="2"/>
  <c r="I509" i="2"/>
  <c r="L508" i="2"/>
  <c r="K508" i="2"/>
  <c r="J508" i="2"/>
  <c r="I508" i="2"/>
  <c r="L507" i="2"/>
  <c r="K507" i="2"/>
  <c r="J507" i="2"/>
  <c r="I507" i="2"/>
  <c r="L506" i="2"/>
  <c r="K506" i="2"/>
  <c r="J506" i="2"/>
  <c r="I506" i="2"/>
  <c r="L505" i="2"/>
  <c r="K505" i="2"/>
  <c r="J505" i="2"/>
  <c r="I505" i="2"/>
  <c r="L504" i="2"/>
  <c r="K504" i="2"/>
  <c r="J504" i="2"/>
  <c r="I504" i="2"/>
  <c r="L503" i="2"/>
  <c r="K503" i="2"/>
  <c r="J503" i="2"/>
  <c r="I503" i="2"/>
  <c r="L502" i="2"/>
  <c r="K502" i="2"/>
  <c r="J502" i="2"/>
  <c r="I502" i="2"/>
  <c r="L501" i="2"/>
  <c r="K501" i="2"/>
  <c r="J501" i="2"/>
  <c r="I501" i="2"/>
  <c r="L500" i="2"/>
  <c r="K500" i="2"/>
  <c r="J500" i="2"/>
  <c r="I500" i="2"/>
  <c r="L499" i="2"/>
  <c r="K499" i="2"/>
  <c r="J499" i="2"/>
  <c r="I499" i="2"/>
  <c r="L498" i="2"/>
  <c r="K498" i="2"/>
  <c r="J498" i="2"/>
  <c r="I498" i="2"/>
  <c r="L497" i="2"/>
  <c r="K497" i="2"/>
  <c r="J497" i="2"/>
  <c r="I497" i="2"/>
  <c r="L496" i="2"/>
  <c r="K496" i="2"/>
  <c r="J496" i="2"/>
  <c r="I496" i="2"/>
  <c r="L495" i="2"/>
  <c r="K495" i="2"/>
  <c r="J495" i="2"/>
  <c r="I495" i="2"/>
  <c r="L494" i="2"/>
  <c r="K494" i="2"/>
  <c r="J494" i="2"/>
  <c r="I494" i="2"/>
  <c r="L493" i="2"/>
  <c r="K493" i="2"/>
  <c r="J493" i="2"/>
  <c r="I493" i="2"/>
  <c r="L492" i="2"/>
  <c r="K492" i="2"/>
  <c r="J492" i="2"/>
  <c r="I492" i="2"/>
  <c r="L491" i="2"/>
  <c r="K491" i="2"/>
  <c r="J491" i="2"/>
  <c r="I491" i="2"/>
  <c r="L490" i="2"/>
  <c r="K490" i="2"/>
  <c r="J490" i="2"/>
  <c r="I490" i="2"/>
  <c r="L489" i="2"/>
  <c r="K489" i="2"/>
  <c r="J489" i="2"/>
  <c r="I489" i="2"/>
  <c r="L488" i="2"/>
  <c r="K488" i="2"/>
  <c r="J488" i="2"/>
  <c r="I488" i="2"/>
  <c r="L487" i="2"/>
  <c r="K487" i="2"/>
  <c r="J487" i="2"/>
  <c r="I487" i="2"/>
  <c r="L486" i="2"/>
  <c r="K486" i="2"/>
  <c r="J486" i="2"/>
  <c r="I486" i="2"/>
  <c r="L485" i="2"/>
  <c r="K485" i="2"/>
  <c r="J485" i="2"/>
  <c r="I485" i="2"/>
  <c r="L484" i="2"/>
  <c r="K484" i="2"/>
  <c r="J484" i="2"/>
  <c r="I484" i="2"/>
  <c r="L483" i="2"/>
  <c r="K483" i="2"/>
  <c r="J483" i="2"/>
  <c r="I483" i="2"/>
  <c r="L482" i="2"/>
  <c r="K482" i="2"/>
  <c r="J482" i="2"/>
  <c r="I482" i="2"/>
  <c r="L481" i="2"/>
  <c r="K481" i="2"/>
  <c r="J481" i="2"/>
  <c r="I481" i="2"/>
  <c r="L480" i="2"/>
  <c r="K480" i="2"/>
  <c r="J480" i="2"/>
  <c r="I480" i="2"/>
  <c r="L479" i="2"/>
  <c r="K479" i="2"/>
  <c r="J479" i="2"/>
  <c r="I479" i="2"/>
  <c r="L478" i="2"/>
  <c r="K478" i="2"/>
  <c r="J478" i="2"/>
  <c r="I478" i="2"/>
  <c r="L477" i="2"/>
  <c r="K477" i="2"/>
  <c r="J477" i="2"/>
  <c r="I477" i="2"/>
  <c r="L476" i="2"/>
  <c r="K476" i="2"/>
  <c r="J476" i="2"/>
  <c r="I476" i="2"/>
  <c r="L475" i="2"/>
  <c r="K475" i="2"/>
  <c r="J475" i="2"/>
  <c r="I475" i="2"/>
  <c r="L474" i="2"/>
  <c r="K474" i="2"/>
  <c r="J474" i="2"/>
  <c r="I474" i="2"/>
  <c r="L473" i="2"/>
  <c r="K473" i="2"/>
  <c r="J473" i="2"/>
  <c r="I473" i="2"/>
  <c r="L472" i="2"/>
  <c r="K472" i="2"/>
  <c r="J472" i="2"/>
  <c r="I472" i="2"/>
  <c r="L471" i="2"/>
  <c r="K471" i="2"/>
  <c r="J471" i="2"/>
  <c r="I471" i="2"/>
  <c r="L470" i="2"/>
  <c r="K470" i="2"/>
  <c r="J470" i="2"/>
  <c r="I470" i="2"/>
  <c r="L469" i="2"/>
  <c r="K469" i="2"/>
  <c r="J469" i="2"/>
  <c r="I469" i="2"/>
  <c r="L468" i="2"/>
  <c r="K468" i="2"/>
  <c r="J468" i="2"/>
  <c r="I468" i="2"/>
  <c r="L467" i="2"/>
  <c r="K467" i="2"/>
  <c r="J467" i="2"/>
  <c r="I467" i="2"/>
  <c r="L466" i="2"/>
  <c r="K466" i="2"/>
  <c r="J466" i="2"/>
  <c r="I466" i="2"/>
  <c r="L465" i="2"/>
  <c r="K465" i="2"/>
  <c r="J465" i="2"/>
  <c r="I465" i="2"/>
  <c r="L464" i="2"/>
  <c r="K464" i="2"/>
  <c r="J464" i="2"/>
  <c r="I464" i="2"/>
  <c r="L463" i="2"/>
  <c r="K463" i="2"/>
  <c r="J463" i="2"/>
  <c r="I463" i="2"/>
  <c r="L462" i="2"/>
  <c r="K462" i="2"/>
  <c r="J462" i="2"/>
  <c r="I462" i="2"/>
  <c r="L461" i="2"/>
  <c r="K461" i="2"/>
  <c r="J461" i="2"/>
  <c r="I461" i="2"/>
  <c r="L460" i="2"/>
  <c r="K460" i="2"/>
  <c r="J460" i="2"/>
  <c r="I460" i="2"/>
  <c r="L459" i="2"/>
  <c r="K459" i="2"/>
  <c r="J459" i="2"/>
  <c r="I459" i="2"/>
  <c r="L458" i="2"/>
  <c r="K458" i="2"/>
  <c r="J458" i="2"/>
  <c r="I458" i="2"/>
  <c r="L457" i="2"/>
  <c r="K457" i="2"/>
  <c r="J457" i="2"/>
  <c r="I457" i="2"/>
  <c r="L456" i="2"/>
  <c r="K456" i="2"/>
  <c r="J456" i="2"/>
  <c r="I456" i="2"/>
  <c r="L455" i="2"/>
  <c r="K455" i="2"/>
  <c r="J455" i="2"/>
  <c r="I455" i="2"/>
  <c r="L454" i="2"/>
  <c r="K454" i="2"/>
  <c r="J454" i="2"/>
  <c r="I454" i="2"/>
  <c r="L453" i="2"/>
  <c r="K453" i="2"/>
  <c r="J453" i="2"/>
  <c r="I453" i="2"/>
  <c r="L452" i="2"/>
  <c r="K452" i="2"/>
  <c r="J452" i="2"/>
  <c r="I452" i="2"/>
  <c r="L451" i="2"/>
  <c r="K451" i="2"/>
  <c r="J451" i="2"/>
  <c r="I451" i="2"/>
  <c r="L450" i="2"/>
  <c r="K450" i="2"/>
  <c r="J450" i="2"/>
  <c r="I450" i="2"/>
  <c r="L449" i="2"/>
  <c r="K449" i="2"/>
  <c r="J449" i="2"/>
  <c r="I449" i="2"/>
  <c r="L448" i="2"/>
  <c r="K448" i="2"/>
  <c r="J448" i="2"/>
  <c r="I448" i="2"/>
  <c r="L447" i="2"/>
  <c r="K447" i="2"/>
  <c r="J447" i="2"/>
  <c r="I447" i="2"/>
  <c r="L446" i="2"/>
  <c r="K446" i="2"/>
  <c r="J446" i="2"/>
  <c r="I446" i="2"/>
  <c r="L445" i="2"/>
  <c r="K445" i="2"/>
  <c r="J445" i="2"/>
  <c r="I445" i="2"/>
  <c r="L444" i="2"/>
  <c r="K444" i="2"/>
  <c r="J444" i="2"/>
  <c r="I444" i="2"/>
  <c r="L443" i="2"/>
  <c r="K443" i="2"/>
  <c r="J443" i="2"/>
  <c r="I443" i="2"/>
  <c r="L442" i="2"/>
  <c r="K442" i="2"/>
  <c r="J442" i="2"/>
  <c r="I442" i="2"/>
  <c r="L441" i="2"/>
  <c r="K441" i="2"/>
  <c r="J441" i="2"/>
  <c r="I441" i="2"/>
  <c r="L440" i="2"/>
  <c r="K440" i="2"/>
  <c r="J440" i="2"/>
  <c r="I440" i="2"/>
  <c r="L439" i="2"/>
  <c r="K439" i="2"/>
  <c r="J439" i="2"/>
  <c r="I439" i="2"/>
  <c r="L438" i="2"/>
  <c r="K438" i="2"/>
  <c r="J438" i="2"/>
  <c r="I438" i="2"/>
  <c r="L437" i="2"/>
  <c r="K437" i="2"/>
  <c r="J437" i="2"/>
  <c r="I437" i="2"/>
  <c r="L436" i="2"/>
  <c r="K436" i="2"/>
  <c r="J436" i="2"/>
  <c r="I436" i="2"/>
  <c r="L435" i="2"/>
  <c r="K435" i="2"/>
  <c r="J435" i="2"/>
  <c r="I435" i="2"/>
  <c r="L434" i="2"/>
  <c r="K434" i="2"/>
  <c r="J434" i="2"/>
  <c r="I434" i="2"/>
  <c r="L433" i="2"/>
  <c r="K433" i="2"/>
  <c r="J433" i="2"/>
  <c r="I433" i="2"/>
  <c r="L432" i="2"/>
  <c r="K432" i="2"/>
  <c r="J432" i="2"/>
  <c r="I432" i="2"/>
  <c r="L431" i="2"/>
  <c r="K431" i="2"/>
  <c r="J431" i="2"/>
  <c r="I431" i="2"/>
  <c r="L430" i="2"/>
  <c r="K430" i="2"/>
  <c r="J430" i="2"/>
  <c r="I430" i="2"/>
  <c r="L429" i="2"/>
  <c r="K429" i="2"/>
  <c r="J429" i="2"/>
  <c r="I429" i="2"/>
  <c r="L428" i="2"/>
  <c r="K428" i="2"/>
  <c r="J428" i="2"/>
  <c r="I428" i="2"/>
  <c r="L427" i="2"/>
  <c r="K427" i="2"/>
  <c r="J427" i="2"/>
  <c r="I427" i="2"/>
  <c r="L426" i="2"/>
  <c r="K426" i="2"/>
  <c r="J426" i="2"/>
  <c r="I426" i="2"/>
  <c r="L425" i="2"/>
  <c r="K425" i="2"/>
  <c r="J425" i="2"/>
  <c r="I425" i="2"/>
  <c r="L424" i="2"/>
  <c r="K424" i="2"/>
  <c r="J424" i="2"/>
  <c r="I424" i="2"/>
  <c r="L423" i="2"/>
  <c r="K423" i="2"/>
  <c r="J423" i="2"/>
  <c r="I423" i="2"/>
  <c r="L422" i="2"/>
  <c r="K422" i="2"/>
  <c r="J422" i="2"/>
  <c r="I422" i="2"/>
  <c r="L421" i="2"/>
  <c r="K421" i="2"/>
  <c r="J421" i="2"/>
  <c r="I421" i="2"/>
  <c r="L420" i="2"/>
  <c r="K420" i="2"/>
  <c r="J420" i="2"/>
  <c r="I420" i="2"/>
  <c r="L419" i="2"/>
  <c r="K419" i="2"/>
  <c r="J419" i="2"/>
  <c r="I419" i="2"/>
  <c r="L418" i="2"/>
  <c r="K418" i="2"/>
  <c r="J418" i="2"/>
  <c r="I418" i="2"/>
  <c r="L417" i="2"/>
  <c r="K417" i="2"/>
  <c r="J417" i="2"/>
  <c r="I417" i="2"/>
  <c r="L416" i="2"/>
  <c r="K416" i="2"/>
  <c r="J416" i="2"/>
  <c r="I416" i="2"/>
  <c r="L415" i="2"/>
  <c r="K415" i="2"/>
  <c r="J415" i="2"/>
  <c r="I415" i="2"/>
  <c r="L414" i="2"/>
  <c r="K414" i="2"/>
  <c r="J414" i="2"/>
  <c r="I414" i="2"/>
  <c r="L413" i="2"/>
  <c r="K413" i="2"/>
  <c r="J413" i="2"/>
  <c r="I413" i="2"/>
  <c r="L412" i="2"/>
  <c r="K412" i="2"/>
  <c r="J412" i="2"/>
  <c r="I412" i="2"/>
  <c r="L411" i="2"/>
  <c r="K411" i="2"/>
  <c r="J411" i="2"/>
  <c r="I411" i="2"/>
  <c r="L410" i="2"/>
  <c r="K410" i="2"/>
  <c r="J410" i="2"/>
  <c r="I410" i="2"/>
  <c r="L409" i="2"/>
  <c r="K409" i="2"/>
  <c r="J409" i="2"/>
  <c r="I409" i="2"/>
  <c r="L408" i="2"/>
  <c r="K408" i="2"/>
  <c r="J408" i="2"/>
  <c r="I408" i="2"/>
  <c r="L407" i="2"/>
  <c r="K407" i="2"/>
  <c r="J407" i="2"/>
  <c r="I407" i="2"/>
  <c r="L406" i="2"/>
  <c r="K406" i="2"/>
  <c r="J406" i="2"/>
  <c r="I406" i="2"/>
  <c r="L405" i="2"/>
  <c r="K405" i="2"/>
  <c r="J405" i="2"/>
  <c r="I405" i="2"/>
  <c r="L404" i="2"/>
  <c r="K404" i="2"/>
  <c r="J404" i="2"/>
  <c r="I404" i="2"/>
  <c r="L403" i="2"/>
  <c r="K403" i="2"/>
  <c r="J403" i="2"/>
  <c r="I403" i="2"/>
  <c r="L402" i="2"/>
  <c r="K402" i="2"/>
  <c r="J402" i="2"/>
  <c r="I402" i="2"/>
  <c r="L401" i="2"/>
  <c r="K401" i="2"/>
  <c r="J401" i="2"/>
  <c r="I401" i="2"/>
  <c r="L400" i="2"/>
  <c r="K400" i="2"/>
  <c r="J400" i="2"/>
  <c r="I400" i="2"/>
  <c r="L399" i="2"/>
  <c r="K399" i="2"/>
  <c r="J399" i="2"/>
  <c r="I399" i="2"/>
  <c r="L398" i="2"/>
  <c r="K398" i="2"/>
  <c r="J398" i="2"/>
  <c r="I398" i="2"/>
  <c r="L397" i="2"/>
  <c r="K397" i="2"/>
  <c r="J397" i="2"/>
  <c r="I397" i="2"/>
  <c r="L396" i="2"/>
  <c r="K396" i="2"/>
  <c r="J396" i="2"/>
  <c r="I396" i="2"/>
  <c r="L395" i="2"/>
  <c r="K395" i="2"/>
  <c r="J395" i="2"/>
  <c r="I395" i="2"/>
  <c r="L394" i="2"/>
  <c r="K394" i="2"/>
  <c r="J394" i="2"/>
  <c r="I394" i="2"/>
  <c r="L393" i="2"/>
  <c r="K393" i="2"/>
  <c r="J393" i="2"/>
  <c r="I393" i="2"/>
  <c r="L392" i="2"/>
  <c r="K392" i="2"/>
  <c r="J392" i="2"/>
  <c r="I392" i="2"/>
  <c r="L391" i="2"/>
  <c r="K391" i="2"/>
  <c r="J391" i="2"/>
  <c r="I391" i="2"/>
  <c r="L390" i="2"/>
  <c r="K390" i="2"/>
  <c r="J390" i="2"/>
  <c r="I390" i="2"/>
  <c r="L389" i="2"/>
  <c r="K389" i="2"/>
  <c r="J389" i="2"/>
  <c r="I389" i="2"/>
  <c r="L388" i="2"/>
  <c r="K388" i="2"/>
  <c r="J388" i="2"/>
  <c r="I388" i="2"/>
  <c r="L387" i="2"/>
  <c r="K387" i="2"/>
  <c r="J387" i="2"/>
  <c r="I387" i="2"/>
  <c r="L386" i="2"/>
  <c r="K386" i="2"/>
  <c r="J386" i="2"/>
  <c r="I386" i="2"/>
  <c r="L385" i="2"/>
  <c r="K385" i="2"/>
  <c r="J385" i="2"/>
  <c r="I385" i="2"/>
  <c r="L384" i="2"/>
  <c r="K384" i="2"/>
  <c r="J384" i="2"/>
  <c r="I384" i="2"/>
  <c r="L383" i="2"/>
  <c r="K383" i="2"/>
  <c r="J383" i="2"/>
  <c r="I383" i="2"/>
  <c r="L382" i="2"/>
  <c r="K382" i="2"/>
  <c r="J382" i="2"/>
  <c r="I382" i="2"/>
  <c r="L381" i="2"/>
  <c r="K381" i="2"/>
  <c r="J381" i="2"/>
  <c r="I381" i="2"/>
  <c r="L380" i="2"/>
  <c r="K380" i="2"/>
  <c r="J380" i="2"/>
  <c r="I380" i="2"/>
  <c r="L379" i="2"/>
  <c r="K379" i="2"/>
  <c r="J379" i="2"/>
  <c r="I379" i="2"/>
  <c r="L378" i="2"/>
  <c r="K378" i="2"/>
  <c r="J378" i="2"/>
  <c r="I378" i="2"/>
  <c r="L377" i="2"/>
  <c r="K377" i="2"/>
  <c r="J377" i="2"/>
  <c r="I377" i="2"/>
  <c r="L376" i="2"/>
  <c r="K376" i="2"/>
  <c r="J376" i="2"/>
  <c r="I376" i="2"/>
  <c r="L375" i="2"/>
  <c r="K375" i="2"/>
  <c r="J375" i="2"/>
  <c r="I375" i="2"/>
  <c r="L374" i="2"/>
  <c r="K374" i="2"/>
  <c r="J374" i="2"/>
  <c r="I374" i="2"/>
  <c r="L373" i="2"/>
  <c r="K373" i="2"/>
  <c r="J373" i="2"/>
  <c r="I373" i="2"/>
  <c r="L372" i="2"/>
  <c r="K372" i="2"/>
  <c r="J372" i="2"/>
  <c r="I372" i="2"/>
  <c r="L371" i="2"/>
  <c r="K371" i="2"/>
  <c r="J371" i="2"/>
  <c r="I371" i="2"/>
  <c r="L370" i="2"/>
  <c r="K370" i="2"/>
  <c r="J370" i="2"/>
  <c r="I370" i="2"/>
  <c r="L369" i="2"/>
  <c r="K369" i="2"/>
  <c r="J369" i="2"/>
  <c r="I369" i="2"/>
  <c r="L368" i="2"/>
  <c r="K368" i="2"/>
  <c r="J368" i="2"/>
  <c r="I368" i="2"/>
  <c r="L367" i="2"/>
  <c r="K367" i="2"/>
  <c r="J367" i="2"/>
  <c r="I367" i="2"/>
  <c r="L366" i="2"/>
  <c r="K366" i="2"/>
  <c r="J366" i="2"/>
  <c r="I366" i="2"/>
  <c r="L365" i="2"/>
  <c r="K365" i="2"/>
  <c r="J365" i="2"/>
  <c r="I365" i="2"/>
  <c r="L364" i="2"/>
  <c r="K364" i="2"/>
  <c r="J364" i="2"/>
  <c r="I364" i="2"/>
  <c r="L363" i="2"/>
  <c r="K363" i="2"/>
  <c r="J363" i="2"/>
  <c r="I363" i="2"/>
  <c r="L362" i="2"/>
  <c r="K362" i="2"/>
  <c r="J362" i="2"/>
  <c r="I362" i="2"/>
  <c r="L361" i="2"/>
  <c r="K361" i="2"/>
  <c r="J361" i="2"/>
  <c r="I361" i="2"/>
  <c r="L360" i="2"/>
  <c r="K360" i="2"/>
  <c r="J360" i="2"/>
  <c r="I360" i="2"/>
  <c r="L359" i="2"/>
  <c r="K359" i="2"/>
  <c r="J359" i="2"/>
  <c r="I359" i="2"/>
  <c r="L358" i="2"/>
  <c r="K358" i="2"/>
  <c r="J358" i="2"/>
  <c r="I358" i="2"/>
  <c r="L357" i="2"/>
  <c r="K357" i="2"/>
  <c r="J357" i="2"/>
  <c r="I357" i="2"/>
  <c r="L356" i="2"/>
  <c r="K356" i="2"/>
  <c r="J356" i="2"/>
  <c r="I356" i="2"/>
  <c r="L355" i="2"/>
  <c r="K355" i="2"/>
  <c r="J355" i="2"/>
  <c r="I355" i="2"/>
  <c r="L354" i="2"/>
  <c r="K354" i="2"/>
  <c r="J354" i="2"/>
  <c r="I354" i="2"/>
  <c r="L353" i="2"/>
  <c r="K353" i="2"/>
  <c r="J353" i="2"/>
  <c r="I353" i="2"/>
  <c r="L352" i="2"/>
  <c r="K352" i="2"/>
  <c r="J352" i="2"/>
  <c r="I352" i="2"/>
  <c r="L351" i="2"/>
  <c r="K351" i="2"/>
  <c r="J351" i="2"/>
  <c r="I351" i="2"/>
  <c r="L350" i="2"/>
  <c r="K350" i="2"/>
  <c r="J350" i="2"/>
  <c r="I350" i="2"/>
  <c r="L349" i="2"/>
  <c r="K349" i="2"/>
  <c r="J349" i="2"/>
  <c r="I349" i="2"/>
  <c r="L348" i="2"/>
  <c r="K348" i="2"/>
  <c r="J348" i="2"/>
  <c r="I348" i="2"/>
  <c r="L347" i="2"/>
  <c r="K347" i="2"/>
  <c r="J347" i="2"/>
  <c r="I347" i="2"/>
  <c r="L346" i="2"/>
  <c r="K346" i="2"/>
  <c r="J346" i="2"/>
  <c r="I346" i="2"/>
  <c r="L345" i="2"/>
  <c r="K345" i="2"/>
  <c r="J345" i="2"/>
  <c r="I345" i="2"/>
  <c r="L344" i="2"/>
  <c r="K344" i="2"/>
  <c r="J344" i="2"/>
  <c r="I344" i="2"/>
  <c r="L343" i="2"/>
  <c r="K343" i="2"/>
  <c r="J343" i="2"/>
  <c r="I343" i="2"/>
  <c r="L342" i="2"/>
  <c r="K342" i="2"/>
  <c r="J342" i="2"/>
  <c r="I342" i="2"/>
  <c r="L341" i="2"/>
  <c r="K341" i="2"/>
  <c r="J341" i="2"/>
  <c r="I341" i="2"/>
  <c r="L340" i="2"/>
  <c r="K340" i="2"/>
  <c r="J340" i="2"/>
  <c r="I340" i="2"/>
  <c r="L339" i="2"/>
  <c r="K339" i="2"/>
  <c r="J339" i="2"/>
  <c r="I339" i="2"/>
  <c r="L338" i="2"/>
  <c r="K338" i="2"/>
  <c r="J338" i="2"/>
  <c r="I338" i="2"/>
  <c r="L337" i="2"/>
  <c r="K337" i="2"/>
  <c r="J337" i="2"/>
  <c r="I337" i="2"/>
  <c r="L336" i="2"/>
  <c r="K336" i="2"/>
  <c r="J336" i="2"/>
  <c r="I336" i="2"/>
  <c r="L335" i="2"/>
  <c r="K335" i="2"/>
  <c r="J335" i="2"/>
  <c r="I335" i="2"/>
  <c r="L334" i="2"/>
  <c r="K334" i="2"/>
  <c r="J334" i="2"/>
  <c r="I334" i="2"/>
  <c r="L333" i="2"/>
  <c r="K333" i="2"/>
  <c r="J333" i="2"/>
  <c r="I333" i="2"/>
  <c r="L332" i="2"/>
  <c r="K332" i="2"/>
  <c r="J332" i="2"/>
  <c r="I332" i="2"/>
  <c r="L331" i="2"/>
  <c r="K331" i="2"/>
  <c r="J331" i="2"/>
  <c r="I331" i="2"/>
  <c r="L330" i="2"/>
  <c r="K330" i="2"/>
  <c r="J330" i="2"/>
  <c r="I330" i="2"/>
  <c r="L329" i="2"/>
  <c r="K329" i="2"/>
  <c r="J329" i="2"/>
  <c r="I329" i="2"/>
  <c r="L328" i="2"/>
  <c r="K328" i="2"/>
  <c r="J328" i="2"/>
  <c r="I328" i="2"/>
  <c r="L327" i="2"/>
  <c r="K327" i="2"/>
  <c r="J327" i="2"/>
  <c r="I327" i="2"/>
  <c r="L326" i="2"/>
  <c r="K326" i="2"/>
  <c r="J326" i="2"/>
  <c r="I326" i="2"/>
  <c r="L325" i="2"/>
  <c r="K325" i="2"/>
  <c r="J325" i="2"/>
  <c r="I325" i="2"/>
  <c r="L324" i="2"/>
  <c r="K324" i="2"/>
  <c r="J324" i="2"/>
  <c r="I324" i="2"/>
  <c r="L323" i="2"/>
  <c r="K323" i="2"/>
  <c r="J323" i="2"/>
  <c r="I323" i="2"/>
  <c r="L322" i="2"/>
  <c r="K322" i="2"/>
  <c r="J322" i="2"/>
  <c r="I322" i="2"/>
  <c r="L321" i="2"/>
  <c r="K321" i="2"/>
  <c r="J321" i="2"/>
  <c r="I321" i="2"/>
  <c r="L320" i="2"/>
  <c r="K320" i="2"/>
  <c r="J320" i="2"/>
  <c r="I320" i="2"/>
  <c r="L319" i="2"/>
  <c r="K319" i="2"/>
  <c r="J319" i="2"/>
  <c r="I319" i="2"/>
  <c r="L318" i="2"/>
  <c r="K318" i="2"/>
  <c r="J318" i="2"/>
  <c r="I318" i="2"/>
  <c r="L317" i="2"/>
  <c r="K317" i="2"/>
  <c r="J317" i="2"/>
  <c r="I317" i="2"/>
  <c r="L316" i="2"/>
  <c r="K316" i="2"/>
  <c r="J316" i="2"/>
  <c r="I316" i="2"/>
  <c r="L315" i="2"/>
  <c r="K315" i="2"/>
  <c r="J315" i="2"/>
  <c r="I315" i="2"/>
  <c r="L314" i="2"/>
  <c r="K314" i="2"/>
  <c r="J314" i="2"/>
  <c r="I314" i="2"/>
  <c r="L313" i="2"/>
  <c r="K313" i="2"/>
  <c r="J313" i="2"/>
  <c r="I313" i="2"/>
  <c r="L312" i="2"/>
  <c r="K312" i="2"/>
  <c r="J312" i="2"/>
  <c r="I312" i="2"/>
  <c r="L311" i="2"/>
  <c r="K311" i="2"/>
  <c r="J311" i="2"/>
  <c r="I311" i="2"/>
  <c r="L310" i="2"/>
  <c r="K310" i="2"/>
  <c r="J310" i="2"/>
  <c r="I310" i="2"/>
  <c r="L309" i="2"/>
  <c r="K309" i="2"/>
  <c r="J309" i="2"/>
  <c r="I309" i="2"/>
  <c r="L308" i="2"/>
  <c r="K308" i="2"/>
  <c r="J308" i="2"/>
  <c r="I308" i="2"/>
  <c r="L307" i="2"/>
  <c r="K307" i="2"/>
  <c r="J307" i="2"/>
  <c r="I307" i="2"/>
  <c r="L306" i="2"/>
  <c r="K306" i="2"/>
  <c r="J306" i="2"/>
  <c r="I306" i="2"/>
  <c r="L305" i="2"/>
  <c r="K305" i="2"/>
  <c r="J305" i="2"/>
  <c r="I305" i="2"/>
  <c r="L304" i="2"/>
  <c r="K304" i="2"/>
  <c r="J304" i="2"/>
  <c r="I304" i="2"/>
  <c r="L303" i="2"/>
  <c r="K303" i="2"/>
  <c r="J303" i="2"/>
  <c r="I303" i="2"/>
  <c r="L302" i="2"/>
  <c r="K302" i="2"/>
  <c r="J302" i="2"/>
  <c r="I302" i="2"/>
  <c r="L301" i="2"/>
  <c r="K301" i="2"/>
  <c r="J301" i="2"/>
  <c r="I301" i="2"/>
  <c r="L300" i="2"/>
  <c r="K300" i="2"/>
  <c r="J300" i="2"/>
  <c r="I300" i="2"/>
  <c r="L299" i="2"/>
  <c r="K299" i="2"/>
  <c r="J299" i="2"/>
  <c r="I299" i="2"/>
  <c r="L298" i="2"/>
  <c r="K298" i="2"/>
  <c r="J298" i="2"/>
  <c r="I298" i="2"/>
  <c r="L297" i="2"/>
  <c r="K297" i="2"/>
  <c r="J297" i="2"/>
  <c r="I297" i="2"/>
  <c r="L296" i="2"/>
  <c r="K296" i="2"/>
  <c r="J296" i="2"/>
  <c r="I296" i="2"/>
  <c r="L295" i="2"/>
  <c r="K295" i="2"/>
  <c r="J295" i="2"/>
  <c r="I295" i="2"/>
  <c r="L294" i="2"/>
  <c r="K294" i="2"/>
  <c r="J294" i="2"/>
  <c r="I294" i="2"/>
  <c r="L293" i="2"/>
  <c r="K293" i="2"/>
  <c r="J293" i="2"/>
  <c r="I293" i="2"/>
  <c r="L292" i="2"/>
  <c r="K292" i="2"/>
  <c r="J292" i="2"/>
  <c r="I292" i="2"/>
  <c r="L291" i="2"/>
  <c r="K291" i="2"/>
  <c r="J291" i="2"/>
  <c r="I291" i="2"/>
  <c r="L290" i="2"/>
  <c r="K290" i="2"/>
  <c r="J290" i="2"/>
  <c r="I290" i="2"/>
  <c r="L289" i="2"/>
  <c r="K289" i="2"/>
  <c r="J289" i="2"/>
  <c r="I289" i="2"/>
  <c r="L288" i="2"/>
  <c r="K288" i="2"/>
  <c r="J288" i="2"/>
  <c r="I288" i="2"/>
  <c r="L287" i="2"/>
  <c r="K287" i="2"/>
  <c r="J287" i="2"/>
  <c r="I287" i="2"/>
  <c r="L286" i="2"/>
  <c r="K286" i="2"/>
  <c r="J286" i="2"/>
  <c r="I286" i="2"/>
  <c r="L285" i="2"/>
  <c r="K285" i="2"/>
  <c r="J285" i="2"/>
  <c r="I285" i="2"/>
  <c r="L284" i="2"/>
  <c r="K284" i="2"/>
  <c r="J284" i="2"/>
  <c r="I284" i="2"/>
  <c r="L283" i="2"/>
  <c r="K283" i="2"/>
  <c r="J283" i="2"/>
  <c r="I283" i="2"/>
  <c r="L282" i="2"/>
  <c r="K282" i="2"/>
  <c r="J282" i="2"/>
  <c r="I282" i="2"/>
  <c r="L281" i="2"/>
  <c r="K281" i="2"/>
  <c r="J281" i="2"/>
  <c r="I281" i="2"/>
  <c r="L280" i="2"/>
  <c r="K280" i="2"/>
  <c r="J280" i="2"/>
  <c r="I280" i="2"/>
  <c r="L279" i="2"/>
  <c r="K279" i="2"/>
  <c r="J279" i="2"/>
  <c r="I279" i="2"/>
  <c r="L278" i="2"/>
  <c r="K278" i="2"/>
  <c r="J278" i="2"/>
  <c r="I278" i="2"/>
  <c r="L277" i="2"/>
  <c r="K277" i="2"/>
  <c r="J277" i="2"/>
  <c r="I277" i="2"/>
  <c r="L276" i="2"/>
  <c r="K276" i="2"/>
  <c r="J276" i="2"/>
  <c r="I276" i="2"/>
  <c r="L275" i="2"/>
  <c r="K275" i="2"/>
  <c r="J275" i="2"/>
  <c r="I275" i="2"/>
  <c r="L274" i="2"/>
  <c r="K274" i="2"/>
  <c r="J274" i="2"/>
  <c r="I274" i="2"/>
  <c r="L273" i="2"/>
  <c r="K273" i="2"/>
  <c r="J273" i="2"/>
  <c r="I273" i="2"/>
  <c r="L272" i="2"/>
  <c r="K272" i="2"/>
  <c r="J272" i="2"/>
  <c r="I272" i="2"/>
  <c r="L271" i="2"/>
  <c r="K271" i="2"/>
  <c r="J271" i="2"/>
  <c r="I271" i="2"/>
  <c r="L270" i="2"/>
  <c r="K270" i="2"/>
  <c r="J270" i="2"/>
  <c r="I270" i="2"/>
  <c r="L269" i="2"/>
  <c r="K269" i="2"/>
  <c r="J269" i="2"/>
  <c r="I269" i="2"/>
  <c r="L268" i="2"/>
  <c r="K268" i="2"/>
  <c r="J268" i="2"/>
  <c r="I268" i="2"/>
  <c r="L267" i="2"/>
  <c r="K267" i="2"/>
  <c r="J267" i="2"/>
  <c r="I267" i="2"/>
  <c r="L266" i="2"/>
  <c r="K266" i="2"/>
  <c r="J266" i="2"/>
  <c r="I266" i="2"/>
  <c r="L265" i="2"/>
  <c r="K265" i="2"/>
  <c r="J265" i="2"/>
  <c r="I265" i="2"/>
  <c r="L264" i="2"/>
  <c r="K264" i="2"/>
  <c r="J264" i="2"/>
  <c r="I264" i="2"/>
  <c r="L263" i="2"/>
  <c r="K263" i="2"/>
  <c r="J263" i="2"/>
  <c r="I263" i="2"/>
  <c r="L262" i="2"/>
  <c r="K262" i="2"/>
  <c r="J262" i="2"/>
  <c r="I262" i="2"/>
  <c r="L261" i="2"/>
  <c r="K261" i="2"/>
  <c r="J261" i="2"/>
  <c r="I261" i="2"/>
  <c r="L260" i="2"/>
  <c r="K260" i="2"/>
  <c r="J260" i="2"/>
  <c r="I260" i="2"/>
  <c r="L259" i="2"/>
  <c r="K259" i="2"/>
  <c r="J259" i="2"/>
  <c r="I259" i="2"/>
  <c r="L258" i="2"/>
  <c r="K258" i="2"/>
  <c r="J258" i="2"/>
  <c r="I258" i="2"/>
  <c r="L257" i="2"/>
  <c r="K257" i="2"/>
  <c r="J257" i="2"/>
  <c r="I257" i="2"/>
  <c r="L256" i="2"/>
  <c r="K256" i="2"/>
  <c r="J256" i="2"/>
  <c r="I256" i="2"/>
  <c r="L255" i="2"/>
  <c r="K255" i="2"/>
  <c r="J255" i="2"/>
  <c r="I255" i="2"/>
  <c r="L254" i="2"/>
  <c r="K254" i="2"/>
  <c r="J254" i="2"/>
  <c r="I254" i="2"/>
  <c r="L253" i="2"/>
  <c r="K253" i="2"/>
  <c r="J253" i="2"/>
  <c r="I253" i="2"/>
  <c r="L252" i="2"/>
  <c r="K252" i="2"/>
  <c r="J252" i="2"/>
  <c r="I252" i="2"/>
  <c r="L251" i="2"/>
  <c r="K251" i="2"/>
  <c r="J251" i="2"/>
  <c r="I251" i="2"/>
  <c r="L250" i="2"/>
  <c r="K250" i="2"/>
  <c r="J250" i="2"/>
  <c r="I250" i="2"/>
  <c r="L249" i="2"/>
  <c r="K249" i="2"/>
  <c r="J249" i="2"/>
  <c r="I249" i="2"/>
  <c r="L248" i="2"/>
  <c r="K248" i="2"/>
  <c r="J248" i="2"/>
  <c r="I248" i="2"/>
  <c r="L247" i="2"/>
  <c r="K247" i="2"/>
  <c r="J247" i="2"/>
  <c r="I247" i="2"/>
  <c r="L246" i="2"/>
  <c r="K246" i="2"/>
  <c r="J246" i="2"/>
  <c r="I246" i="2"/>
  <c r="L245" i="2"/>
  <c r="K245" i="2"/>
  <c r="J245" i="2"/>
  <c r="I245" i="2"/>
  <c r="L244" i="2"/>
  <c r="K244" i="2"/>
  <c r="J244" i="2"/>
  <c r="I244" i="2"/>
  <c r="L243" i="2"/>
  <c r="K243" i="2"/>
  <c r="J243" i="2"/>
  <c r="I243" i="2"/>
  <c r="L242" i="2"/>
  <c r="K242" i="2"/>
  <c r="J242" i="2"/>
  <c r="I242" i="2"/>
  <c r="L241" i="2"/>
  <c r="K241" i="2"/>
  <c r="J241" i="2"/>
  <c r="I241" i="2"/>
  <c r="L240" i="2"/>
  <c r="K240" i="2"/>
  <c r="J240" i="2"/>
  <c r="I240" i="2"/>
  <c r="L239" i="2"/>
  <c r="K239" i="2"/>
  <c r="J239" i="2"/>
  <c r="I239" i="2"/>
  <c r="L238" i="2"/>
  <c r="K238" i="2"/>
  <c r="J238" i="2"/>
  <c r="I238" i="2"/>
  <c r="L237" i="2"/>
  <c r="K237" i="2"/>
  <c r="J237" i="2"/>
  <c r="I237" i="2"/>
  <c r="L236" i="2"/>
  <c r="K236" i="2"/>
  <c r="J236" i="2"/>
  <c r="I236" i="2"/>
  <c r="L235" i="2"/>
  <c r="K235" i="2"/>
  <c r="J235" i="2"/>
  <c r="I235" i="2"/>
  <c r="L234" i="2"/>
  <c r="K234" i="2"/>
  <c r="J234" i="2"/>
  <c r="I234" i="2"/>
  <c r="L233" i="2"/>
  <c r="K233" i="2"/>
  <c r="J233" i="2"/>
  <c r="I233" i="2"/>
  <c r="L232" i="2"/>
  <c r="K232" i="2"/>
  <c r="J232" i="2"/>
  <c r="I232" i="2"/>
  <c r="L231" i="2"/>
  <c r="K231" i="2"/>
  <c r="J231" i="2"/>
  <c r="I231" i="2"/>
  <c r="L230" i="2"/>
  <c r="K230" i="2"/>
  <c r="J230" i="2"/>
  <c r="I230" i="2"/>
  <c r="L229" i="2"/>
  <c r="K229" i="2"/>
  <c r="J229" i="2"/>
  <c r="I229" i="2"/>
  <c r="L228" i="2"/>
  <c r="K228" i="2"/>
  <c r="J228" i="2"/>
  <c r="I228" i="2"/>
  <c r="L227" i="2"/>
  <c r="K227" i="2"/>
  <c r="J227" i="2"/>
  <c r="I227" i="2"/>
  <c r="L226" i="2"/>
  <c r="K226" i="2"/>
  <c r="J226" i="2"/>
  <c r="I226" i="2"/>
  <c r="L225" i="2"/>
  <c r="K225" i="2"/>
  <c r="J225" i="2"/>
  <c r="I225" i="2"/>
  <c r="L224" i="2"/>
  <c r="K224" i="2"/>
  <c r="J224" i="2"/>
  <c r="I224" i="2"/>
  <c r="L223" i="2"/>
  <c r="K223" i="2"/>
  <c r="J223" i="2"/>
  <c r="I223" i="2"/>
  <c r="L222" i="2"/>
  <c r="K222" i="2"/>
  <c r="J222" i="2"/>
  <c r="I222" i="2"/>
  <c r="L221" i="2"/>
  <c r="K221" i="2"/>
  <c r="J221" i="2"/>
  <c r="I221" i="2"/>
  <c r="L220" i="2"/>
  <c r="K220" i="2"/>
  <c r="J220" i="2"/>
  <c r="I220" i="2"/>
  <c r="L219" i="2"/>
  <c r="K219" i="2"/>
  <c r="J219" i="2"/>
  <c r="I219" i="2"/>
  <c r="L218" i="2"/>
  <c r="K218" i="2"/>
  <c r="J218" i="2"/>
  <c r="I218" i="2"/>
  <c r="L217" i="2"/>
  <c r="K217" i="2"/>
  <c r="J217" i="2"/>
  <c r="I217" i="2"/>
  <c r="L216" i="2"/>
  <c r="K216" i="2"/>
  <c r="J216" i="2"/>
  <c r="I216" i="2"/>
  <c r="L215" i="2"/>
  <c r="K215" i="2"/>
  <c r="J215" i="2"/>
  <c r="I215" i="2"/>
  <c r="L214" i="2"/>
  <c r="K214" i="2"/>
  <c r="J214" i="2"/>
  <c r="I214" i="2"/>
  <c r="L213" i="2"/>
  <c r="K213" i="2"/>
  <c r="J213" i="2"/>
  <c r="I213" i="2"/>
  <c r="L212" i="2"/>
  <c r="K212" i="2"/>
  <c r="J212" i="2"/>
  <c r="I212" i="2"/>
  <c r="L211" i="2"/>
  <c r="K211" i="2"/>
  <c r="J211" i="2"/>
  <c r="I211" i="2"/>
  <c r="L210" i="2"/>
  <c r="K210" i="2"/>
  <c r="J210" i="2"/>
  <c r="I210" i="2"/>
  <c r="L209" i="2"/>
  <c r="K209" i="2"/>
  <c r="J209" i="2"/>
  <c r="I209" i="2"/>
  <c r="L208" i="2"/>
  <c r="K208" i="2"/>
  <c r="J208" i="2"/>
  <c r="I208" i="2"/>
  <c r="L207" i="2"/>
  <c r="K207" i="2"/>
  <c r="J207" i="2"/>
  <c r="I207" i="2"/>
  <c r="L206" i="2"/>
  <c r="K206" i="2"/>
  <c r="J206" i="2"/>
  <c r="I206" i="2"/>
  <c r="L205" i="2"/>
  <c r="K205" i="2"/>
  <c r="J205" i="2"/>
  <c r="I205" i="2"/>
  <c r="L204" i="2"/>
  <c r="K204" i="2"/>
  <c r="J204" i="2"/>
  <c r="I204" i="2"/>
  <c r="L203" i="2"/>
  <c r="K203" i="2"/>
  <c r="J203" i="2"/>
  <c r="I203" i="2"/>
  <c r="L202" i="2"/>
  <c r="K202" i="2"/>
  <c r="J202" i="2"/>
  <c r="I202" i="2"/>
  <c r="L201" i="2"/>
  <c r="K201" i="2"/>
  <c r="J201" i="2"/>
  <c r="I201" i="2"/>
  <c r="L200" i="2"/>
  <c r="K200" i="2"/>
  <c r="J200" i="2"/>
  <c r="I200" i="2"/>
  <c r="L199" i="2"/>
  <c r="K199" i="2"/>
  <c r="J199" i="2"/>
  <c r="I199" i="2"/>
  <c r="L198" i="2"/>
  <c r="K198" i="2"/>
  <c r="J198" i="2"/>
  <c r="I198" i="2"/>
  <c r="L197" i="2"/>
  <c r="K197" i="2"/>
  <c r="J197" i="2"/>
  <c r="I197" i="2"/>
  <c r="L196" i="2"/>
  <c r="K196" i="2"/>
  <c r="J196" i="2"/>
  <c r="I196" i="2"/>
  <c r="L195" i="2"/>
  <c r="K195" i="2"/>
  <c r="J195" i="2"/>
  <c r="I195" i="2"/>
  <c r="L194" i="2"/>
  <c r="K194" i="2"/>
  <c r="J194" i="2"/>
  <c r="I194" i="2"/>
  <c r="L193" i="2"/>
  <c r="K193" i="2"/>
  <c r="J193" i="2"/>
  <c r="I193" i="2"/>
  <c r="L192" i="2"/>
  <c r="K192" i="2"/>
  <c r="J192" i="2"/>
  <c r="I192" i="2"/>
  <c r="L191" i="2"/>
  <c r="K191" i="2"/>
  <c r="J191" i="2"/>
  <c r="I191" i="2"/>
  <c r="L190" i="2"/>
  <c r="K190" i="2"/>
  <c r="J190" i="2"/>
  <c r="I190" i="2"/>
  <c r="L189" i="2"/>
  <c r="K189" i="2"/>
  <c r="J189" i="2"/>
  <c r="I189" i="2"/>
  <c r="L188" i="2"/>
  <c r="K188" i="2"/>
  <c r="J188" i="2"/>
  <c r="I188" i="2"/>
  <c r="L187" i="2"/>
  <c r="K187" i="2"/>
  <c r="J187" i="2"/>
  <c r="I187" i="2"/>
  <c r="L186" i="2"/>
  <c r="K186" i="2"/>
  <c r="J186" i="2"/>
  <c r="I186" i="2"/>
  <c r="L185" i="2"/>
  <c r="K185" i="2"/>
  <c r="J185" i="2"/>
  <c r="I185" i="2"/>
  <c r="L184" i="2"/>
  <c r="K184" i="2"/>
  <c r="J184" i="2"/>
  <c r="I184" i="2"/>
  <c r="L183" i="2"/>
  <c r="K183" i="2"/>
  <c r="J183" i="2"/>
  <c r="I183" i="2"/>
  <c r="L182" i="2"/>
  <c r="K182" i="2"/>
  <c r="J182" i="2"/>
  <c r="I182" i="2"/>
  <c r="L181" i="2"/>
  <c r="K181" i="2"/>
  <c r="J181" i="2"/>
  <c r="I181" i="2"/>
  <c r="L180" i="2"/>
  <c r="K180" i="2"/>
  <c r="J180" i="2"/>
  <c r="I180" i="2"/>
  <c r="L179" i="2"/>
  <c r="K179" i="2"/>
  <c r="J179" i="2"/>
  <c r="I179" i="2"/>
  <c r="L178" i="2"/>
  <c r="K178" i="2"/>
  <c r="J178" i="2"/>
  <c r="I178" i="2"/>
  <c r="L177" i="2"/>
  <c r="K177" i="2"/>
  <c r="J177" i="2"/>
  <c r="I177" i="2"/>
  <c r="L176" i="2"/>
  <c r="K176" i="2"/>
  <c r="J176" i="2"/>
  <c r="I176" i="2"/>
  <c r="L175" i="2"/>
  <c r="K175" i="2"/>
  <c r="J175" i="2"/>
  <c r="I175" i="2"/>
  <c r="L174" i="2"/>
  <c r="K174" i="2"/>
  <c r="J174" i="2"/>
  <c r="I174" i="2"/>
  <c r="L173" i="2"/>
  <c r="K173" i="2"/>
  <c r="J173" i="2"/>
  <c r="I173" i="2"/>
  <c r="L172" i="2"/>
  <c r="K172" i="2"/>
  <c r="J172" i="2"/>
  <c r="I172" i="2"/>
  <c r="L171" i="2"/>
  <c r="K171" i="2"/>
  <c r="J171" i="2"/>
  <c r="I171" i="2"/>
  <c r="L170" i="2"/>
  <c r="K170" i="2"/>
  <c r="J170" i="2"/>
  <c r="I170" i="2"/>
  <c r="L169" i="2"/>
  <c r="K169" i="2"/>
  <c r="J169" i="2"/>
  <c r="I169" i="2"/>
  <c r="L168" i="2"/>
  <c r="K168" i="2"/>
  <c r="J168" i="2"/>
  <c r="I168" i="2"/>
  <c r="L167" i="2"/>
  <c r="K167" i="2"/>
  <c r="J167" i="2"/>
  <c r="I167" i="2"/>
  <c r="L166" i="2"/>
  <c r="K166" i="2"/>
  <c r="J166" i="2"/>
  <c r="I166" i="2"/>
  <c r="L165" i="2"/>
  <c r="K165" i="2"/>
  <c r="J165" i="2"/>
  <c r="I165" i="2"/>
  <c r="L164" i="2"/>
  <c r="K164" i="2"/>
  <c r="J164" i="2"/>
  <c r="I164" i="2"/>
  <c r="L163" i="2"/>
  <c r="K163" i="2"/>
  <c r="J163" i="2"/>
  <c r="I163" i="2"/>
  <c r="L162" i="2"/>
  <c r="K162" i="2"/>
  <c r="J162" i="2"/>
  <c r="I162" i="2"/>
  <c r="L161" i="2"/>
  <c r="K161" i="2"/>
  <c r="J161" i="2"/>
  <c r="I161" i="2"/>
  <c r="L160" i="2"/>
  <c r="K160" i="2"/>
  <c r="J160" i="2"/>
  <c r="I160" i="2"/>
  <c r="L159" i="2"/>
  <c r="K159" i="2"/>
  <c r="J159" i="2"/>
  <c r="I159" i="2"/>
  <c r="L158" i="2"/>
  <c r="K158" i="2"/>
  <c r="J158" i="2"/>
  <c r="I158" i="2"/>
  <c r="L157" i="2"/>
  <c r="K157" i="2"/>
  <c r="J157" i="2"/>
  <c r="I157" i="2"/>
  <c r="L156" i="2"/>
  <c r="K156" i="2"/>
  <c r="J156" i="2"/>
  <c r="I156" i="2"/>
  <c r="L155" i="2"/>
  <c r="K155" i="2"/>
  <c r="J155" i="2"/>
  <c r="I155" i="2"/>
  <c r="L154" i="2"/>
  <c r="K154" i="2"/>
  <c r="J154" i="2"/>
  <c r="I154" i="2"/>
  <c r="L153" i="2"/>
  <c r="K153" i="2"/>
  <c r="J153" i="2"/>
  <c r="I153" i="2"/>
  <c r="L152" i="2"/>
  <c r="K152" i="2"/>
  <c r="J152" i="2"/>
  <c r="I152" i="2"/>
  <c r="L151" i="2"/>
  <c r="K151" i="2"/>
  <c r="J151" i="2"/>
  <c r="I151" i="2"/>
  <c r="L150" i="2"/>
  <c r="K150" i="2"/>
  <c r="J150" i="2"/>
  <c r="I150" i="2"/>
  <c r="L149" i="2"/>
  <c r="K149" i="2"/>
  <c r="J149" i="2"/>
  <c r="I149" i="2"/>
  <c r="L148" i="2"/>
  <c r="K148" i="2"/>
  <c r="J148" i="2"/>
  <c r="I148" i="2"/>
  <c r="L147" i="2"/>
  <c r="K147" i="2"/>
  <c r="J147" i="2"/>
  <c r="I147" i="2"/>
  <c r="L146" i="2"/>
  <c r="K146" i="2"/>
  <c r="J146" i="2"/>
  <c r="I146" i="2"/>
  <c r="L145" i="2"/>
  <c r="K145" i="2"/>
  <c r="J145" i="2"/>
  <c r="I145" i="2"/>
  <c r="L144" i="2"/>
  <c r="K144" i="2"/>
  <c r="J144" i="2"/>
  <c r="I144" i="2"/>
  <c r="L143" i="2"/>
  <c r="K143" i="2"/>
  <c r="J143" i="2"/>
  <c r="I143" i="2"/>
  <c r="L142" i="2"/>
  <c r="K142" i="2"/>
  <c r="J142" i="2"/>
  <c r="I142" i="2"/>
  <c r="L141" i="2"/>
  <c r="K141" i="2"/>
  <c r="J141" i="2"/>
  <c r="I141" i="2"/>
  <c r="L140" i="2"/>
  <c r="K140" i="2"/>
  <c r="J140" i="2"/>
  <c r="I140" i="2"/>
  <c r="L139" i="2"/>
  <c r="K139" i="2"/>
  <c r="J139" i="2"/>
  <c r="I139" i="2"/>
  <c r="L138" i="2"/>
  <c r="K138" i="2"/>
  <c r="J138" i="2"/>
  <c r="I138" i="2"/>
  <c r="L137" i="2"/>
  <c r="K137" i="2"/>
  <c r="J137" i="2"/>
  <c r="I137" i="2"/>
  <c r="L136" i="2"/>
  <c r="K136" i="2"/>
  <c r="J136" i="2"/>
  <c r="I136" i="2"/>
  <c r="L135" i="2"/>
  <c r="K135" i="2"/>
  <c r="J135" i="2"/>
  <c r="I135" i="2"/>
  <c r="L134" i="2"/>
  <c r="K134" i="2"/>
  <c r="J134" i="2"/>
  <c r="I134" i="2"/>
  <c r="L133" i="2"/>
  <c r="K133" i="2"/>
  <c r="J133" i="2"/>
  <c r="I133" i="2"/>
  <c r="L132" i="2"/>
  <c r="K132" i="2"/>
  <c r="J132" i="2"/>
  <c r="I132" i="2"/>
  <c r="L131" i="2"/>
  <c r="K131" i="2"/>
  <c r="J131" i="2"/>
  <c r="I131" i="2"/>
  <c r="L130" i="2"/>
  <c r="K130" i="2"/>
  <c r="J130" i="2"/>
  <c r="I130" i="2"/>
  <c r="L129" i="2"/>
  <c r="K129" i="2"/>
  <c r="J129" i="2"/>
  <c r="I129" i="2"/>
  <c r="I128" i="2"/>
  <c r="L127" i="2"/>
  <c r="K127" i="2"/>
  <c r="J127" i="2"/>
  <c r="I127" i="2"/>
  <c r="L126" i="2"/>
  <c r="K126" i="2"/>
  <c r="J126" i="2"/>
  <c r="I126" i="2"/>
  <c r="L125" i="2"/>
  <c r="K125" i="2"/>
  <c r="J125" i="2"/>
  <c r="I125" i="2"/>
  <c r="L124" i="2"/>
  <c r="K124" i="2"/>
  <c r="J124" i="2"/>
  <c r="I124" i="2"/>
  <c r="L123" i="2"/>
  <c r="K123" i="2"/>
  <c r="J123" i="2"/>
  <c r="I123" i="2"/>
  <c r="L122" i="2"/>
  <c r="K122" i="2"/>
  <c r="J122" i="2"/>
  <c r="I122" i="2"/>
  <c r="L121" i="2"/>
  <c r="K121" i="2"/>
  <c r="J121" i="2"/>
  <c r="I121" i="2"/>
  <c r="L120" i="2"/>
  <c r="K120" i="2"/>
  <c r="J120" i="2"/>
  <c r="I120" i="2"/>
  <c r="L119" i="2"/>
  <c r="K119" i="2"/>
  <c r="J119" i="2"/>
  <c r="I119" i="2"/>
  <c r="L118" i="2"/>
  <c r="K118" i="2"/>
  <c r="J118" i="2"/>
  <c r="I118" i="2"/>
  <c r="L117" i="2"/>
  <c r="K117" i="2"/>
  <c r="J117" i="2"/>
  <c r="I117" i="2"/>
  <c r="L116" i="2"/>
  <c r="K116" i="2"/>
  <c r="J116" i="2"/>
  <c r="I116" i="2"/>
  <c r="L115" i="2"/>
  <c r="K115" i="2"/>
  <c r="J115" i="2"/>
  <c r="I115" i="2"/>
  <c r="L114" i="2"/>
  <c r="K114" i="2"/>
  <c r="J114" i="2"/>
  <c r="I114" i="2"/>
  <c r="L113" i="2"/>
  <c r="K113" i="2"/>
  <c r="J113" i="2"/>
  <c r="I113" i="2"/>
  <c r="L112" i="2"/>
  <c r="K112" i="2"/>
  <c r="J112" i="2"/>
  <c r="I112" i="2"/>
  <c r="L111" i="2"/>
  <c r="K111" i="2"/>
  <c r="J111" i="2"/>
  <c r="I111" i="2"/>
  <c r="L110" i="2"/>
  <c r="K110" i="2"/>
  <c r="J110" i="2"/>
  <c r="I110" i="2"/>
  <c r="L109" i="2"/>
  <c r="K109" i="2"/>
  <c r="J109" i="2"/>
  <c r="I109" i="2"/>
  <c r="L108" i="2"/>
  <c r="K108" i="2"/>
  <c r="J108" i="2"/>
  <c r="I108" i="2"/>
  <c r="L107" i="2"/>
  <c r="K107" i="2"/>
  <c r="J107" i="2"/>
  <c r="I107" i="2"/>
  <c r="L106" i="2"/>
  <c r="K106" i="2"/>
  <c r="J106" i="2"/>
  <c r="I106" i="2"/>
  <c r="L105" i="2"/>
  <c r="K105" i="2"/>
  <c r="J105" i="2"/>
  <c r="I105" i="2"/>
  <c r="L104" i="2"/>
  <c r="K104" i="2"/>
  <c r="J104" i="2"/>
  <c r="I104" i="2"/>
  <c r="L103" i="2"/>
  <c r="K103" i="2"/>
  <c r="J103" i="2"/>
  <c r="I103" i="2"/>
  <c r="L102" i="2"/>
  <c r="K102" i="2"/>
  <c r="J102" i="2"/>
  <c r="I102" i="2"/>
  <c r="L101" i="2"/>
  <c r="K101" i="2"/>
  <c r="J101" i="2"/>
  <c r="I101" i="2"/>
  <c r="L100" i="2"/>
  <c r="K100" i="2"/>
  <c r="J100" i="2"/>
  <c r="I100" i="2"/>
  <c r="L99" i="2"/>
  <c r="K99" i="2"/>
  <c r="J99" i="2"/>
  <c r="I99" i="2"/>
  <c r="L98" i="2"/>
  <c r="K98" i="2"/>
  <c r="J98" i="2"/>
  <c r="I98" i="2"/>
  <c r="L97" i="2"/>
  <c r="K97" i="2"/>
  <c r="J97" i="2"/>
  <c r="I97" i="2"/>
  <c r="L96" i="2"/>
  <c r="K96" i="2"/>
  <c r="J96" i="2"/>
  <c r="I96" i="2"/>
  <c r="L95" i="2"/>
  <c r="K95" i="2"/>
  <c r="J95" i="2"/>
  <c r="I95" i="2"/>
  <c r="L94" i="2"/>
  <c r="K94" i="2"/>
  <c r="J94" i="2"/>
  <c r="I94" i="2"/>
  <c r="L93" i="2"/>
  <c r="K93" i="2"/>
  <c r="J93" i="2"/>
  <c r="I93" i="2"/>
  <c r="L92" i="2"/>
  <c r="K92" i="2"/>
  <c r="J92" i="2"/>
  <c r="I92" i="2"/>
  <c r="L91" i="2"/>
  <c r="K91" i="2"/>
  <c r="J91" i="2"/>
  <c r="I91" i="2"/>
  <c r="L90" i="2"/>
  <c r="K90" i="2"/>
  <c r="J90" i="2"/>
  <c r="I90" i="2"/>
  <c r="L89" i="2"/>
  <c r="K89" i="2"/>
  <c r="J89" i="2"/>
  <c r="I89" i="2"/>
  <c r="L88" i="2"/>
  <c r="K88" i="2"/>
  <c r="J88" i="2"/>
  <c r="I88" i="2"/>
  <c r="L87" i="2"/>
  <c r="K87" i="2"/>
  <c r="J87" i="2"/>
  <c r="I87" i="2"/>
  <c r="L86" i="2"/>
  <c r="K86" i="2"/>
  <c r="J86" i="2"/>
  <c r="I86" i="2"/>
  <c r="L85" i="2"/>
  <c r="K85" i="2"/>
  <c r="J85" i="2"/>
  <c r="I85" i="2"/>
  <c r="L84" i="2"/>
  <c r="K84" i="2"/>
  <c r="J84" i="2"/>
  <c r="I84" i="2"/>
  <c r="L83" i="2"/>
  <c r="K83" i="2"/>
  <c r="J83" i="2"/>
  <c r="I83" i="2"/>
  <c r="L82" i="2"/>
  <c r="K82" i="2"/>
  <c r="J82" i="2"/>
  <c r="I82" i="2"/>
  <c r="L81" i="2"/>
  <c r="K81" i="2"/>
  <c r="J81" i="2"/>
  <c r="I81" i="2"/>
  <c r="L80" i="2"/>
  <c r="K80" i="2"/>
  <c r="J80" i="2"/>
  <c r="I80" i="2"/>
  <c r="L79" i="2"/>
  <c r="K79" i="2"/>
  <c r="J79" i="2"/>
  <c r="I79" i="2"/>
  <c r="L78" i="2"/>
  <c r="K78" i="2"/>
  <c r="J78" i="2"/>
  <c r="I78" i="2"/>
  <c r="L77" i="2"/>
  <c r="K77" i="2"/>
  <c r="J77" i="2"/>
  <c r="I77" i="2"/>
  <c r="L76" i="2"/>
  <c r="K76" i="2"/>
  <c r="J76" i="2"/>
  <c r="I76" i="2"/>
  <c r="L75" i="2"/>
  <c r="K75" i="2"/>
  <c r="J75" i="2"/>
  <c r="I75" i="2"/>
  <c r="L74" i="2"/>
  <c r="K74" i="2"/>
  <c r="J74" i="2"/>
  <c r="I74" i="2"/>
  <c r="L73" i="2"/>
  <c r="K73" i="2"/>
  <c r="J73" i="2"/>
  <c r="I73" i="2"/>
  <c r="L72" i="2"/>
  <c r="K72" i="2"/>
  <c r="J72" i="2"/>
  <c r="I72" i="2"/>
  <c r="L71" i="2"/>
  <c r="K71" i="2"/>
  <c r="J71" i="2"/>
  <c r="I71" i="2"/>
  <c r="L70" i="2"/>
  <c r="K70" i="2"/>
  <c r="J70" i="2"/>
  <c r="I70" i="2"/>
  <c r="L69" i="2"/>
  <c r="K69" i="2"/>
  <c r="J69" i="2"/>
  <c r="I69" i="2"/>
  <c r="L68" i="2"/>
  <c r="K68" i="2"/>
  <c r="J68" i="2"/>
  <c r="I68" i="2"/>
  <c r="L67" i="2"/>
  <c r="K67" i="2"/>
  <c r="J67" i="2"/>
  <c r="I67" i="2"/>
  <c r="L66" i="2"/>
  <c r="K66" i="2"/>
  <c r="J66" i="2"/>
  <c r="I66" i="2"/>
  <c r="L65" i="2"/>
  <c r="K65" i="2"/>
  <c r="J65" i="2"/>
  <c r="I65" i="2"/>
  <c r="L64" i="2"/>
  <c r="K64" i="2"/>
  <c r="J64" i="2"/>
  <c r="I64" i="2"/>
  <c r="L63" i="2"/>
  <c r="K63" i="2"/>
  <c r="J63" i="2"/>
  <c r="I63" i="2"/>
  <c r="L62" i="2"/>
  <c r="K62" i="2"/>
  <c r="J62" i="2"/>
  <c r="I62" i="2"/>
  <c r="L61" i="2"/>
  <c r="K61" i="2"/>
  <c r="J61" i="2"/>
  <c r="I61" i="2"/>
  <c r="L60" i="2"/>
  <c r="K60" i="2"/>
  <c r="J60" i="2"/>
  <c r="I60" i="2"/>
  <c r="L59" i="2"/>
  <c r="K59" i="2"/>
  <c r="J59" i="2"/>
  <c r="I59" i="2"/>
  <c r="L58" i="2"/>
  <c r="K58" i="2"/>
  <c r="J58" i="2"/>
  <c r="I58" i="2"/>
  <c r="L57" i="2"/>
  <c r="K57" i="2"/>
  <c r="J57" i="2"/>
  <c r="I57" i="2"/>
  <c r="L56" i="2"/>
  <c r="K56" i="2"/>
  <c r="J56" i="2"/>
  <c r="I56" i="2"/>
  <c r="L55" i="2"/>
  <c r="K55" i="2"/>
  <c r="J55" i="2"/>
  <c r="I55" i="2"/>
  <c r="L54" i="2"/>
  <c r="K54" i="2"/>
  <c r="J54" i="2"/>
  <c r="I54" i="2"/>
  <c r="L53" i="2"/>
  <c r="K53" i="2"/>
  <c r="J53" i="2"/>
  <c r="I53" i="2"/>
  <c r="L52" i="2"/>
  <c r="K52" i="2"/>
  <c r="J52" i="2"/>
  <c r="I52" i="2"/>
  <c r="L51" i="2"/>
  <c r="K51" i="2"/>
  <c r="J51" i="2"/>
  <c r="I51" i="2"/>
  <c r="L50" i="2"/>
  <c r="K50" i="2"/>
  <c r="J50" i="2"/>
  <c r="I50" i="2"/>
  <c r="L49" i="2"/>
  <c r="K49" i="2"/>
  <c r="J49" i="2"/>
  <c r="I49" i="2"/>
  <c r="L48" i="2"/>
  <c r="K48" i="2"/>
  <c r="J48" i="2"/>
  <c r="I48" i="2"/>
  <c r="L47" i="2"/>
  <c r="K47" i="2"/>
  <c r="J47" i="2"/>
  <c r="I47" i="2"/>
  <c r="L46" i="2"/>
  <c r="K46" i="2"/>
  <c r="J46" i="2"/>
  <c r="I46" i="2"/>
  <c r="L45" i="2"/>
  <c r="K45" i="2"/>
  <c r="J45" i="2"/>
  <c r="I45" i="2"/>
  <c r="L44" i="2"/>
  <c r="K44" i="2"/>
  <c r="J44" i="2"/>
  <c r="I44" i="2"/>
  <c r="L43" i="2"/>
  <c r="K43" i="2"/>
  <c r="J43" i="2"/>
  <c r="I43" i="2"/>
  <c r="L42" i="2"/>
  <c r="K42" i="2"/>
  <c r="J42" i="2"/>
  <c r="I42" i="2"/>
  <c r="L41" i="2"/>
  <c r="K41" i="2"/>
  <c r="J41" i="2"/>
  <c r="I41" i="2"/>
  <c r="L40" i="2"/>
  <c r="K40" i="2"/>
  <c r="J40" i="2"/>
  <c r="I40" i="2"/>
  <c r="L39" i="2"/>
  <c r="K39" i="2"/>
  <c r="J39" i="2"/>
  <c r="I39" i="2"/>
  <c r="L38" i="2"/>
  <c r="K38" i="2"/>
  <c r="J38" i="2"/>
  <c r="I38" i="2"/>
  <c r="L37" i="2"/>
  <c r="K37" i="2"/>
  <c r="J37" i="2"/>
  <c r="I37" i="2"/>
  <c r="L36" i="2"/>
  <c r="K36" i="2"/>
  <c r="J36" i="2"/>
  <c r="I36" i="2"/>
  <c r="L35" i="2"/>
  <c r="K35" i="2"/>
  <c r="J35" i="2"/>
  <c r="I35" i="2"/>
  <c r="L34" i="2"/>
  <c r="K34" i="2"/>
  <c r="J34" i="2"/>
  <c r="I34" i="2"/>
  <c r="L33" i="2"/>
  <c r="K33" i="2"/>
  <c r="J33" i="2"/>
  <c r="I33" i="2"/>
  <c r="L32" i="2"/>
  <c r="K32" i="2"/>
  <c r="J32" i="2"/>
  <c r="I32" i="2"/>
  <c r="L31" i="2"/>
  <c r="K31" i="2"/>
  <c r="J31" i="2"/>
  <c r="I31" i="2"/>
  <c r="L30" i="2"/>
  <c r="K30" i="2"/>
  <c r="J30" i="2"/>
  <c r="I30" i="2"/>
  <c r="L29" i="2"/>
  <c r="K29" i="2"/>
  <c r="J29" i="2"/>
  <c r="I29" i="2"/>
  <c r="L28" i="2"/>
  <c r="K28" i="2"/>
  <c r="J28" i="2"/>
  <c r="I28" i="2"/>
  <c r="L27" i="2"/>
  <c r="K27" i="2"/>
  <c r="J27" i="2"/>
  <c r="I27" i="2"/>
  <c r="L26" i="2"/>
  <c r="K26" i="2"/>
  <c r="J26" i="2"/>
  <c r="I26" i="2"/>
  <c r="L25" i="2"/>
  <c r="K25" i="2"/>
  <c r="J25" i="2"/>
  <c r="I25" i="2"/>
  <c r="L24" i="2"/>
  <c r="K24" i="2"/>
  <c r="J24" i="2"/>
  <c r="I24" i="2"/>
  <c r="L23" i="2"/>
  <c r="K23" i="2"/>
  <c r="J23" i="2"/>
  <c r="I23" i="2"/>
  <c r="L22" i="2"/>
  <c r="K22" i="2"/>
  <c r="J22" i="2"/>
  <c r="I22" i="2"/>
  <c r="L21" i="2"/>
  <c r="K21" i="2"/>
  <c r="J21" i="2"/>
  <c r="I21" i="2"/>
  <c r="L20" i="2"/>
  <c r="K20" i="2"/>
  <c r="J20" i="2"/>
  <c r="I20" i="2"/>
  <c r="L19" i="2"/>
  <c r="K19" i="2"/>
  <c r="J19" i="2"/>
  <c r="I19" i="2"/>
  <c r="L18" i="2"/>
  <c r="K18" i="2"/>
  <c r="J18" i="2"/>
  <c r="I18" i="2"/>
  <c r="L17" i="2"/>
  <c r="K17" i="2"/>
  <c r="J17" i="2"/>
  <c r="I17" i="2"/>
  <c r="L16" i="2"/>
  <c r="K16" i="2"/>
  <c r="J16" i="2"/>
  <c r="I16" i="2"/>
  <c r="L15" i="2"/>
  <c r="K15" i="2"/>
  <c r="J15" i="2"/>
  <c r="I15" i="2"/>
  <c r="L14" i="2"/>
  <c r="K14" i="2"/>
  <c r="J14" i="2"/>
  <c r="I14" i="2"/>
  <c r="L13" i="2"/>
  <c r="K13" i="2"/>
  <c r="J13" i="2"/>
  <c r="I13" i="2"/>
  <c r="L12" i="2"/>
  <c r="K12" i="2"/>
  <c r="J12" i="2"/>
  <c r="I12" i="2"/>
  <c r="L11" i="2"/>
  <c r="K11" i="2"/>
  <c r="J11" i="2"/>
  <c r="I11" i="2"/>
  <c r="L10" i="2"/>
  <c r="K10" i="2"/>
  <c r="J10" i="2"/>
  <c r="I10" i="2"/>
  <c r="L9" i="2"/>
  <c r="K9" i="2"/>
  <c r="J9" i="2"/>
  <c r="I9" i="2"/>
  <c r="L8" i="2"/>
  <c r="K8" i="2"/>
  <c r="J8" i="2"/>
  <c r="I8" i="2"/>
  <c r="L7" i="2"/>
  <c r="K7" i="2"/>
  <c r="J7" i="2"/>
  <c r="I7" i="2"/>
  <c r="L6" i="2"/>
  <c r="K6" i="2"/>
  <c r="J6" i="2"/>
  <c r="I6" i="2"/>
  <c r="L5" i="2"/>
  <c r="K5" i="2"/>
  <c r="J5" i="2"/>
  <c r="I5" i="2"/>
  <c r="L4" i="2"/>
  <c r="K4" i="2"/>
  <c r="J4" i="2"/>
  <c r="I4" i="2"/>
  <c r="L3" i="2"/>
  <c r="K3" i="2"/>
  <c r="J3" i="2"/>
  <c r="I3" i="2"/>
  <c r="L2" i="2"/>
  <c r="K2" i="2"/>
  <c r="J2" i="2"/>
  <c r="I2" i="2"/>
  <c r="L3620" i="1"/>
  <c r="K3620" i="1"/>
  <c r="J3620" i="1"/>
  <c r="I3620" i="1"/>
  <c r="L3619" i="1"/>
  <c r="K3619" i="1"/>
  <c r="J3619" i="1"/>
  <c r="I3619" i="1"/>
  <c r="L3618" i="1"/>
  <c r="K3618" i="1"/>
  <c r="J3618" i="1"/>
  <c r="I3618" i="1"/>
  <c r="L3617" i="1"/>
  <c r="K3617" i="1"/>
  <c r="J3617" i="1"/>
  <c r="I3617" i="1"/>
  <c r="L3616" i="1"/>
  <c r="K3616" i="1"/>
  <c r="J3616" i="1"/>
  <c r="I3616" i="1"/>
  <c r="L3615" i="1"/>
  <c r="K3615" i="1"/>
  <c r="J3615" i="1"/>
  <c r="I3615" i="1"/>
  <c r="L3614" i="1"/>
  <c r="K3614" i="1"/>
  <c r="J3614" i="1"/>
  <c r="I3614" i="1"/>
  <c r="L3613" i="1"/>
  <c r="K3613" i="1"/>
  <c r="J3613" i="1"/>
  <c r="I3613" i="1"/>
  <c r="L3612" i="1"/>
  <c r="K3612" i="1"/>
  <c r="J3612" i="1"/>
  <c r="I3612" i="1"/>
  <c r="L3611" i="1"/>
  <c r="K3611" i="1"/>
  <c r="J3611" i="1"/>
  <c r="I3611" i="1"/>
  <c r="L3610" i="1"/>
  <c r="K3610" i="1"/>
  <c r="J3610" i="1"/>
  <c r="I3610" i="1"/>
  <c r="L3609" i="1"/>
  <c r="K3609" i="1"/>
  <c r="J3609" i="1"/>
  <c r="I3609" i="1"/>
  <c r="L3608" i="1"/>
  <c r="K3608" i="1"/>
  <c r="J3608" i="1"/>
  <c r="I3608" i="1"/>
  <c r="L3607" i="1"/>
  <c r="K3607" i="1"/>
  <c r="J3607" i="1"/>
  <c r="I3607" i="1"/>
  <c r="L3606" i="1"/>
  <c r="K3606" i="1"/>
  <c r="J3606" i="1"/>
  <c r="I3606" i="1"/>
  <c r="L3605" i="1"/>
  <c r="K3605" i="1"/>
  <c r="J3605" i="1"/>
  <c r="I3605" i="1"/>
  <c r="L3604" i="1"/>
  <c r="K3604" i="1"/>
  <c r="J3604" i="1"/>
  <c r="I3604" i="1"/>
  <c r="L3603" i="1"/>
  <c r="K3603" i="1"/>
  <c r="J3603" i="1"/>
  <c r="I3603" i="1"/>
  <c r="L3602" i="1"/>
  <c r="K3602" i="1"/>
  <c r="J3602" i="1"/>
  <c r="I3602" i="1"/>
  <c r="L3601" i="1"/>
  <c r="K3601" i="1"/>
  <c r="J3601" i="1"/>
  <c r="I3601" i="1"/>
  <c r="L3600" i="1"/>
  <c r="K3600" i="1"/>
  <c r="J3600" i="1"/>
  <c r="I3600" i="1"/>
  <c r="L3599" i="1"/>
  <c r="K3599" i="1"/>
  <c r="J3599" i="1"/>
  <c r="I3599" i="1"/>
  <c r="L3598" i="1"/>
  <c r="K3598" i="1"/>
  <c r="J3598" i="1"/>
  <c r="I3598" i="1"/>
  <c r="L3597" i="1"/>
  <c r="K3597" i="1"/>
  <c r="J3597" i="1"/>
  <c r="I3597" i="1"/>
  <c r="L3596" i="1"/>
  <c r="K3596" i="1"/>
  <c r="J3596" i="1"/>
  <c r="I3596" i="1"/>
  <c r="L3595" i="1"/>
  <c r="K3595" i="1"/>
  <c r="J3595" i="1"/>
  <c r="I3595" i="1"/>
  <c r="L3594" i="1"/>
  <c r="K3594" i="1"/>
  <c r="J3594" i="1"/>
  <c r="I3594" i="1"/>
  <c r="L3593" i="1"/>
  <c r="K3593" i="1"/>
  <c r="J3593" i="1"/>
  <c r="I3593" i="1"/>
  <c r="L3592" i="1"/>
  <c r="K3592" i="1"/>
  <c r="J3592" i="1"/>
  <c r="I3592" i="1"/>
  <c r="L3591" i="1"/>
  <c r="K3591" i="1"/>
  <c r="J3591" i="1"/>
  <c r="I3591" i="1"/>
  <c r="L3590" i="1"/>
  <c r="K3590" i="1"/>
  <c r="J3590" i="1"/>
  <c r="I3590" i="1"/>
  <c r="L3589" i="1"/>
  <c r="K3589" i="1"/>
  <c r="J3589" i="1"/>
  <c r="I3589" i="1"/>
  <c r="L3588" i="1"/>
  <c r="K3588" i="1"/>
  <c r="J3588" i="1"/>
  <c r="I3588" i="1"/>
  <c r="L3587" i="1"/>
  <c r="K3587" i="1"/>
  <c r="J3587" i="1"/>
  <c r="I3587" i="1"/>
  <c r="L3586" i="1"/>
  <c r="K3586" i="1"/>
  <c r="J3586" i="1"/>
  <c r="I3586" i="1"/>
  <c r="L3585" i="1"/>
  <c r="K3585" i="1"/>
  <c r="J3585" i="1"/>
  <c r="I3585" i="1"/>
  <c r="L3584" i="1"/>
  <c r="K3584" i="1"/>
  <c r="J3584" i="1"/>
  <c r="I3584" i="1"/>
  <c r="L3583" i="1"/>
  <c r="K3583" i="1"/>
  <c r="J3583" i="1"/>
  <c r="I3583" i="1"/>
  <c r="L3582" i="1"/>
  <c r="K3582" i="1"/>
  <c r="J3582" i="1"/>
  <c r="I3582" i="1"/>
  <c r="L3581" i="1"/>
  <c r="K3581" i="1"/>
  <c r="J3581" i="1"/>
  <c r="I3581" i="1"/>
  <c r="L3580" i="1"/>
  <c r="K3580" i="1"/>
  <c r="J3580" i="1"/>
  <c r="I3580" i="1"/>
  <c r="L3579" i="1"/>
  <c r="K3579" i="1"/>
  <c r="J3579" i="1"/>
  <c r="I3579" i="1"/>
  <c r="L3578" i="1"/>
  <c r="K3578" i="1"/>
  <c r="J3578" i="1"/>
  <c r="I3578" i="1"/>
  <c r="L3577" i="1"/>
  <c r="K3577" i="1"/>
  <c r="J3577" i="1"/>
  <c r="I3577" i="1"/>
  <c r="L3576" i="1"/>
  <c r="K3576" i="1"/>
  <c r="J3576" i="1"/>
  <c r="I3576" i="1"/>
  <c r="L3575" i="1"/>
  <c r="K3575" i="1"/>
  <c r="J3575" i="1"/>
  <c r="I3575" i="1"/>
  <c r="L3574" i="1"/>
  <c r="K3574" i="1"/>
  <c r="J3574" i="1"/>
  <c r="I3574" i="1"/>
  <c r="L3573" i="1"/>
  <c r="K3573" i="1"/>
  <c r="J3573" i="1"/>
  <c r="I3573" i="1"/>
  <c r="L3572" i="1"/>
  <c r="K3572" i="1"/>
  <c r="J3572" i="1"/>
  <c r="I3572" i="1"/>
  <c r="L3571" i="1"/>
  <c r="K3571" i="1"/>
  <c r="J3571" i="1"/>
  <c r="I3571" i="1"/>
  <c r="L3570" i="1"/>
  <c r="K3570" i="1"/>
  <c r="J3570" i="1"/>
  <c r="I3570" i="1"/>
  <c r="L3569" i="1"/>
  <c r="K3569" i="1"/>
  <c r="J3569" i="1"/>
  <c r="I3569" i="1"/>
  <c r="L3568" i="1"/>
  <c r="K3568" i="1"/>
  <c r="J3568" i="1"/>
  <c r="I3568" i="1"/>
  <c r="L3567" i="1"/>
  <c r="K3567" i="1"/>
  <c r="J3567" i="1"/>
  <c r="I3567" i="1"/>
  <c r="L3566" i="1"/>
  <c r="K3566" i="1"/>
  <c r="J3566" i="1"/>
  <c r="I3566" i="1"/>
  <c r="L3565" i="1"/>
  <c r="K3565" i="1"/>
  <c r="J3565" i="1"/>
  <c r="I3565" i="1"/>
  <c r="L3564" i="1"/>
  <c r="K3564" i="1"/>
  <c r="J3564" i="1"/>
  <c r="I3564" i="1"/>
  <c r="L3563" i="1"/>
  <c r="K3563" i="1"/>
  <c r="J3563" i="1"/>
  <c r="I3563" i="1"/>
  <c r="L3562" i="1"/>
  <c r="K3562" i="1"/>
  <c r="J3562" i="1"/>
  <c r="I3562" i="1"/>
  <c r="L3561" i="1"/>
  <c r="K3561" i="1"/>
  <c r="J3561" i="1"/>
  <c r="I3561" i="1"/>
  <c r="L3560" i="1"/>
  <c r="K3560" i="1"/>
  <c r="J3560" i="1"/>
  <c r="I3560" i="1"/>
  <c r="L3559" i="1"/>
  <c r="K3559" i="1"/>
  <c r="J3559" i="1"/>
  <c r="I3559" i="1"/>
  <c r="L3558" i="1"/>
  <c r="K3558" i="1"/>
  <c r="J3558" i="1"/>
  <c r="I3558" i="1"/>
  <c r="L3557" i="1"/>
  <c r="K3557" i="1"/>
  <c r="J3557" i="1"/>
  <c r="I3557" i="1"/>
  <c r="L3556" i="1"/>
  <c r="K3556" i="1"/>
  <c r="J3556" i="1"/>
  <c r="I3556" i="1"/>
  <c r="L3555" i="1"/>
  <c r="K3555" i="1"/>
  <c r="J3555" i="1"/>
  <c r="I3555" i="1"/>
  <c r="L3554" i="1"/>
  <c r="K3554" i="1"/>
  <c r="J3554" i="1"/>
  <c r="I3554" i="1"/>
  <c r="L3553" i="1"/>
  <c r="K3553" i="1"/>
  <c r="J3553" i="1"/>
  <c r="I3553" i="1"/>
  <c r="L3552" i="1"/>
  <c r="K3552" i="1"/>
  <c r="J3552" i="1"/>
  <c r="I3552" i="1"/>
  <c r="L3551" i="1"/>
  <c r="K3551" i="1"/>
  <c r="J3551" i="1"/>
  <c r="I3551" i="1"/>
  <c r="L3550" i="1"/>
  <c r="K3550" i="1"/>
  <c r="J3550" i="1"/>
  <c r="I3550" i="1"/>
  <c r="L3549" i="1"/>
  <c r="K3549" i="1"/>
  <c r="J3549" i="1"/>
  <c r="I3549" i="1"/>
  <c r="L3548" i="1"/>
  <c r="K3548" i="1"/>
  <c r="J3548" i="1"/>
  <c r="I3548" i="1"/>
  <c r="L3547" i="1"/>
  <c r="K3547" i="1"/>
  <c r="J3547" i="1"/>
  <c r="I3547" i="1"/>
  <c r="L3546" i="1"/>
  <c r="K3546" i="1"/>
  <c r="J3546" i="1"/>
  <c r="I3546" i="1"/>
  <c r="L3545" i="1"/>
  <c r="K3545" i="1"/>
  <c r="J3545" i="1"/>
  <c r="I3545" i="1"/>
  <c r="L3544" i="1"/>
  <c r="K3544" i="1"/>
  <c r="J3544" i="1"/>
  <c r="I3544" i="1"/>
  <c r="L3543" i="1"/>
  <c r="K3543" i="1"/>
  <c r="J3543" i="1"/>
  <c r="I3543" i="1"/>
  <c r="L3542" i="1"/>
  <c r="K3542" i="1"/>
  <c r="J3542" i="1"/>
  <c r="I3542" i="1"/>
  <c r="L3541" i="1"/>
  <c r="K3541" i="1"/>
  <c r="J3541" i="1"/>
  <c r="I3541" i="1"/>
  <c r="L3540" i="1"/>
  <c r="K3540" i="1"/>
  <c r="J3540" i="1"/>
  <c r="I3540" i="1"/>
  <c r="L3539" i="1"/>
  <c r="K3539" i="1"/>
  <c r="J3539" i="1"/>
  <c r="I3539" i="1"/>
  <c r="L3538" i="1"/>
  <c r="K3538" i="1"/>
  <c r="J3538" i="1"/>
  <c r="I3538" i="1"/>
  <c r="L3537" i="1"/>
  <c r="K3537" i="1"/>
  <c r="J3537" i="1"/>
  <c r="I3537" i="1"/>
  <c r="L3536" i="1"/>
  <c r="K3536" i="1"/>
  <c r="J3536" i="1"/>
  <c r="I3536" i="1"/>
  <c r="L3535" i="1"/>
  <c r="K3535" i="1"/>
  <c r="J3535" i="1"/>
  <c r="I3535" i="1"/>
  <c r="L3534" i="1"/>
  <c r="K3534" i="1"/>
  <c r="J3534" i="1"/>
  <c r="I3534" i="1"/>
  <c r="L3533" i="1"/>
  <c r="K3533" i="1"/>
  <c r="J3533" i="1"/>
  <c r="I3533" i="1"/>
  <c r="L3532" i="1"/>
  <c r="K3532" i="1"/>
  <c r="J3532" i="1"/>
  <c r="I3532" i="1"/>
  <c r="L3531" i="1"/>
  <c r="K3531" i="1"/>
  <c r="J3531" i="1"/>
  <c r="I3531" i="1"/>
  <c r="L3530" i="1"/>
  <c r="K3530" i="1"/>
  <c r="J3530" i="1"/>
  <c r="I3530" i="1"/>
  <c r="L3529" i="1"/>
  <c r="K3529" i="1"/>
  <c r="J3529" i="1"/>
  <c r="I3529" i="1"/>
  <c r="L3528" i="1"/>
  <c r="K3528" i="1"/>
  <c r="J3528" i="1"/>
  <c r="I3528" i="1"/>
  <c r="L3527" i="1"/>
  <c r="K3527" i="1"/>
  <c r="J3527" i="1"/>
  <c r="I3527" i="1"/>
  <c r="L3526" i="1"/>
  <c r="K3526" i="1"/>
  <c r="J3526" i="1"/>
  <c r="I3526" i="1"/>
  <c r="L3525" i="1"/>
  <c r="K3525" i="1"/>
  <c r="J3525" i="1"/>
  <c r="I3525" i="1"/>
  <c r="L3524" i="1"/>
  <c r="K3524" i="1"/>
  <c r="J3524" i="1"/>
  <c r="I3524" i="1"/>
  <c r="L3523" i="1"/>
  <c r="K3523" i="1"/>
  <c r="J3523" i="1"/>
  <c r="I3523" i="1"/>
  <c r="L3522" i="1"/>
  <c r="K3522" i="1"/>
  <c r="J3522" i="1"/>
  <c r="I3522" i="1"/>
  <c r="L3521" i="1"/>
  <c r="K3521" i="1"/>
  <c r="J3521" i="1"/>
  <c r="I3521" i="1"/>
  <c r="L3520" i="1"/>
  <c r="K3520" i="1"/>
  <c r="J3520" i="1"/>
  <c r="I3520" i="1"/>
  <c r="L3519" i="1"/>
  <c r="K3519" i="1"/>
  <c r="J3519" i="1"/>
  <c r="I3519" i="1"/>
  <c r="L3518" i="1"/>
  <c r="K3518" i="1"/>
  <c r="J3518" i="1"/>
  <c r="I3518" i="1"/>
  <c r="L3517" i="1"/>
  <c r="K3517" i="1"/>
  <c r="J3517" i="1"/>
  <c r="I3517" i="1"/>
  <c r="L3516" i="1"/>
  <c r="K3516" i="1"/>
  <c r="J3516" i="1"/>
  <c r="I3516" i="1"/>
  <c r="L3515" i="1"/>
  <c r="K3515" i="1"/>
  <c r="J3515" i="1"/>
  <c r="I3515" i="1"/>
  <c r="L3514" i="1"/>
  <c r="K3514" i="1"/>
  <c r="J3514" i="1"/>
  <c r="I3514" i="1"/>
  <c r="L3513" i="1"/>
  <c r="K3513" i="1"/>
  <c r="J3513" i="1"/>
  <c r="I3513" i="1"/>
  <c r="L3512" i="1"/>
  <c r="K3512" i="1"/>
  <c r="J3512" i="1"/>
  <c r="I3512" i="1"/>
  <c r="L3511" i="1"/>
  <c r="K3511" i="1"/>
  <c r="J3511" i="1"/>
  <c r="I3511" i="1"/>
  <c r="L3510" i="1"/>
  <c r="K3510" i="1"/>
  <c r="J3510" i="1"/>
  <c r="I3510" i="1"/>
  <c r="L3509" i="1"/>
  <c r="K3509" i="1"/>
  <c r="J3509" i="1"/>
  <c r="I3509" i="1"/>
  <c r="L3508" i="1"/>
  <c r="K3508" i="1"/>
  <c r="J3508" i="1"/>
  <c r="I3508" i="1"/>
  <c r="L3507" i="1"/>
  <c r="K3507" i="1"/>
  <c r="J3507" i="1"/>
  <c r="I3507" i="1"/>
  <c r="L3506" i="1"/>
  <c r="K3506" i="1"/>
  <c r="J3506" i="1"/>
  <c r="I3506" i="1"/>
  <c r="L3505" i="1"/>
  <c r="K3505" i="1"/>
  <c r="J3505" i="1"/>
  <c r="I3505" i="1"/>
  <c r="L3504" i="1"/>
  <c r="K3504" i="1"/>
  <c r="J3504" i="1"/>
  <c r="I3504" i="1"/>
  <c r="L3503" i="1"/>
  <c r="K3503" i="1"/>
  <c r="J3503" i="1"/>
  <c r="I3503" i="1"/>
  <c r="L3502" i="1"/>
  <c r="K3502" i="1"/>
  <c r="J3502" i="1"/>
  <c r="I3502" i="1"/>
  <c r="L3501" i="1"/>
  <c r="K3501" i="1"/>
  <c r="J3501" i="1"/>
  <c r="I3501" i="1"/>
  <c r="L3500" i="1"/>
  <c r="K3500" i="1"/>
  <c r="J3500" i="1"/>
  <c r="I3500" i="1"/>
  <c r="L3499" i="1"/>
  <c r="K3499" i="1"/>
  <c r="J3499" i="1"/>
  <c r="I3499" i="1"/>
  <c r="L3498" i="1"/>
  <c r="K3498" i="1"/>
  <c r="J3498" i="1"/>
  <c r="I3498" i="1"/>
  <c r="L3497" i="1"/>
  <c r="K3497" i="1"/>
  <c r="J3497" i="1"/>
  <c r="I3497" i="1"/>
  <c r="L3496" i="1"/>
  <c r="K3496" i="1"/>
  <c r="J3496" i="1"/>
  <c r="I3496" i="1"/>
  <c r="L3495" i="1"/>
  <c r="K3495" i="1"/>
  <c r="J3495" i="1"/>
  <c r="I3495" i="1"/>
  <c r="L3494" i="1"/>
  <c r="K3494" i="1"/>
  <c r="J3494" i="1"/>
  <c r="I3494" i="1"/>
  <c r="L3493" i="1"/>
  <c r="K3493" i="1"/>
  <c r="J3493" i="1"/>
  <c r="I3493" i="1"/>
  <c r="L3492" i="1"/>
  <c r="K3492" i="1"/>
  <c r="J3492" i="1"/>
  <c r="I3492" i="1"/>
  <c r="L3491" i="1"/>
  <c r="K3491" i="1"/>
  <c r="J3491" i="1"/>
  <c r="I3491" i="1"/>
  <c r="L3490" i="1"/>
  <c r="K3490" i="1"/>
  <c r="J3490" i="1"/>
  <c r="I3490" i="1"/>
  <c r="L3489" i="1"/>
  <c r="K3489" i="1"/>
  <c r="J3489" i="1"/>
  <c r="I3489" i="1"/>
  <c r="L3488" i="1"/>
  <c r="K3488" i="1"/>
  <c r="J3488" i="1"/>
  <c r="I3488" i="1"/>
  <c r="L3487" i="1"/>
  <c r="K3487" i="1"/>
  <c r="J3487" i="1"/>
  <c r="I3487" i="1"/>
  <c r="L3486" i="1"/>
  <c r="K3486" i="1"/>
  <c r="J3486" i="1"/>
  <c r="I3486" i="1"/>
  <c r="L3485" i="1"/>
  <c r="K3485" i="1"/>
  <c r="J3485" i="1"/>
  <c r="I3485" i="1"/>
  <c r="L3484" i="1"/>
  <c r="K3484" i="1"/>
  <c r="J3484" i="1"/>
  <c r="I3484" i="1"/>
  <c r="L3483" i="1"/>
  <c r="K3483" i="1"/>
  <c r="J3483" i="1"/>
  <c r="I3483" i="1"/>
  <c r="L3482" i="1"/>
  <c r="K3482" i="1"/>
  <c r="J3482" i="1"/>
  <c r="I3482" i="1"/>
  <c r="L3481" i="1"/>
  <c r="K3481" i="1"/>
  <c r="J3481" i="1"/>
  <c r="I3481" i="1"/>
  <c r="L3480" i="1"/>
  <c r="K3480" i="1"/>
  <c r="J3480" i="1"/>
  <c r="I3480" i="1"/>
  <c r="L3479" i="1"/>
  <c r="K3479" i="1"/>
  <c r="J3479" i="1"/>
  <c r="I3479" i="1"/>
  <c r="L3478" i="1"/>
  <c r="K3478" i="1"/>
  <c r="J3478" i="1"/>
  <c r="I3478" i="1"/>
  <c r="L3477" i="1"/>
  <c r="K3477" i="1"/>
  <c r="J3477" i="1"/>
  <c r="I3477" i="1"/>
  <c r="L3476" i="1"/>
  <c r="K3476" i="1"/>
  <c r="J3476" i="1"/>
  <c r="I3476" i="1"/>
  <c r="L3475" i="1"/>
  <c r="K3475" i="1"/>
  <c r="J3475" i="1"/>
  <c r="I3475" i="1"/>
  <c r="L3474" i="1"/>
  <c r="K3474" i="1"/>
  <c r="J3474" i="1"/>
  <c r="I3474" i="1"/>
  <c r="L3473" i="1"/>
  <c r="K3473" i="1"/>
  <c r="J3473" i="1"/>
  <c r="I3473" i="1"/>
  <c r="L3472" i="1"/>
  <c r="K3472" i="1"/>
  <c r="J3472" i="1"/>
  <c r="I3472" i="1"/>
  <c r="L3471" i="1"/>
  <c r="K3471" i="1"/>
  <c r="J3471" i="1"/>
  <c r="I3471" i="1"/>
  <c r="L3470" i="1"/>
  <c r="K3470" i="1"/>
  <c r="J3470" i="1"/>
  <c r="I3470" i="1"/>
  <c r="L3469" i="1"/>
  <c r="K3469" i="1"/>
  <c r="J3469" i="1"/>
  <c r="I3469" i="1"/>
  <c r="L3468" i="1"/>
  <c r="K3468" i="1"/>
  <c r="J3468" i="1"/>
  <c r="I3468" i="1"/>
  <c r="L3467" i="1"/>
  <c r="K3467" i="1"/>
  <c r="J3467" i="1"/>
  <c r="I3467" i="1"/>
  <c r="L3466" i="1"/>
  <c r="K3466" i="1"/>
  <c r="J3466" i="1"/>
  <c r="I3466" i="1"/>
  <c r="L3465" i="1"/>
  <c r="K3465" i="1"/>
  <c r="J3465" i="1"/>
  <c r="I3465" i="1"/>
  <c r="L3464" i="1"/>
  <c r="K3464" i="1"/>
  <c r="J3464" i="1"/>
  <c r="I3464" i="1"/>
  <c r="L3463" i="1"/>
  <c r="K3463" i="1"/>
  <c r="J3463" i="1"/>
  <c r="I3463" i="1"/>
  <c r="L3462" i="1"/>
  <c r="K3462" i="1"/>
  <c r="J3462" i="1"/>
  <c r="I3462" i="1"/>
  <c r="L3461" i="1"/>
  <c r="K3461" i="1"/>
  <c r="J3461" i="1"/>
  <c r="I3461" i="1"/>
  <c r="L3460" i="1"/>
  <c r="K3460" i="1"/>
  <c r="J3460" i="1"/>
  <c r="I3460" i="1"/>
  <c r="L3459" i="1"/>
  <c r="K3459" i="1"/>
  <c r="J3459" i="1"/>
  <c r="I3459" i="1"/>
  <c r="L3458" i="1"/>
  <c r="K3458" i="1"/>
  <c r="J3458" i="1"/>
  <c r="I3458" i="1"/>
  <c r="L3457" i="1"/>
  <c r="K3457" i="1"/>
  <c r="J3457" i="1"/>
  <c r="I3457" i="1"/>
  <c r="L3456" i="1"/>
  <c r="K3456" i="1"/>
  <c r="J3456" i="1"/>
  <c r="I3456" i="1"/>
  <c r="L3455" i="1"/>
  <c r="K3455" i="1"/>
  <c r="J3455" i="1"/>
  <c r="I3455" i="1"/>
  <c r="L3454" i="1"/>
  <c r="K3454" i="1"/>
  <c r="J3454" i="1"/>
  <c r="I3454" i="1"/>
  <c r="L3453" i="1"/>
  <c r="K3453" i="1"/>
  <c r="J3453" i="1"/>
  <c r="I3453" i="1"/>
  <c r="L3452" i="1"/>
  <c r="K3452" i="1"/>
  <c r="J3452" i="1"/>
  <c r="I3452" i="1"/>
  <c r="L3451" i="1"/>
  <c r="K3451" i="1"/>
  <c r="J3451" i="1"/>
  <c r="I3451" i="1"/>
  <c r="L3450" i="1"/>
  <c r="K3450" i="1"/>
  <c r="J3450" i="1"/>
  <c r="I3450" i="1"/>
  <c r="L3449" i="1"/>
  <c r="K3449" i="1"/>
  <c r="J3449" i="1"/>
  <c r="I3449" i="1"/>
  <c r="L3448" i="1"/>
  <c r="K3448" i="1"/>
  <c r="J3448" i="1"/>
  <c r="I3448" i="1"/>
  <c r="L3447" i="1"/>
  <c r="K3447" i="1"/>
  <c r="J3447" i="1"/>
  <c r="I3447" i="1"/>
  <c r="L3446" i="1"/>
  <c r="K3446" i="1"/>
  <c r="J3446" i="1"/>
  <c r="I3446" i="1"/>
  <c r="L3445" i="1"/>
  <c r="K3445" i="1"/>
  <c r="J3445" i="1"/>
  <c r="I3445" i="1"/>
  <c r="L3444" i="1"/>
  <c r="K3444" i="1"/>
  <c r="J3444" i="1"/>
  <c r="I3444" i="1"/>
  <c r="L3443" i="1"/>
  <c r="K3443" i="1"/>
  <c r="J3443" i="1"/>
  <c r="I3443" i="1"/>
  <c r="L3442" i="1"/>
  <c r="K3442" i="1"/>
  <c r="J3442" i="1"/>
  <c r="I3442" i="1"/>
  <c r="L3441" i="1"/>
  <c r="K3441" i="1"/>
  <c r="J3441" i="1"/>
  <c r="I3441" i="1"/>
  <c r="L3440" i="1"/>
  <c r="K3440" i="1"/>
  <c r="J3440" i="1"/>
  <c r="I3440" i="1"/>
  <c r="L3439" i="1"/>
  <c r="K3439" i="1"/>
  <c r="J3439" i="1"/>
  <c r="I3439" i="1"/>
  <c r="L3438" i="1"/>
  <c r="K3438" i="1"/>
  <c r="J3438" i="1"/>
  <c r="I3438" i="1"/>
  <c r="L3437" i="1"/>
  <c r="K3437" i="1"/>
  <c r="J3437" i="1"/>
  <c r="I3437" i="1"/>
  <c r="L3436" i="1"/>
  <c r="K3436" i="1"/>
  <c r="J3436" i="1"/>
  <c r="I3436" i="1"/>
  <c r="L3435" i="1"/>
  <c r="K3435" i="1"/>
  <c r="J3435" i="1"/>
  <c r="I3435" i="1"/>
  <c r="L3434" i="1"/>
  <c r="K3434" i="1"/>
  <c r="J3434" i="1"/>
  <c r="I3434" i="1"/>
  <c r="L3433" i="1"/>
  <c r="K3433" i="1"/>
  <c r="J3433" i="1"/>
  <c r="I3433" i="1"/>
  <c r="L3432" i="1"/>
  <c r="K3432" i="1"/>
  <c r="J3432" i="1"/>
  <c r="I3432" i="1"/>
  <c r="L3431" i="1"/>
  <c r="K3431" i="1"/>
  <c r="J3431" i="1"/>
  <c r="I3431" i="1"/>
  <c r="L3430" i="1"/>
  <c r="K3430" i="1"/>
  <c r="J3430" i="1"/>
  <c r="I3430" i="1"/>
  <c r="L3429" i="1"/>
  <c r="K3429" i="1"/>
  <c r="J3429" i="1"/>
  <c r="I3429" i="1"/>
  <c r="L3428" i="1"/>
  <c r="K3428" i="1"/>
  <c r="J3428" i="1"/>
  <c r="I3428" i="1"/>
  <c r="L3427" i="1"/>
  <c r="K3427" i="1"/>
  <c r="J3427" i="1"/>
  <c r="I3427" i="1"/>
  <c r="L3426" i="1"/>
  <c r="K3426" i="1"/>
  <c r="J3426" i="1"/>
  <c r="I3426" i="1"/>
  <c r="L3425" i="1"/>
  <c r="K3425" i="1"/>
  <c r="J3425" i="1"/>
  <c r="I3425" i="1"/>
  <c r="L3424" i="1"/>
  <c r="K3424" i="1"/>
  <c r="J3424" i="1"/>
  <c r="I3424" i="1"/>
  <c r="L3423" i="1"/>
  <c r="K3423" i="1"/>
  <c r="J3423" i="1"/>
  <c r="I3423" i="1"/>
  <c r="L3422" i="1"/>
  <c r="K3422" i="1"/>
  <c r="J3422" i="1"/>
  <c r="I3422" i="1"/>
  <c r="L3421" i="1"/>
  <c r="K3421" i="1"/>
  <c r="J3421" i="1"/>
  <c r="I3421" i="1"/>
  <c r="L3420" i="1"/>
  <c r="K3420" i="1"/>
  <c r="J3420" i="1"/>
  <c r="I3420" i="1"/>
  <c r="L3419" i="1"/>
  <c r="K3419" i="1"/>
  <c r="J3419" i="1"/>
  <c r="I3419" i="1"/>
  <c r="L3418" i="1"/>
  <c r="K3418" i="1"/>
  <c r="J3418" i="1"/>
  <c r="I3418" i="1"/>
  <c r="L3417" i="1"/>
  <c r="K3417" i="1"/>
  <c r="J3417" i="1"/>
  <c r="I3417" i="1"/>
  <c r="L3416" i="1"/>
  <c r="K3416" i="1"/>
  <c r="J3416" i="1"/>
  <c r="I3416" i="1"/>
  <c r="L3415" i="1"/>
  <c r="K3415" i="1"/>
  <c r="J3415" i="1"/>
  <c r="I3415" i="1"/>
  <c r="L3414" i="1"/>
  <c r="K3414" i="1"/>
  <c r="J3414" i="1"/>
  <c r="I3414" i="1"/>
  <c r="L3413" i="1"/>
  <c r="K3413" i="1"/>
  <c r="J3413" i="1"/>
  <c r="I3413" i="1"/>
  <c r="L3412" i="1"/>
  <c r="K3412" i="1"/>
  <c r="J3412" i="1"/>
  <c r="I3412" i="1"/>
  <c r="L3411" i="1"/>
  <c r="K3411" i="1"/>
  <c r="J3411" i="1"/>
  <c r="I3411" i="1"/>
  <c r="L3410" i="1"/>
  <c r="K3410" i="1"/>
  <c r="J3410" i="1"/>
  <c r="I3410" i="1"/>
  <c r="L3409" i="1"/>
  <c r="K3409" i="1"/>
  <c r="J3409" i="1"/>
  <c r="I3409" i="1"/>
  <c r="L3408" i="1"/>
  <c r="K3408" i="1"/>
  <c r="J3408" i="1"/>
  <c r="I3408" i="1"/>
  <c r="L3407" i="1"/>
  <c r="K3407" i="1"/>
  <c r="J3407" i="1"/>
  <c r="I3407" i="1"/>
  <c r="L3406" i="1"/>
  <c r="K3406" i="1"/>
  <c r="J3406" i="1"/>
  <c r="I3406" i="1"/>
  <c r="L3405" i="1"/>
  <c r="K3405" i="1"/>
  <c r="J3405" i="1"/>
  <c r="I3405" i="1"/>
  <c r="L3404" i="1"/>
  <c r="K3404" i="1"/>
  <c r="J3404" i="1"/>
  <c r="I3404" i="1"/>
  <c r="L3403" i="1"/>
  <c r="K3403" i="1"/>
  <c r="J3403" i="1"/>
  <c r="I3403" i="1"/>
  <c r="L3402" i="1"/>
  <c r="K3402" i="1"/>
  <c r="J3402" i="1"/>
  <c r="I3402" i="1"/>
  <c r="L3401" i="1"/>
  <c r="K3401" i="1"/>
  <c r="J3401" i="1"/>
  <c r="I3401" i="1"/>
  <c r="L3400" i="1"/>
  <c r="K3400" i="1"/>
  <c r="J3400" i="1"/>
  <c r="I3400" i="1"/>
  <c r="L3399" i="1"/>
  <c r="K3399" i="1"/>
  <c r="J3399" i="1"/>
  <c r="I3399" i="1"/>
  <c r="L3398" i="1"/>
  <c r="K3398" i="1"/>
  <c r="J3398" i="1"/>
  <c r="I3398" i="1"/>
  <c r="L3397" i="1"/>
  <c r="K3397" i="1"/>
  <c r="J3397" i="1"/>
  <c r="I3397" i="1"/>
  <c r="L3396" i="1"/>
  <c r="K3396" i="1"/>
  <c r="J3396" i="1"/>
  <c r="I3396" i="1"/>
  <c r="L3395" i="1"/>
  <c r="K3395" i="1"/>
  <c r="J3395" i="1"/>
  <c r="I3395" i="1"/>
  <c r="L3394" i="1"/>
  <c r="K3394" i="1"/>
  <c r="J3394" i="1"/>
  <c r="I3394" i="1"/>
  <c r="L3393" i="1"/>
  <c r="K3393" i="1"/>
  <c r="J3393" i="1"/>
  <c r="I3393" i="1"/>
  <c r="L3392" i="1"/>
  <c r="K3392" i="1"/>
  <c r="J3392" i="1"/>
  <c r="I3392" i="1"/>
  <c r="L3391" i="1"/>
  <c r="K3391" i="1"/>
  <c r="J3391" i="1"/>
  <c r="I3391" i="1"/>
  <c r="L3390" i="1"/>
  <c r="K3390" i="1"/>
  <c r="J3390" i="1"/>
  <c r="I3390" i="1"/>
  <c r="L3389" i="1"/>
  <c r="K3389" i="1"/>
  <c r="J3389" i="1"/>
  <c r="I3389" i="1"/>
  <c r="L3388" i="1"/>
  <c r="K3388" i="1"/>
  <c r="J3388" i="1"/>
  <c r="I3388" i="1"/>
  <c r="L3387" i="1"/>
  <c r="K3387" i="1"/>
  <c r="J3387" i="1"/>
  <c r="I3387" i="1"/>
  <c r="L3386" i="1"/>
  <c r="K3386" i="1"/>
  <c r="J3386" i="1"/>
  <c r="I3386" i="1"/>
  <c r="L3385" i="1"/>
  <c r="K3385" i="1"/>
  <c r="J3385" i="1"/>
  <c r="I3385" i="1"/>
  <c r="L3384" i="1"/>
  <c r="K3384" i="1"/>
  <c r="J3384" i="1"/>
  <c r="I3384" i="1"/>
  <c r="L3383" i="1"/>
  <c r="K3383" i="1"/>
  <c r="J3383" i="1"/>
  <c r="I3383" i="1"/>
  <c r="L3382" i="1"/>
  <c r="K3382" i="1"/>
  <c r="J3382" i="1"/>
  <c r="I3382" i="1"/>
  <c r="L3381" i="1"/>
  <c r="K3381" i="1"/>
  <c r="J3381" i="1"/>
  <c r="I3381" i="1"/>
  <c r="L3380" i="1"/>
  <c r="K3380" i="1"/>
  <c r="J3380" i="1"/>
  <c r="I3380" i="1"/>
  <c r="L3379" i="1"/>
  <c r="K3379" i="1"/>
  <c r="J3379" i="1"/>
  <c r="I3379" i="1"/>
  <c r="L3378" i="1"/>
  <c r="K3378" i="1"/>
  <c r="J3378" i="1"/>
  <c r="I3378" i="1"/>
  <c r="L3377" i="1"/>
  <c r="K3377" i="1"/>
  <c r="J3377" i="1"/>
  <c r="I3377" i="1"/>
  <c r="L3376" i="1"/>
  <c r="K3376" i="1"/>
  <c r="J3376" i="1"/>
  <c r="I3376" i="1"/>
  <c r="L3375" i="1"/>
  <c r="K3375" i="1"/>
  <c r="J3375" i="1"/>
  <c r="I3375" i="1"/>
  <c r="L3374" i="1"/>
  <c r="K3374" i="1"/>
  <c r="J3374" i="1"/>
  <c r="I3374" i="1"/>
  <c r="L3373" i="1"/>
  <c r="K3373" i="1"/>
  <c r="J3373" i="1"/>
  <c r="I3373" i="1"/>
  <c r="L3372" i="1"/>
  <c r="K3372" i="1"/>
  <c r="J3372" i="1"/>
  <c r="I3372" i="1"/>
  <c r="L3371" i="1"/>
  <c r="K3371" i="1"/>
  <c r="J3371" i="1"/>
  <c r="I3371" i="1"/>
  <c r="L3370" i="1"/>
  <c r="K3370" i="1"/>
  <c r="J3370" i="1"/>
  <c r="I3370" i="1"/>
  <c r="L3369" i="1"/>
  <c r="K3369" i="1"/>
  <c r="J3369" i="1"/>
  <c r="I3369" i="1"/>
  <c r="L3368" i="1"/>
  <c r="K3368" i="1"/>
  <c r="J3368" i="1"/>
  <c r="I3368" i="1"/>
  <c r="L3367" i="1"/>
  <c r="K3367" i="1"/>
  <c r="J3367" i="1"/>
  <c r="I3367" i="1"/>
  <c r="L3366" i="1"/>
  <c r="K3366" i="1"/>
  <c r="J3366" i="1"/>
  <c r="I3366" i="1"/>
  <c r="L3365" i="1"/>
  <c r="K3365" i="1"/>
  <c r="J3365" i="1"/>
  <c r="I3365" i="1"/>
  <c r="L3364" i="1"/>
  <c r="K3364" i="1"/>
  <c r="J3364" i="1"/>
  <c r="I3364" i="1"/>
  <c r="L3363" i="1"/>
  <c r="K3363" i="1"/>
  <c r="J3363" i="1"/>
  <c r="I3363" i="1"/>
  <c r="L3362" i="1"/>
  <c r="K3362" i="1"/>
  <c r="J3362" i="1"/>
  <c r="I3362" i="1"/>
  <c r="L3361" i="1"/>
  <c r="K3361" i="1"/>
  <c r="J3361" i="1"/>
  <c r="I3361" i="1"/>
  <c r="L3360" i="1"/>
  <c r="K3360" i="1"/>
  <c r="J3360" i="1"/>
  <c r="I3360" i="1"/>
  <c r="L3359" i="1"/>
  <c r="K3359" i="1"/>
  <c r="J3359" i="1"/>
  <c r="I3359" i="1"/>
  <c r="L3358" i="1"/>
  <c r="K3358" i="1"/>
  <c r="J3358" i="1"/>
  <c r="I3358" i="1"/>
  <c r="L3357" i="1"/>
  <c r="K3357" i="1"/>
  <c r="J3357" i="1"/>
  <c r="I3357" i="1"/>
  <c r="L3356" i="1"/>
  <c r="K3356" i="1"/>
  <c r="J3356" i="1"/>
  <c r="I3356" i="1"/>
  <c r="L3355" i="1"/>
  <c r="K3355" i="1"/>
  <c r="J3355" i="1"/>
  <c r="I3355" i="1"/>
  <c r="L3354" i="1"/>
  <c r="K3354" i="1"/>
  <c r="J3354" i="1"/>
  <c r="I3354" i="1"/>
  <c r="L3353" i="1"/>
  <c r="K3353" i="1"/>
  <c r="J3353" i="1"/>
  <c r="I3353" i="1"/>
  <c r="L3352" i="1"/>
  <c r="K3352" i="1"/>
  <c r="J3352" i="1"/>
  <c r="I3352" i="1"/>
  <c r="L3351" i="1"/>
  <c r="K3351" i="1"/>
  <c r="J3351" i="1"/>
  <c r="I3351" i="1"/>
  <c r="L3350" i="1"/>
  <c r="K3350" i="1"/>
  <c r="J3350" i="1"/>
  <c r="I3350" i="1"/>
  <c r="L3349" i="1"/>
  <c r="K3349" i="1"/>
  <c r="J3349" i="1"/>
  <c r="I3349" i="1"/>
  <c r="L3348" i="1"/>
  <c r="K3348" i="1"/>
  <c r="J3348" i="1"/>
  <c r="I3348" i="1"/>
  <c r="L3347" i="1"/>
  <c r="K3347" i="1"/>
  <c r="J3347" i="1"/>
  <c r="I3347" i="1"/>
  <c r="L3346" i="1"/>
  <c r="K3346" i="1"/>
  <c r="J3346" i="1"/>
  <c r="I3346" i="1"/>
  <c r="L3345" i="1"/>
  <c r="K3345" i="1"/>
  <c r="J3345" i="1"/>
  <c r="I3345" i="1"/>
  <c r="L3344" i="1"/>
  <c r="K3344" i="1"/>
  <c r="J3344" i="1"/>
  <c r="I3344" i="1"/>
  <c r="L3343" i="1"/>
  <c r="K3343" i="1"/>
  <c r="J3343" i="1"/>
  <c r="I3343" i="1"/>
  <c r="L3342" i="1"/>
  <c r="K3342" i="1"/>
  <c r="J3342" i="1"/>
  <c r="I3342" i="1"/>
  <c r="L3341" i="1"/>
  <c r="K3341" i="1"/>
  <c r="J3341" i="1"/>
  <c r="I3341" i="1"/>
  <c r="L3340" i="1"/>
  <c r="K3340" i="1"/>
  <c r="J3340" i="1"/>
  <c r="I3340" i="1"/>
  <c r="L3339" i="1"/>
  <c r="K3339" i="1"/>
  <c r="J3339" i="1"/>
  <c r="I3339" i="1"/>
  <c r="L3338" i="1"/>
  <c r="K3338" i="1"/>
  <c r="J3338" i="1"/>
  <c r="I3338" i="1"/>
  <c r="L3337" i="1"/>
  <c r="K3337" i="1"/>
  <c r="J3337" i="1"/>
  <c r="I3337" i="1"/>
  <c r="L3336" i="1"/>
  <c r="K3336" i="1"/>
  <c r="J3336" i="1"/>
  <c r="I3336" i="1"/>
  <c r="L3335" i="1"/>
  <c r="K3335" i="1"/>
  <c r="J3335" i="1"/>
  <c r="I3335" i="1"/>
  <c r="L3334" i="1"/>
  <c r="K3334" i="1"/>
  <c r="J3334" i="1"/>
  <c r="I3334" i="1"/>
  <c r="L3333" i="1"/>
  <c r="K3333" i="1"/>
  <c r="J3333" i="1"/>
  <c r="I3333" i="1"/>
  <c r="L3332" i="1"/>
  <c r="K3332" i="1"/>
  <c r="J3332" i="1"/>
  <c r="I3332" i="1"/>
  <c r="L3331" i="1"/>
  <c r="K3331" i="1"/>
  <c r="J3331" i="1"/>
  <c r="I3331" i="1"/>
  <c r="L3330" i="1"/>
  <c r="K3330" i="1"/>
  <c r="J3330" i="1"/>
  <c r="I3330" i="1"/>
  <c r="L3329" i="1"/>
  <c r="K3329" i="1"/>
  <c r="J3329" i="1"/>
  <c r="I3329" i="1"/>
  <c r="L3328" i="1"/>
  <c r="K3328" i="1"/>
  <c r="J3328" i="1"/>
  <c r="I3328" i="1"/>
  <c r="L3327" i="1"/>
  <c r="K3327" i="1"/>
  <c r="J3327" i="1"/>
  <c r="I3327" i="1"/>
  <c r="L3326" i="1"/>
  <c r="K3326" i="1"/>
  <c r="J3326" i="1"/>
  <c r="I3326" i="1"/>
  <c r="L3325" i="1"/>
  <c r="K3325" i="1"/>
  <c r="J3325" i="1"/>
  <c r="I3325" i="1"/>
  <c r="L3324" i="1"/>
  <c r="K3324" i="1"/>
  <c r="J3324" i="1"/>
  <c r="I3324" i="1"/>
  <c r="L3323" i="1"/>
  <c r="K3323" i="1"/>
  <c r="J3323" i="1"/>
  <c r="I3323" i="1"/>
  <c r="L3322" i="1"/>
  <c r="K3322" i="1"/>
  <c r="J3322" i="1"/>
  <c r="I3322" i="1"/>
  <c r="L3321" i="1"/>
  <c r="K3321" i="1"/>
  <c r="J3321" i="1"/>
  <c r="I3321" i="1"/>
  <c r="L3320" i="1"/>
  <c r="K3320" i="1"/>
  <c r="J3320" i="1"/>
  <c r="I3320" i="1"/>
  <c r="L3319" i="1"/>
  <c r="K3319" i="1"/>
  <c r="J3319" i="1"/>
  <c r="I3319" i="1"/>
  <c r="L3318" i="1"/>
  <c r="K3318" i="1"/>
  <c r="J3318" i="1"/>
  <c r="I3318" i="1"/>
  <c r="L3317" i="1"/>
  <c r="K3317" i="1"/>
  <c r="J3317" i="1"/>
  <c r="I3317" i="1"/>
  <c r="L3316" i="1"/>
  <c r="K3316" i="1"/>
  <c r="J3316" i="1"/>
  <c r="I3316" i="1"/>
  <c r="L3315" i="1"/>
  <c r="K3315" i="1"/>
  <c r="J3315" i="1"/>
  <c r="I3315" i="1"/>
  <c r="L3314" i="1"/>
  <c r="K3314" i="1"/>
  <c r="J3314" i="1"/>
  <c r="I3314" i="1"/>
  <c r="L3313" i="1"/>
  <c r="K3313" i="1"/>
  <c r="J3313" i="1"/>
  <c r="I3313" i="1"/>
  <c r="L3312" i="1"/>
  <c r="K3312" i="1"/>
  <c r="J3312" i="1"/>
  <c r="I3312" i="1"/>
  <c r="L3311" i="1"/>
  <c r="K3311" i="1"/>
  <c r="J3311" i="1"/>
  <c r="I3311" i="1"/>
  <c r="L3310" i="1"/>
  <c r="K3310" i="1"/>
  <c r="J3310" i="1"/>
  <c r="I3310" i="1"/>
  <c r="L3309" i="1"/>
  <c r="K3309" i="1"/>
  <c r="J3309" i="1"/>
  <c r="I3309" i="1"/>
  <c r="L3308" i="1"/>
  <c r="K3308" i="1"/>
  <c r="J3308" i="1"/>
  <c r="I3308" i="1"/>
  <c r="L3307" i="1"/>
  <c r="K3307" i="1"/>
  <c r="J3307" i="1"/>
  <c r="I3307" i="1"/>
  <c r="L3306" i="1"/>
  <c r="K3306" i="1"/>
  <c r="J3306" i="1"/>
  <c r="I3306" i="1"/>
  <c r="L3305" i="1"/>
  <c r="K3305" i="1"/>
  <c r="J3305" i="1"/>
  <c r="I3305" i="1"/>
  <c r="L3304" i="1"/>
  <c r="K3304" i="1"/>
  <c r="J3304" i="1"/>
  <c r="I3304" i="1"/>
  <c r="L3303" i="1"/>
  <c r="K3303" i="1"/>
  <c r="J3303" i="1"/>
  <c r="I3303" i="1"/>
  <c r="L3302" i="1"/>
  <c r="K3302" i="1"/>
  <c r="J3302" i="1"/>
  <c r="I3302" i="1"/>
  <c r="L3301" i="1"/>
  <c r="K3301" i="1"/>
  <c r="J3301" i="1"/>
  <c r="I3301" i="1"/>
  <c r="L3300" i="1"/>
  <c r="K3300" i="1"/>
  <c r="J3300" i="1"/>
  <c r="I3300" i="1"/>
  <c r="L3299" i="1"/>
  <c r="K3299" i="1"/>
  <c r="J3299" i="1"/>
  <c r="I3299" i="1"/>
  <c r="L3298" i="1"/>
  <c r="K3298" i="1"/>
  <c r="J3298" i="1"/>
  <c r="I3298" i="1"/>
  <c r="L3297" i="1"/>
  <c r="K3297" i="1"/>
  <c r="J3297" i="1"/>
  <c r="I3297" i="1"/>
  <c r="L3296" i="1"/>
  <c r="K3296" i="1"/>
  <c r="J3296" i="1"/>
  <c r="I3296" i="1"/>
  <c r="L3295" i="1"/>
  <c r="K3295" i="1"/>
  <c r="J3295" i="1"/>
  <c r="I3295" i="1"/>
  <c r="L3294" i="1"/>
  <c r="K3294" i="1"/>
  <c r="J3294" i="1"/>
  <c r="I3294" i="1"/>
  <c r="L3293" i="1"/>
  <c r="K3293" i="1"/>
  <c r="J3293" i="1"/>
  <c r="I3293" i="1"/>
  <c r="L3292" i="1"/>
  <c r="K3292" i="1"/>
  <c r="J3292" i="1"/>
  <c r="I3292" i="1"/>
  <c r="L3291" i="1"/>
  <c r="K3291" i="1"/>
  <c r="J3291" i="1"/>
  <c r="I3291" i="1"/>
  <c r="L3290" i="1"/>
  <c r="K3290" i="1"/>
  <c r="J3290" i="1"/>
  <c r="I3290" i="1"/>
  <c r="L3289" i="1"/>
  <c r="K3289" i="1"/>
  <c r="J3289" i="1"/>
  <c r="I3289" i="1"/>
  <c r="L3288" i="1"/>
  <c r="K3288" i="1"/>
  <c r="J3288" i="1"/>
  <c r="I3288" i="1"/>
  <c r="L3287" i="1"/>
  <c r="K3287" i="1"/>
  <c r="J3287" i="1"/>
  <c r="I3287" i="1"/>
  <c r="L3286" i="1"/>
  <c r="K3286" i="1"/>
  <c r="J3286" i="1"/>
  <c r="I3286" i="1"/>
  <c r="L3285" i="1"/>
  <c r="K3285" i="1"/>
  <c r="J3285" i="1"/>
  <c r="I3285" i="1"/>
  <c r="L3284" i="1"/>
  <c r="K3284" i="1"/>
  <c r="J3284" i="1"/>
  <c r="I3284" i="1"/>
  <c r="L3283" i="1"/>
  <c r="K3283" i="1"/>
  <c r="J3283" i="1"/>
  <c r="I3283" i="1"/>
  <c r="L3282" i="1"/>
  <c r="K3282" i="1"/>
  <c r="J3282" i="1"/>
  <c r="I3282" i="1"/>
  <c r="L3281" i="1"/>
  <c r="K3281" i="1"/>
  <c r="J3281" i="1"/>
  <c r="I3281" i="1"/>
  <c r="L3280" i="1"/>
  <c r="K3280" i="1"/>
  <c r="J3280" i="1"/>
  <c r="I3280" i="1"/>
  <c r="L3279" i="1"/>
  <c r="K3279" i="1"/>
  <c r="J3279" i="1"/>
  <c r="I3279" i="1"/>
  <c r="L3278" i="1"/>
  <c r="K3278" i="1"/>
  <c r="J3278" i="1"/>
  <c r="I3278" i="1"/>
  <c r="L3277" i="1"/>
  <c r="K3277" i="1"/>
  <c r="J3277" i="1"/>
  <c r="I3277" i="1"/>
  <c r="L3276" i="1"/>
  <c r="K3276" i="1"/>
  <c r="J3276" i="1"/>
  <c r="I3276" i="1"/>
  <c r="L3275" i="1"/>
  <c r="K3275" i="1"/>
  <c r="J3275" i="1"/>
  <c r="I3275" i="1"/>
  <c r="L3274" i="1"/>
  <c r="K3274" i="1"/>
  <c r="J3274" i="1"/>
  <c r="I3274" i="1"/>
  <c r="L3273" i="1"/>
  <c r="K3273" i="1"/>
  <c r="J3273" i="1"/>
  <c r="I3273" i="1"/>
  <c r="L3272" i="1"/>
  <c r="K3272" i="1"/>
  <c r="J3272" i="1"/>
  <c r="I3272" i="1"/>
  <c r="L3271" i="1"/>
  <c r="K3271" i="1"/>
  <c r="J3271" i="1"/>
  <c r="I3271" i="1"/>
  <c r="L3270" i="1"/>
  <c r="K3270" i="1"/>
  <c r="J3270" i="1"/>
  <c r="I3270" i="1"/>
  <c r="L3269" i="1"/>
  <c r="K3269" i="1"/>
  <c r="J3269" i="1"/>
  <c r="I3269" i="1"/>
  <c r="L3268" i="1"/>
  <c r="K3268" i="1"/>
  <c r="J3268" i="1"/>
  <c r="I3268" i="1"/>
  <c r="L3267" i="1"/>
  <c r="K3267" i="1"/>
  <c r="J3267" i="1"/>
  <c r="I3267" i="1"/>
  <c r="L3266" i="1"/>
  <c r="K3266" i="1"/>
  <c r="J3266" i="1"/>
  <c r="I3266" i="1"/>
  <c r="L3265" i="1"/>
  <c r="K3265" i="1"/>
  <c r="J3265" i="1"/>
  <c r="I3265" i="1"/>
  <c r="L3264" i="1"/>
  <c r="K3264" i="1"/>
  <c r="J3264" i="1"/>
  <c r="I3264" i="1"/>
  <c r="L3263" i="1"/>
  <c r="K3263" i="1"/>
  <c r="J3263" i="1"/>
  <c r="I3263" i="1"/>
  <c r="L3262" i="1"/>
  <c r="K3262" i="1"/>
  <c r="J3262" i="1"/>
  <c r="I3262" i="1"/>
  <c r="L3261" i="1"/>
  <c r="K3261" i="1"/>
  <c r="J3261" i="1"/>
  <c r="I3261" i="1"/>
  <c r="L3260" i="1"/>
  <c r="K3260" i="1"/>
  <c r="J3260" i="1"/>
  <c r="I3260" i="1"/>
  <c r="L3259" i="1"/>
  <c r="K3259" i="1"/>
  <c r="J3259" i="1"/>
  <c r="I3259" i="1"/>
  <c r="L3258" i="1"/>
  <c r="K3258" i="1"/>
  <c r="J3258" i="1"/>
  <c r="I3258" i="1"/>
  <c r="L3257" i="1"/>
  <c r="K3257" i="1"/>
  <c r="J3257" i="1"/>
  <c r="I3257" i="1"/>
  <c r="L3256" i="1"/>
  <c r="K3256" i="1"/>
  <c r="J3256" i="1"/>
  <c r="I3256" i="1"/>
  <c r="L3255" i="1"/>
  <c r="K3255" i="1"/>
  <c r="J3255" i="1"/>
  <c r="I3255" i="1"/>
  <c r="L3254" i="1"/>
  <c r="K3254" i="1"/>
  <c r="J3254" i="1"/>
  <c r="I3254" i="1"/>
  <c r="L3253" i="1"/>
  <c r="K3253" i="1"/>
  <c r="J3253" i="1"/>
  <c r="I3253" i="1"/>
  <c r="L3252" i="1"/>
  <c r="K3252" i="1"/>
  <c r="J3252" i="1"/>
  <c r="I3252" i="1"/>
  <c r="L3251" i="1"/>
  <c r="K3251" i="1"/>
  <c r="J3251" i="1"/>
  <c r="I3251" i="1"/>
  <c r="L3250" i="1"/>
  <c r="K3250" i="1"/>
  <c r="J3250" i="1"/>
  <c r="I3250" i="1"/>
  <c r="L3249" i="1"/>
  <c r="K3249" i="1"/>
  <c r="J3249" i="1"/>
  <c r="I3249" i="1"/>
  <c r="L3248" i="1"/>
  <c r="K3248" i="1"/>
  <c r="J3248" i="1"/>
  <c r="I3248" i="1"/>
  <c r="L3247" i="1"/>
  <c r="K3247" i="1"/>
  <c r="J3247" i="1"/>
  <c r="I3247" i="1"/>
  <c r="L3246" i="1"/>
  <c r="K3246" i="1"/>
  <c r="J3246" i="1"/>
  <c r="I3246" i="1"/>
  <c r="L3245" i="1"/>
  <c r="K3245" i="1"/>
  <c r="J3245" i="1"/>
  <c r="I3245" i="1"/>
  <c r="L3244" i="1"/>
  <c r="K3244" i="1"/>
  <c r="J3244" i="1"/>
  <c r="I3244" i="1"/>
  <c r="L3243" i="1"/>
  <c r="K3243" i="1"/>
  <c r="J3243" i="1"/>
  <c r="I3243" i="1"/>
  <c r="L3242" i="1"/>
  <c r="K3242" i="1"/>
  <c r="J3242" i="1"/>
  <c r="I3242" i="1"/>
  <c r="L3241" i="1"/>
  <c r="K3241" i="1"/>
  <c r="J3241" i="1"/>
  <c r="I3241" i="1"/>
  <c r="L3240" i="1"/>
  <c r="K3240" i="1"/>
  <c r="J3240" i="1"/>
  <c r="I3240" i="1"/>
  <c r="L3239" i="1"/>
  <c r="K3239" i="1"/>
  <c r="J3239" i="1"/>
  <c r="I3239" i="1"/>
  <c r="L3238" i="1"/>
  <c r="K3238" i="1"/>
  <c r="J3238" i="1"/>
  <c r="I3238" i="1"/>
  <c r="L3237" i="1"/>
  <c r="K3237" i="1"/>
  <c r="J3237" i="1"/>
  <c r="I3237" i="1"/>
  <c r="L3236" i="1"/>
  <c r="K3236" i="1"/>
  <c r="J3236" i="1"/>
  <c r="I3236" i="1"/>
  <c r="L3235" i="1"/>
  <c r="K3235" i="1"/>
  <c r="J3235" i="1"/>
  <c r="I3235" i="1"/>
  <c r="L3234" i="1"/>
  <c r="K3234" i="1"/>
  <c r="J3234" i="1"/>
  <c r="I3234" i="1"/>
  <c r="L3233" i="1"/>
  <c r="K3233" i="1"/>
  <c r="J3233" i="1"/>
  <c r="I3233" i="1"/>
  <c r="L3232" i="1"/>
  <c r="K3232" i="1"/>
  <c r="J3232" i="1"/>
  <c r="I3232" i="1"/>
  <c r="L3231" i="1"/>
  <c r="K3231" i="1"/>
  <c r="J3231" i="1"/>
  <c r="I3231" i="1"/>
  <c r="L3230" i="1"/>
  <c r="K3230" i="1"/>
  <c r="J3230" i="1"/>
  <c r="I3230" i="1"/>
  <c r="L3229" i="1"/>
  <c r="K3229" i="1"/>
  <c r="J3229" i="1"/>
  <c r="I3229" i="1"/>
  <c r="L3228" i="1"/>
  <c r="K3228" i="1"/>
  <c r="J3228" i="1"/>
  <c r="I3228" i="1"/>
  <c r="L3227" i="1"/>
  <c r="K3227" i="1"/>
  <c r="J3227" i="1"/>
  <c r="I3227" i="1"/>
  <c r="L3226" i="1"/>
  <c r="K3226" i="1"/>
  <c r="J3226" i="1"/>
  <c r="I3226" i="1"/>
  <c r="L3225" i="1"/>
  <c r="K3225" i="1"/>
  <c r="J3225" i="1"/>
  <c r="I3225" i="1"/>
  <c r="L3224" i="1"/>
  <c r="K3224" i="1"/>
  <c r="J3224" i="1"/>
  <c r="I3224" i="1"/>
  <c r="L3223" i="1"/>
  <c r="K3223" i="1"/>
  <c r="J3223" i="1"/>
  <c r="I3223" i="1"/>
  <c r="L3222" i="1"/>
  <c r="K3222" i="1"/>
  <c r="J3222" i="1"/>
  <c r="I3222" i="1"/>
  <c r="L3221" i="1"/>
  <c r="K3221" i="1"/>
  <c r="J3221" i="1"/>
  <c r="I3221" i="1"/>
  <c r="L3220" i="1"/>
  <c r="K3220" i="1"/>
  <c r="J3220" i="1"/>
  <c r="I3220" i="1"/>
  <c r="L3219" i="1"/>
  <c r="K3219" i="1"/>
  <c r="J3219" i="1"/>
  <c r="I3219" i="1"/>
  <c r="L3218" i="1"/>
  <c r="K3218" i="1"/>
  <c r="J3218" i="1"/>
  <c r="I3218" i="1"/>
  <c r="L3217" i="1"/>
  <c r="K3217" i="1"/>
  <c r="J3217" i="1"/>
  <c r="I3217" i="1"/>
  <c r="L3216" i="1"/>
  <c r="K3216" i="1"/>
  <c r="J3216" i="1"/>
  <c r="I3216" i="1"/>
  <c r="L3215" i="1"/>
  <c r="K3215" i="1"/>
  <c r="J3215" i="1"/>
  <c r="I3215" i="1"/>
  <c r="L3214" i="1"/>
  <c r="K3214" i="1"/>
  <c r="J3214" i="1"/>
  <c r="I3214" i="1"/>
  <c r="L3213" i="1"/>
  <c r="K3213" i="1"/>
  <c r="J3213" i="1"/>
  <c r="I3213" i="1"/>
  <c r="L3212" i="1"/>
  <c r="K3212" i="1"/>
  <c r="J3212" i="1"/>
  <c r="I3212" i="1"/>
  <c r="L3211" i="1"/>
  <c r="K3211" i="1"/>
  <c r="J3211" i="1"/>
  <c r="I3211" i="1"/>
  <c r="L3210" i="1"/>
  <c r="K3210" i="1"/>
  <c r="J3210" i="1"/>
  <c r="I3210" i="1"/>
  <c r="L3209" i="1"/>
  <c r="K3209" i="1"/>
  <c r="J3209" i="1"/>
  <c r="I3209" i="1"/>
  <c r="L3208" i="1"/>
  <c r="K3208" i="1"/>
  <c r="J3208" i="1"/>
  <c r="I3208" i="1"/>
  <c r="L3207" i="1"/>
  <c r="K3207" i="1"/>
  <c r="J3207" i="1"/>
  <c r="I3207" i="1"/>
  <c r="L3206" i="1"/>
  <c r="K3206" i="1"/>
  <c r="J3206" i="1"/>
  <c r="I3206" i="1"/>
  <c r="L3205" i="1"/>
  <c r="K3205" i="1"/>
  <c r="J3205" i="1"/>
  <c r="I3205" i="1"/>
  <c r="L3204" i="1"/>
  <c r="K3204" i="1"/>
  <c r="J3204" i="1"/>
  <c r="I3204" i="1"/>
  <c r="L3203" i="1"/>
  <c r="K3203" i="1"/>
  <c r="J3203" i="1"/>
  <c r="I3203" i="1"/>
  <c r="L3202" i="1"/>
  <c r="K3202" i="1"/>
  <c r="J3202" i="1"/>
  <c r="I3202" i="1"/>
  <c r="L3201" i="1"/>
  <c r="K3201" i="1"/>
  <c r="J3201" i="1"/>
  <c r="I3201" i="1"/>
  <c r="L3200" i="1"/>
  <c r="K3200" i="1"/>
  <c r="J3200" i="1"/>
  <c r="I3200" i="1"/>
  <c r="L3199" i="1"/>
  <c r="K3199" i="1"/>
  <c r="J3199" i="1"/>
  <c r="I3199" i="1"/>
  <c r="L3198" i="1"/>
  <c r="K3198" i="1"/>
  <c r="J3198" i="1"/>
  <c r="I3198" i="1"/>
  <c r="L3197" i="1"/>
  <c r="K3197" i="1"/>
  <c r="J3197" i="1"/>
  <c r="I3197" i="1"/>
  <c r="L3196" i="1"/>
  <c r="K3196" i="1"/>
  <c r="J3196" i="1"/>
  <c r="I3196" i="1"/>
  <c r="L3195" i="1"/>
  <c r="K3195" i="1"/>
  <c r="J3195" i="1"/>
  <c r="I3195" i="1"/>
  <c r="L3194" i="1"/>
  <c r="K3194" i="1"/>
  <c r="J3194" i="1"/>
  <c r="I3194" i="1"/>
  <c r="L3193" i="1"/>
  <c r="K3193" i="1"/>
  <c r="J3193" i="1"/>
  <c r="I3193" i="1"/>
  <c r="L3192" i="1"/>
  <c r="K3192" i="1"/>
  <c r="J3192" i="1"/>
  <c r="I3192" i="1"/>
  <c r="L3191" i="1"/>
  <c r="K3191" i="1"/>
  <c r="J3191" i="1"/>
  <c r="I3191" i="1"/>
  <c r="L3190" i="1"/>
  <c r="K3190" i="1"/>
  <c r="J3190" i="1"/>
  <c r="I3190" i="1"/>
  <c r="L3189" i="1"/>
  <c r="K3189" i="1"/>
  <c r="J3189" i="1"/>
  <c r="I3189" i="1"/>
  <c r="L3188" i="1"/>
  <c r="K3188" i="1"/>
  <c r="J3188" i="1"/>
  <c r="I3188" i="1"/>
  <c r="L3187" i="1"/>
  <c r="K3187" i="1"/>
  <c r="J3187" i="1"/>
  <c r="I3187" i="1"/>
  <c r="L3186" i="1"/>
  <c r="K3186" i="1"/>
  <c r="J3186" i="1"/>
  <c r="I3186" i="1"/>
  <c r="L3185" i="1"/>
  <c r="K3185" i="1"/>
  <c r="J3185" i="1"/>
  <c r="I3185" i="1"/>
  <c r="L3184" i="1"/>
  <c r="K3184" i="1"/>
  <c r="J3184" i="1"/>
  <c r="I3184" i="1"/>
  <c r="L3183" i="1"/>
  <c r="K3183" i="1"/>
  <c r="J3183" i="1"/>
  <c r="I3183" i="1"/>
  <c r="L3182" i="1"/>
  <c r="K3182" i="1"/>
  <c r="J3182" i="1"/>
  <c r="I3182" i="1"/>
  <c r="L3181" i="1"/>
  <c r="K3181" i="1"/>
  <c r="J3181" i="1"/>
  <c r="I3181" i="1"/>
  <c r="L3180" i="1"/>
  <c r="K3180" i="1"/>
  <c r="J3180" i="1"/>
  <c r="I3180" i="1"/>
  <c r="L3179" i="1"/>
  <c r="K3179" i="1"/>
  <c r="J3179" i="1"/>
  <c r="I3179" i="1"/>
  <c r="L3178" i="1"/>
  <c r="K3178" i="1"/>
  <c r="J3178" i="1"/>
  <c r="I3178" i="1"/>
  <c r="L3177" i="1"/>
  <c r="K3177" i="1"/>
  <c r="J3177" i="1"/>
  <c r="I3177" i="1"/>
  <c r="L3176" i="1"/>
  <c r="K3176" i="1"/>
  <c r="J3176" i="1"/>
  <c r="I3176" i="1"/>
  <c r="L3175" i="1"/>
  <c r="K3175" i="1"/>
  <c r="J3175" i="1"/>
  <c r="I3175" i="1"/>
  <c r="L3174" i="1"/>
  <c r="K3174" i="1"/>
  <c r="J3174" i="1"/>
  <c r="I3174" i="1"/>
  <c r="L3173" i="1"/>
  <c r="K3173" i="1"/>
  <c r="J3173" i="1"/>
  <c r="I3173" i="1"/>
  <c r="L3172" i="1"/>
  <c r="K3172" i="1"/>
  <c r="J3172" i="1"/>
  <c r="I3172" i="1"/>
  <c r="L3171" i="1"/>
  <c r="K3171" i="1"/>
  <c r="J3171" i="1"/>
  <c r="I3171" i="1"/>
  <c r="L3170" i="1"/>
  <c r="K3170" i="1"/>
  <c r="J3170" i="1"/>
  <c r="I3170" i="1"/>
  <c r="L3169" i="1"/>
  <c r="K3169" i="1"/>
  <c r="J3169" i="1"/>
  <c r="I3169" i="1"/>
  <c r="L3168" i="1"/>
  <c r="K3168" i="1"/>
  <c r="J3168" i="1"/>
  <c r="I3168" i="1"/>
  <c r="L3167" i="1"/>
  <c r="K3167" i="1"/>
  <c r="J3167" i="1"/>
  <c r="I3167" i="1"/>
  <c r="L3166" i="1"/>
  <c r="K3166" i="1"/>
  <c r="J3166" i="1"/>
  <c r="I3166" i="1"/>
  <c r="L3165" i="1"/>
  <c r="K3165" i="1"/>
  <c r="J3165" i="1"/>
  <c r="I3165" i="1"/>
  <c r="L3164" i="1"/>
  <c r="K3164" i="1"/>
  <c r="J3164" i="1"/>
  <c r="I3164" i="1"/>
  <c r="L3163" i="1"/>
  <c r="K3163" i="1"/>
  <c r="J3163" i="1"/>
  <c r="I3163" i="1"/>
  <c r="L3162" i="1"/>
  <c r="K3162" i="1"/>
  <c r="J3162" i="1"/>
  <c r="I3162" i="1"/>
  <c r="L3161" i="1"/>
  <c r="K3161" i="1"/>
  <c r="J3161" i="1"/>
  <c r="I3161" i="1"/>
  <c r="L3160" i="1"/>
  <c r="K3160" i="1"/>
  <c r="J3160" i="1"/>
  <c r="I3160" i="1"/>
  <c r="L3159" i="1"/>
  <c r="K3159" i="1"/>
  <c r="J3159" i="1"/>
  <c r="I3159" i="1"/>
  <c r="L3158" i="1"/>
  <c r="K3158" i="1"/>
  <c r="J3158" i="1"/>
  <c r="I3158" i="1"/>
  <c r="L3157" i="1"/>
  <c r="K3157" i="1"/>
  <c r="J3157" i="1"/>
  <c r="I3157" i="1"/>
  <c r="L3156" i="1"/>
  <c r="K3156" i="1"/>
  <c r="J3156" i="1"/>
  <c r="I3156" i="1"/>
  <c r="L3155" i="1"/>
  <c r="K3155" i="1"/>
  <c r="J3155" i="1"/>
  <c r="I3155" i="1"/>
  <c r="L3154" i="1"/>
  <c r="K3154" i="1"/>
  <c r="J3154" i="1"/>
  <c r="I3154" i="1"/>
  <c r="L3153" i="1"/>
  <c r="K3153" i="1"/>
  <c r="J3153" i="1"/>
  <c r="I3153" i="1"/>
  <c r="L3152" i="1"/>
  <c r="K3152" i="1"/>
  <c r="J3152" i="1"/>
  <c r="I3152" i="1"/>
  <c r="L3151" i="1"/>
  <c r="K3151" i="1"/>
  <c r="J3151" i="1"/>
  <c r="I3151" i="1"/>
  <c r="L3150" i="1"/>
  <c r="K3150" i="1"/>
  <c r="J3150" i="1"/>
  <c r="I3150" i="1"/>
  <c r="L3149" i="1"/>
  <c r="K3149" i="1"/>
  <c r="J3149" i="1"/>
  <c r="I3149" i="1"/>
  <c r="L3148" i="1"/>
  <c r="K3148" i="1"/>
  <c r="J3148" i="1"/>
  <c r="I3148" i="1"/>
  <c r="L3147" i="1"/>
  <c r="K3147" i="1"/>
  <c r="J3147" i="1"/>
  <c r="I3147" i="1"/>
  <c r="L3146" i="1"/>
  <c r="K3146" i="1"/>
  <c r="J3146" i="1"/>
  <c r="I3146" i="1"/>
  <c r="L3145" i="1"/>
  <c r="K3145" i="1"/>
  <c r="J3145" i="1"/>
  <c r="I3145" i="1"/>
  <c r="L3144" i="1"/>
  <c r="K3144" i="1"/>
  <c r="J3144" i="1"/>
  <c r="I3144" i="1"/>
  <c r="L3143" i="1"/>
  <c r="K3143" i="1"/>
  <c r="J3143" i="1"/>
  <c r="I3143" i="1"/>
  <c r="L3142" i="1"/>
  <c r="K3142" i="1"/>
  <c r="J3142" i="1"/>
  <c r="I3142" i="1"/>
  <c r="L3141" i="1"/>
  <c r="K3141" i="1"/>
  <c r="J3141" i="1"/>
  <c r="I3141" i="1"/>
  <c r="L3140" i="1"/>
  <c r="K3140" i="1"/>
  <c r="J3140" i="1"/>
  <c r="I3140" i="1"/>
  <c r="L3139" i="1"/>
  <c r="K3139" i="1"/>
  <c r="J3139" i="1"/>
  <c r="I3139" i="1"/>
  <c r="L3138" i="1"/>
  <c r="K3138" i="1"/>
  <c r="J3138" i="1"/>
  <c r="I3138" i="1"/>
  <c r="L3137" i="1"/>
  <c r="K3137" i="1"/>
  <c r="J3137" i="1"/>
  <c r="I3137" i="1"/>
  <c r="L3136" i="1"/>
  <c r="K3136" i="1"/>
  <c r="J3136" i="1"/>
  <c r="I3136" i="1"/>
  <c r="L3135" i="1"/>
  <c r="K3135" i="1"/>
  <c r="J3135" i="1"/>
  <c r="I3135" i="1"/>
  <c r="L3134" i="1"/>
  <c r="K3134" i="1"/>
  <c r="J3134" i="1"/>
  <c r="I3134" i="1"/>
  <c r="L3133" i="1"/>
  <c r="K3133" i="1"/>
  <c r="J3133" i="1"/>
  <c r="I3133" i="1"/>
  <c r="L3132" i="1"/>
  <c r="K3132" i="1"/>
  <c r="J3132" i="1"/>
  <c r="I3132" i="1"/>
  <c r="L3131" i="1"/>
  <c r="K3131" i="1"/>
  <c r="J3131" i="1"/>
  <c r="I3131" i="1"/>
  <c r="L3130" i="1"/>
  <c r="K3130" i="1"/>
  <c r="J3130" i="1"/>
  <c r="I3130" i="1"/>
  <c r="L3129" i="1"/>
  <c r="K3129" i="1"/>
  <c r="J3129" i="1"/>
  <c r="I3129" i="1"/>
  <c r="L3128" i="1"/>
  <c r="K3128" i="1"/>
  <c r="J3128" i="1"/>
  <c r="I3128" i="1"/>
  <c r="L3127" i="1"/>
  <c r="K3127" i="1"/>
  <c r="J3127" i="1"/>
  <c r="I3127" i="1"/>
  <c r="L3126" i="1"/>
  <c r="K3126" i="1"/>
  <c r="J3126" i="1"/>
  <c r="I3126" i="1"/>
  <c r="L3125" i="1"/>
  <c r="K3125" i="1"/>
  <c r="J3125" i="1"/>
  <c r="I3125" i="1"/>
  <c r="L3124" i="1"/>
  <c r="K3124" i="1"/>
  <c r="J3124" i="1"/>
  <c r="I3124" i="1"/>
  <c r="L3123" i="1"/>
  <c r="K3123" i="1"/>
  <c r="J3123" i="1"/>
  <c r="I3123" i="1"/>
  <c r="L3122" i="1"/>
  <c r="K3122" i="1"/>
  <c r="J3122" i="1"/>
  <c r="I3122" i="1"/>
  <c r="L3121" i="1"/>
  <c r="K3121" i="1"/>
  <c r="J3121" i="1"/>
  <c r="I3121" i="1"/>
  <c r="L3120" i="1"/>
  <c r="K3120" i="1"/>
  <c r="J3120" i="1"/>
  <c r="I3120" i="1"/>
  <c r="L3119" i="1"/>
  <c r="K3119" i="1"/>
  <c r="J3119" i="1"/>
  <c r="I3119" i="1"/>
  <c r="L3118" i="1"/>
  <c r="K3118" i="1"/>
  <c r="J3118" i="1"/>
  <c r="I3118" i="1"/>
  <c r="L3117" i="1"/>
  <c r="K3117" i="1"/>
  <c r="J3117" i="1"/>
  <c r="I3117" i="1"/>
  <c r="L3116" i="1"/>
  <c r="K3116" i="1"/>
  <c r="J3116" i="1"/>
  <c r="I3116" i="1"/>
  <c r="L3115" i="1"/>
  <c r="K3115" i="1"/>
  <c r="J3115" i="1"/>
  <c r="I3115" i="1"/>
  <c r="L3114" i="1"/>
  <c r="K3114" i="1"/>
  <c r="J3114" i="1"/>
  <c r="I3114" i="1"/>
  <c r="L3113" i="1"/>
  <c r="K3113" i="1"/>
  <c r="J3113" i="1"/>
  <c r="I3113" i="1"/>
  <c r="L3112" i="1"/>
  <c r="K3112" i="1"/>
  <c r="J3112" i="1"/>
  <c r="I3112" i="1"/>
  <c r="L3111" i="1"/>
  <c r="K3111" i="1"/>
  <c r="J3111" i="1"/>
  <c r="I3111" i="1"/>
  <c r="L3110" i="1"/>
  <c r="K3110" i="1"/>
  <c r="J3110" i="1"/>
  <c r="I3110" i="1"/>
  <c r="L3109" i="1"/>
  <c r="K3109" i="1"/>
  <c r="J3109" i="1"/>
  <c r="I3109" i="1"/>
  <c r="L3108" i="1"/>
  <c r="K3108" i="1"/>
  <c r="J3108" i="1"/>
  <c r="I3108" i="1"/>
  <c r="L3107" i="1"/>
  <c r="K3107" i="1"/>
  <c r="J3107" i="1"/>
  <c r="I3107" i="1"/>
  <c r="L3106" i="1"/>
  <c r="K3106" i="1"/>
  <c r="J3106" i="1"/>
  <c r="I3106" i="1"/>
  <c r="L3105" i="1"/>
  <c r="K3105" i="1"/>
  <c r="J3105" i="1"/>
  <c r="I3105" i="1"/>
  <c r="L3104" i="1"/>
  <c r="K3104" i="1"/>
  <c r="J3104" i="1"/>
  <c r="I3104" i="1"/>
  <c r="L3103" i="1"/>
  <c r="K3103" i="1"/>
  <c r="J3103" i="1"/>
  <c r="I3103" i="1"/>
  <c r="L3102" i="1"/>
  <c r="K3102" i="1"/>
  <c r="J3102" i="1"/>
  <c r="I3102" i="1"/>
  <c r="L3101" i="1"/>
  <c r="K3101" i="1"/>
  <c r="J3101" i="1"/>
  <c r="I3101" i="1"/>
  <c r="L3100" i="1"/>
  <c r="K3100" i="1"/>
  <c r="J3100" i="1"/>
  <c r="I3100" i="1"/>
  <c r="L3099" i="1"/>
  <c r="K3099" i="1"/>
  <c r="J3099" i="1"/>
  <c r="I3099" i="1"/>
  <c r="L3098" i="1"/>
  <c r="K3098" i="1"/>
  <c r="J3098" i="1"/>
  <c r="I3098" i="1"/>
  <c r="L3097" i="1"/>
  <c r="K3097" i="1"/>
  <c r="J3097" i="1"/>
  <c r="I3097" i="1"/>
  <c r="L3096" i="1"/>
  <c r="K3096" i="1"/>
  <c r="J3096" i="1"/>
  <c r="I3096" i="1"/>
  <c r="L3095" i="1"/>
  <c r="K3095" i="1"/>
  <c r="J3095" i="1"/>
  <c r="I3095" i="1"/>
  <c r="L3094" i="1"/>
  <c r="K3094" i="1"/>
  <c r="J3094" i="1"/>
  <c r="I3094" i="1"/>
  <c r="L3093" i="1"/>
  <c r="K3093" i="1"/>
  <c r="J3093" i="1"/>
  <c r="I3093" i="1"/>
  <c r="L3092" i="1"/>
  <c r="K3092" i="1"/>
  <c r="J3092" i="1"/>
  <c r="I3092" i="1"/>
  <c r="L3091" i="1"/>
  <c r="K3091" i="1"/>
  <c r="J3091" i="1"/>
  <c r="I3091" i="1"/>
  <c r="L3090" i="1"/>
  <c r="K3090" i="1"/>
  <c r="J3090" i="1"/>
  <c r="I3090" i="1"/>
  <c r="L3089" i="1"/>
  <c r="K3089" i="1"/>
  <c r="J3089" i="1"/>
  <c r="I3089" i="1"/>
  <c r="L3088" i="1"/>
  <c r="K3088" i="1"/>
  <c r="J3088" i="1"/>
  <c r="I3088" i="1"/>
  <c r="L3087" i="1"/>
  <c r="K3087" i="1"/>
  <c r="J3087" i="1"/>
  <c r="I3087" i="1"/>
  <c r="L3086" i="1"/>
  <c r="K3086" i="1"/>
  <c r="J3086" i="1"/>
  <c r="I3086" i="1"/>
  <c r="L3085" i="1"/>
  <c r="K3085" i="1"/>
  <c r="J3085" i="1"/>
  <c r="I3085" i="1"/>
  <c r="L3084" i="1"/>
  <c r="K3084" i="1"/>
  <c r="J3084" i="1"/>
  <c r="I3084" i="1"/>
  <c r="L3083" i="1"/>
  <c r="K3083" i="1"/>
  <c r="J3083" i="1"/>
  <c r="I3083" i="1"/>
  <c r="L3082" i="1"/>
  <c r="K3082" i="1"/>
  <c r="J3082" i="1"/>
  <c r="I3082" i="1"/>
  <c r="L3081" i="1"/>
  <c r="K3081" i="1"/>
  <c r="J3081" i="1"/>
  <c r="I3081" i="1"/>
  <c r="L3080" i="1"/>
  <c r="K3080" i="1"/>
  <c r="J3080" i="1"/>
  <c r="I3080" i="1"/>
  <c r="L3079" i="1"/>
  <c r="K3079" i="1"/>
  <c r="J3079" i="1"/>
  <c r="I3079" i="1"/>
  <c r="L3078" i="1"/>
  <c r="K3078" i="1"/>
  <c r="J3078" i="1"/>
  <c r="I3078" i="1"/>
  <c r="L3077" i="1"/>
  <c r="K3077" i="1"/>
  <c r="J3077" i="1"/>
  <c r="I3077" i="1"/>
  <c r="L3076" i="1"/>
  <c r="K3076" i="1"/>
  <c r="J3076" i="1"/>
  <c r="I3076" i="1"/>
  <c r="L3075" i="1"/>
  <c r="K3075" i="1"/>
  <c r="J3075" i="1"/>
  <c r="I3075" i="1"/>
  <c r="L3074" i="1"/>
  <c r="K3074" i="1"/>
  <c r="J3074" i="1"/>
  <c r="I3074" i="1"/>
  <c r="L3073" i="1"/>
  <c r="K3073" i="1"/>
  <c r="J3073" i="1"/>
  <c r="I3073" i="1"/>
  <c r="L3072" i="1"/>
  <c r="K3072" i="1"/>
  <c r="J3072" i="1"/>
  <c r="I3072" i="1"/>
  <c r="L3071" i="1"/>
  <c r="K3071" i="1"/>
  <c r="J3071" i="1"/>
  <c r="I3071" i="1"/>
  <c r="L3070" i="1"/>
  <c r="K3070" i="1"/>
  <c r="J3070" i="1"/>
  <c r="I3070" i="1"/>
  <c r="L3069" i="1"/>
  <c r="K3069" i="1"/>
  <c r="J3069" i="1"/>
  <c r="I3069" i="1"/>
  <c r="L3068" i="1"/>
  <c r="K3068" i="1"/>
  <c r="J3068" i="1"/>
  <c r="I3068" i="1"/>
  <c r="L3067" i="1"/>
  <c r="K3067" i="1"/>
  <c r="J3067" i="1"/>
  <c r="I3067" i="1"/>
  <c r="L3066" i="1"/>
  <c r="K3066" i="1"/>
  <c r="J3066" i="1"/>
  <c r="I3066" i="1"/>
  <c r="L3065" i="1"/>
  <c r="K3065" i="1"/>
  <c r="J3065" i="1"/>
  <c r="I3065" i="1"/>
  <c r="L3064" i="1"/>
  <c r="K3064" i="1"/>
  <c r="J3064" i="1"/>
  <c r="I3064" i="1"/>
  <c r="L3063" i="1"/>
  <c r="K3063" i="1"/>
  <c r="J3063" i="1"/>
  <c r="I3063" i="1"/>
  <c r="L3062" i="1"/>
  <c r="K3062" i="1"/>
  <c r="J3062" i="1"/>
  <c r="I3062" i="1"/>
  <c r="L3061" i="1"/>
  <c r="K3061" i="1"/>
  <c r="J3061" i="1"/>
  <c r="I3061" i="1"/>
  <c r="L3060" i="1"/>
  <c r="K3060" i="1"/>
  <c r="J3060" i="1"/>
  <c r="I3060" i="1"/>
  <c r="L3059" i="1"/>
  <c r="K3059" i="1"/>
  <c r="J3059" i="1"/>
  <c r="I3059" i="1"/>
  <c r="L3058" i="1"/>
  <c r="K3058" i="1"/>
  <c r="J3058" i="1"/>
  <c r="I3058" i="1"/>
  <c r="L3057" i="1"/>
  <c r="K3057" i="1"/>
  <c r="J3057" i="1"/>
  <c r="I3057" i="1"/>
  <c r="L3056" i="1"/>
  <c r="K3056" i="1"/>
  <c r="J3056" i="1"/>
  <c r="I3056" i="1"/>
  <c r="L3055" i="1"/>
  <c r="K3055" i="1"/>
  <c r="J3055" i="1"/>
  <c r="I3055" i="1"/>
  <c r="L3054" i="1"/>
  <c r="K3054" i="1"/>
  <c r="J3054" i="1"/>
  <c r="I3054" i="1"/>
  <c r="L3053" i="1"/>
  <c r="K3053" i="1"/>
  <c r="J3053" i="1"/>
  <c r="I3053" i="1"/>
  <c r="L3052" i="1"/>
  <c r="K3052" i="1"/>
  <c r="J3052" i="1"/>
  <c r="I3052" i="1"/>
  <c r="L3051" i="1"/>
  <c r="K3051" i="1"/>
  <c r="J3051" i="1"/>
  <c r="I3051" i="1"/>
  <c r="L3050" i="1"/>
  <c r="K3050" i="1"/>
  <c r="J3050" i="1"/>
  <c r="I3050" i="1"/>
  <c r="L3049" i="1"/>
  <c r="K3049" i="1"/>
  <c r="J3049" i="1"/>
  <c r="I3049" i="1"/>
  <c r="L3048" i="1"/>
  <c r="K3048" i="1"/>
  <c r="J3048" i="1"/>
  <c r="I3048" i="1"/>
  <c r="L3047" i="1"/>
  <c r="K3047" i="1"/>
  <c r="J3047" i="1"/>
  <c r="I3047" i="1"/>
  <c r="L3046" i="1"/>
  <c r="K3046" i="1"/>
  <c r="J3046" i="1"/>
  <c r="I3046" i="1"/>
  <c r="L3045" i="1"/>
  <c r="K3045" i="1"/>
  <c r="J3045" i="1"/>
  <c r="I3045" i="1"/>
  <c r="L3044" i="1"/>
  <c r="K3044" i="1"/>
  <c r="J3044" i="1"/>
  <c r="I3044" i="1"/>
  <c r="L3043" i="1"/>
  <c r="K3043" i="1"/>
  <c r="J3043" i="1"/>
  <c r="I3043" i="1"/>
  <c r="L3042" i="1"/>
  <c r="K3042" i="1"/>
  <c r="J3042" i="1"/>
  <c r="I3042" i="1"/>
  <c r="L3041" i="1"/>
  <c r="K3041" i="1"/>
  <c r="J3041" i="1"/>
  <c r="I3041" i="1"/>
  <c r="L3040" i="1"/>
  <c r="K3040" i="1"/>
  <c r="J3040" i="1"/>
  <c r="I3040" i="1"/>
  <c r="L3039" i="1"/>
  <c r="K3039" i="1"/>
  <c r="J3039" i="1"/>
  <c r="I3039" i="1"/>
  <c r="L3038" i="1"/>
  <c r="K3038" i="1"/>
  <c r="J3038" i="1"/>
  <c r="I3038" i="1"/>
  <c r="L3037" i="1"/>
  <c r="K3037" i="1"/>
  <c r="J3037" i="1"/>
  <c r="I3037" i="1"/>
  <c r="L3036" i="1"/>
  <c r="K3036" i="1"/>
  <c r="J3036" i="1"/>
  <c r="I3036" i="1"/>
  <c r="L3035" i="1"/>
  <c r="K3035" i="1"/>
  <c r="J3035" i="1"/>
  <c r="I3035" i="1"/>
  <c r="L3034" i="1"/>
  <c r="K3034" i="1"/>
  <c r="J3034" i="1"/>
  <c r="I3034" i="1"/>
  <c r="L3033" i="1"/>
  <c r="K3033" i="1"/>
  <c r="J3033" i="1"/>
  <c r="I3033" i="1"/>
  <c r="L3032" i="1"/>
  <c r="K3032" i="1"/>
  <c r="J3032" i="1"/>
  <c r="I3032" i="1"/>
  <c r="L3031" i="1"/>
  <c r="K3031" i="1"/>
  <c r="J3031" i="1"/>
  <c r="I3031" i="1"/>
  <c r="L3030" i="1"/>
  <c r="K3030" i="1"/>
  <c r="J3030" i="1"/>
  <c r="I3030" i="1"/>
  <c r="L3029" i="1"/>
  <c r="K3029" i="1"/>
  <c r="J3029" i="1"/>
  <c r="I3029" i="1"/>
  <c r="L3028" i="1"/>
  <c r="K3028" i="1"/>
  <c r="J3028" i="1"/>
  <c r="I3028" i="1"/>
  <c r="L3027" i="1"/>
  <c r="K3027" i="1"/>
  <c r="J3027" i="1"/>
  <c r="I3027" i="1"/>
  <c r="L3026" i="1"/>
  <c r="K3026" i="1"/>
  <c r="J3026" i="1"/>
  <c r="I3026" i="1"/>
  <c r="L3025" i="1"/>
  <c r="K3025" i="1"/>
  <c r="J3025" i="1"/>
  <c r="I3025" i="1"/>
  <c r="L3024" i="1"/>
  <c r="K3024" i="1"/>
  <c r="J3024" i="1"/>
  <c r="I3024" i="1"/>
  <c r="L3023" i="1"/>
  <c r="K3023" i="1"/>
  <c r="J3023" i="1"/>
  <c r="I3023" i="1"/>
  <c r="L3022" i="1"/>
  <c r="K3022" i="1"/>
  <c r="J3022" i="1"/>
  <c r="I3022" i="1"/>
  <c r="L3021" i="1"/>
  <c r="K3021" i="1"/>
  <c r="J3021" i="1"/>
  <c r="I3021" i="1"/>
  <c r="L3020" i="1"/>
  <c r="K3020" i="1"/>
  <c r="J3020" i="1"/>
  <c r="I3020" i="1"/>
  <c r="L3019" i="1"/>
  <c r="K3019" i="1"/>
  <c r="J3019" i="1"/>
  <c r="I3019" i="1"/>
  <c r="L3018" i="1"/>
  <c r="K3018" i="1"/>
  <c r="J3018" i="1"/>
  <c r="I3018" i="1"/>
  <c r="L3017" i="1"/>
  <c r="K3017" i="1"/>
  <c r="J3017" i="1"/>
  <c r="I3017" i="1"/>
  <c r="L3016" i="1"/>
  <c r="K3016" i="1"/>
  <c r="J3016" i="1"/>
  <c r="I3016" i="1"/>
  <c r="L3015" i="1"/>
  <c r="K3015" i="1"/>
  <c r="J3015" i="1"/>
  <c r="I3015" i="1"/>
  <c r="L3014" i="1"/>
  <c r="K3014" i="1"/>
  <c r="J3014" i="1"/>
  <c r="I3014" i="1"/>
  <c r="L3013" i="1"/>
  <c r="K3013" i="1"/>
  <c r="J3013" i="1"/>
  <c r="I3013" i="1"/>
  <c r="L3012" i="1"/>
  <c r="K3012" i="1"/>
  <c r="J3012" i="1"/>
  <c r="I3012" i="1"/>
  <c r="L3011" i="1"/>
  <c r="K3011" i="1"/>
  <c r="J3011" i="1"/>
  <c r="I3011" i="1"/>
  <c r="L3010" i="1"/>
  <c r="K3010" i="1"/>
  <c r="J3010" i="1"/>
  <c r="I3010" i="1"/>
  <c r="L3009" i="1"/>
  <c r="K3009" i="1"/>
  <c r="J3009" i="1"/>
  <c r="I3009" i="1"/>
  <c r="L3008" i="1"/>
  <c r="K3008" i="1"/>
  <c r="J3008" i="1"/>
  <c r="I3008" i="1"/>
  <c r="L3007" i="1"/>
  <c r="K3007" i="1"/>
  <c r="J3007" i="1"/>
  <c r="I3007" i="1"/>
  <c r="L3006" i="1"/>
  <c r="K3006" i="1"/>
  <c r="J3006" i="1"/>
  <c r="I3006" i="1"/>
  <c r="L3005" i="1"/>
  <c r="K3005" i="1"/>
  <c r="J3005" i="1"/>
  <c r="I3005" i="1"/>
  <c r="L3004" i="1"/>
  <c r="K3004" i="1"/>
  <c r="J3004" i="1"/>
  <c r="I3004" i="1"/>
  <c r="L3003" i="1"/>
  <c r="K3003" i="1"/>
  <c r="J3003" i="1"/>
  <c r="I3003" i="1"/>
  <c r="L3002" i="1"/>
  <c r="K3002" i="1"/>
  <c r="J3002" i="1"/>
  <c r="I3002" i="1"/>
  <c r="L3001" i="1"/>
  <c r="K3001" i="1"/>
  <c r="J3001" i="1"/>
  <c r="I3001" i="1"/>
  <c r="L3000" i="1"/>
  <c r="K3000" i="1"/>
  <c r="J3000" i="1"/>
  <c r="I3000" i="1"/>
  <c r="L2999" i="1"/>
  <c r="K2999" i="1"/>
  <c r="J2999" i="1"/>
  <c r="I2999" i="1"/>
  <c r="L2998" i="1"/>
  <c r="K2998" i="1"/>
  <c r="J2998" i="1"/>
  <c r="I2998" i="1"/>
  <c r="L2997" i="1"/>
  <c r="K2997" i="1"/>
  <c r="J2997" i="1"/>
  <c r="I2997" i="1"/>
  <c r="L2996" i="1"/>
  <c r="K2996" i="1"/>
  <c r="J2996" i="1"/>
  <c r="I2996" i="1"/>
  <c r="L2995" i="1"/>
  <c r="K2995" i="1"/>
  <c r="J2995" i="1"/>
  <c r="I2995" i="1"/>
  <c r="L2994" i="1"/>
  <c r="K2994" i="1"/>
  <c r="J2994" i="1"/>
  <c r="I2994" i="1"/>
  <c r="L2993" i="1"/>
  <c r="K2993" i="1"/>
  <c r="J2993" i="1"/>
  <c r="I2993" i="1"/>
  <c r="L2992" i="1"/>
  <c r="K2992" i="1"/>
  <c r="J2992" i="1"/>
  <c r="I2992" i="1"/>
  <c r="L2991" i="1"/>
  <c r="K2991" i="1"/>
  <c r="J2991" i="1"/>
  <c r="I2991" i="1"/>
  <c r="L2990" i="1"/>
  <c r="K2990" i="1"/>
  <c r="J2990" i="1"/>
  <c r="I2990" i="1"/>
  <c r="L2989" i="1"/>
  <c r="K2989" i="1"/>
  <c r="J2989" i="1"/>
  <c r="I2989" i="1"/>
  <c r="L2988" i="1"/>
  <c r="K2988" i="1"/>
  <c r="J2988" i="1"/>
  <c r="I2988" i="1"/>
  <c r="L2987" i="1"/>
  <c r="K2987" i="1"/>
  <c r="J2987" i="1"/>
  <c r="I2987" i="1"/>
  <c r="L2986" i="1"/>
  <c r="K2986" i="1"/>
  <c r="J2986" i="1"/>
  <c r="I2986" i="1"/>
  <c r="L2985" i="1"/>
  <c r="K2985" i="1"/>
  <c r="J2985" i="1"/>
  <c r="I2985" i="1"/>
  <c r="L2984" i="1"/>
  <c r="K2984" i="1"/>
  <c r="J2984" i="1"/>
  <c r="I2984" i="1"/>
  <c r="L2983" i="1"/>
  <c r="K2983" i="1"/>
  <c r="J2983" i="1"/>
  <c r="I2983" i="1"/>
  <c r="L2982" i="1"/>
  <c r="K2982" i="1"/>
  <c r="J2982" i="1"/>
  <c r="I2982" i="1"/>
  <c r="L2981" i="1"/>
  <c r="K2981" i="1"/>
  <c r="J2981" i="1"/>
  <c r="I2981" i="1"/>
  <c r="L2980" i="1"/>
  <c r="K2980" i="1"/>
  <c r="J2980" i="1"/>
  <c r="I2980" i="1"/>
  <c r="L2979" i="1"/>
  <c r="K2979" i="1"/>
  <c r="J2979" i="1"/>
  <c r="I2979" i="1"/>
  <c r="L2978" i="1"/>
  <c r="K2978" i="1"/>
  <c r="J2978" i="1"/>
  <c r="I2978" i="1"/>
  <c r="L2977" i="1"/>
  <c r="K2977" i="1"/>
  <c r="J2977" i="1"/>
  <c r="I2977" i="1"/>
  <c r="L2976" i="1"/>
  <c r="K2976" i="1"/>
  <c r="J2976" i="1"/>
  <c r="I2976" i="1"/>
  <c r="L2975" i="1"/>
  <c r="K2975" i="1"/>
  <c r="J2975" i="1"/>
  <c r="I2975" i="1"/>
  <c r="L2974" i="1"/>
  <c r="K2974" i="1"/>
  <c r="J2974" i="1"/>
  <c r="I2974" i="1"/>
  <c r="L2973" i="1"/>
  <c r="K2973" i="1"/>
  <c r="J2973" i="1"/>
  <c r="I2973" i="1"/>
  <c r="L2972" i="1"/>
  <c r="K2972" i="1"/>
  <c r="J2972" i="1"/>
  <c r="I2972" i="1"/>
  <c r="L2971" i="1"/>
  <c r="K2971" i="1"/>
  <c r="J2971" i="1"/>
  <c r="I2971" i="1"/>
  <c r="L2970" i="1"/>
  <c r="K2970" i="1"/>
  <c r="J2970" i="1"/>
  <c r="I2970" i="1"/>
  <c r="L2969" i="1"/>
  <c r="K2969" i="1"/>
  <c r="J2969" i="1"/>
  <c r="I2969" i="1"/>
  <c r="L2968" i="1"/>
  <c r="K2968" i="1"/>
  <c r="J2968" i="1"/>
  <c r="I2968" i="1"/>
  <c r="L2967" i="1"/>
  <c r="K2967" i="1"/>
  <c r="J2967" i="1"/>
  <c r="I2967" i="1"/>
  <c r="L2966" i="1"/>
  <c r="K2966" i="1"/>
  <c r="J2966" i="1"/>
  <c r="I2966" i="1"/>
  <c r="L2965" i="1"/>
  <c r="K2965" i="1"/>
  <c r="J2965" i="1"/>
  <c r="I2965" i="1"/>
  <c r="L2964" i="1"/>
  <c r="K2964" i="1"/>
  <c r="J2964" i="1"/>
  <c r="I2964" i="1"/>
  <c r="L2963" i="1"/>
  <c r="K2963" i="1"/>
  <c r="J2963" i="1"/>
  <c r="I2963" i="1"/>
  <c r="L2962" i="1"/>
  <c r="K2962" i="1"/>
  <c r="J2962" i="1"/>
  <c r="I2962" i="1"/>
  <c r="L2961" i="1"/>
  <c r="K2961" i="1"/>
  <c r="J2961" i="1"/>
  <c r="I2961" i="1"/>
  <c r="L2960" i="1"/>
  <c r="K2960" i="1"/>
  <c r="J2960" i="1"/>
  <c r="I2960" i="1"/>
  <c r="L2959" i="1"/>
  <c r="K2959" i="1"/>
  <c r="J2959" i="1"/>
  <c r="I2959" i="1"/>
  <c r="L2958" i="1"/>
  <c r="K2958" i="1"/>
  <c r="J2958" i="1"/>
  <c r="I2958" i="1"/>
  <c r="L2957" i="1"/>
  <c r="K2957" i="1"/>
  <c r="J2957" i="1"/>
  <c r="I2957" i="1"/>
  <c r="L2956" i="1"/>
  <c r="K2956" i="1"/>
  <c r="J2956" i="1"/>
  <c r="I2956" i="1"/>
  <c r="L2955" i="1"/>
  <c r="K2955" i="1"/>
  <c r="J2955" i="1"/>
  <c r="I2955" i="1"/>
  <c r="L2954" i="1"/>
  <c r="K2954" i="1"/>
  <c r="J2954" i="1"/>
  <c r="I2954" i="1"/>
  <c r="L2953" i="1"/>
  <c r="K2953" i="1"/>
  <c r="J2953" i="1"/>
  <c r="I2953" i="1"/>
  <c r="L2952" i="1"/>
  <c r="K2952" i="1"/>
  <c r="J2952" i="1"/>
  <c r="I2952" i="1"/>
  <c r="L2951" i="1"/>
  <c r="K2951" i="1"/>
  <c r="J2951" i="1"/>
  <c r="I2951" i="1"/>
  <c r="L2950" i="1"/>
  <c r="K2950" i="1"/>
  <c r="J2950" i="1"/>
  <c r="I2950" i="1"/>
  <c r="L2949" i="1"/>
  <c r="K2949" i="1"/>
  <c r="J2949" i="1"/>
  <c r="I2949" i="1"/>
  <c r="L2948" i="1"/>
  <c r="K2948" i="1"/>
  <c r="J2948" i="1"/>
  <c r="I2948" i="1"/>
  <c r="L2947" i="1"/>
  <c r="K2947" i="1"/>
  <c r="J2947" i="1"/>
  <c r="I2947" i="1"/>
  <c r="L2946" i="1"/>
  <c r="K2946" i="1"/>
  <c r="J2946" i="1"/>
  <c r="I2946" i="1"/>
  <c r="L2945" i="1"/>
  <c r="K2945" i="1"/>
  <c r="J2945" i="1"/>
  <c r="I2945" i="1"/>
  <c r="L2944" i="1"/>
  <c r="K2944" i="1"/>
  <c r="J2944" i="1"/>
  <c r="I2944" i="1"/>
  <c r="L2943" i="1"/>
  <c r="K2943" i="1"/>
  <c r="J2943" i="1"/>
  <c r="I2943" i="1"/>
  <c r="L2942" i="1"/>
  <c r="K2942" i="1"/>
  <c r="J2942" i="1"/>
  <c r="I2942" i="1"/>
  <c r="L2941" i="1"/>
  <c r="K2941" i="1"/>
  <c r="J2941" i="1"/>
  <c r="I2941" i="1"/>
  <c r="L2940" i="1"/>
  <c r="K2940" i="1"/>
  <c r="J2940" i="1"/>
  <c r="I2940" i="1"/>
  <c r="L2939" i="1"/>
  <c r="K2939" i="1"/>
  <c r="J2939" i="1"/>
  <c r="I2939" i="1"/>
  <c r="L2938" i="1"/>
  <c r="K2938" i="1"/>
  <c r="J2938" i="1"/>
  <c r="I2938" i="1"/>
  <c r="L2937" i="1"/>
  <c r="K2937" i="1"/>
  <c r="J2937" i="1"/>
  <c r="I2937" i="1"/>
  <c r="L2936" i="1"/>
  <c r="K2936" i="1"/>
  <c r="J2936" i="1"/>
  <c r="I2936" i="1"/>
  <c r="L2935" i="1"/>
  <c r="K2935" i="1"/>
  <c r="J2935" i="1"/>
  <c r="I2935" i="1"/>
  <c r="L2934" i="1"/>
  <c r="K2934" i="1"/>
  <c r="J2934" i="1"/>
  <c r="I2934" i="1"/>
  <c r="L2933" i="1"/>
  <c r="K2933" i="1"/>
  <c r="J2933" i="1"/>
  <c r="I2933" i="1"/>
  <c r="L2932" i="1"/>
  <c r="K2932" i="1"/>
  <c r="J2932" i="1"/>
  <c r="I2932" i="1"/>
  <c r="L2931" i="1"/>
  <c r="K2931" i="1"/>
  <c r="J2931" i="1"/>
  <c r="I2931" i="1"/>
  <c r="L2930" i="1"/>
  <c r="K2930" i="1"/>
  <c r="J2930" i="1"/>
  <c r="I2930" i="1"/>
  <c r="L2929" i="1"/>
  <c r="K2929" i="1"/>
  <c r="J2929" i="1"/>
  <c r="I2929" i="1"/>
  <c r="L2928" i="1"/>
  <c r="K2928" i="1"/>
  <c r="J2928" i="1"/>
  <c r="I2928" i="1"/>
  <c r="L2927" i="1"/>
  <c r="K2927" i="1"/>
  <c r="J2927" i="1"/>
  <c r="I2927" i="1"/>
  <c r="L2926" i="1"/>
  <c r="K2926" i="1"/>
  <c r="J2926" i="1"/>
  <c r="I2926" i="1"/>
  <c r="L2925" i="1"/>
  <c r="K2925" i="1"/>
  <c r="J2925" i="1"/>
  <c r="I2925" i="1"/>
  <c r="L2924" i="1"/>
  <c r="K2924" i="1"/>
  <c r="J2924" i="1"/>
  <c r="I2924" i="1"/>
  <c r="L2923" i="1"/>
  <c r="K2923" i="1"/>
  <c r="J2923" i="1"/>
  <c r="I2923" i="1"/>
  <c r="L2922" i="1"/>
  <c r="K2922" i="1"/>
  <c r="J2922" i="1"/>
  <c r="I2922" i="1"/>
  <c r="L2921" i="1"/>
  <c r="K2921" i="1"/>
  <c r="J2921" i="1"/>
  <c r="I2921" i="1"/>
  <c r="L2920" i="1"/>
  <c r="K2920" i="1"/>
  <c r="J2920" i="1"/>
  <c r="I2920" i="1"/>
  <c r="L2919" i="1"/>
  <c r="K2919" i="1"/>
  <c r="J2919" i="1"/>
  <c r="I2919" i="1"/>
  <c r="L2918" i="1"/>
  <c r="K2918" i="1"/>
  <c r="J2918" i="1"/>
  <c r="I2918" i="1"/>
  <c r="L2917" i="1"/>
  <c r="K2917" i="1"/>
  <c r="J2917" i="1"/>
  <c r="I2917" i="1"/>
  <c r="L2916" i="1"/>
  <c r="K2916" i="1"/>
  <c r="J2916" i="1"/>
  <c r="I2916" i="1"/>
  <c r="L2915" i="1"/>
  <c r="K2915" i="1"/>
  <c r="J2915" i="1"/>
  <c r="I2915" i="1"/>
  <c r="L2914" i="1"/>
  <c r="K2914" i="1"/>
  <c r="J2914" i="1"/>
  <c r="I2914" i="1"/>
  <c r="L2913" i="1"/>
  <c r="K2913" i="1"/>
  <c r="J2913" i="1"/>
  <c r="I2913" i="1"/>
  <c r="L2912" i="1"/>
  <c r="K2912" i="1"/>
  <c r="J2912" i="1"/>
  <c r="I2912" i="1"/>
  <c r="L2911" i="1"/>
  <c r="K2911" i="1"/>
  <c r="J2911" i="1"/>
  <c r="I2911" i="1"/>
  <c r="L2910" i="1"/>
  <c r="K2910" i="1"/>
  <c r="J2910" i="1"/>
  <c r="I2910" i="1"/>
  <c r="L2909" i="1"/>
  <c r="K2909" i="1"/>
  <c r="J2909" i="1"/>
  <c r="I2909" i="1"/>
  <c r="L2908" i="1"/>
  <c r="K2908" i="1"/>
  <c r="J2908" i="1"/>
  <c r="I2908" i="1"/>
  <c r="L2907" i="1"/>
  <c r="K2907" i="1"/>
  <c r="J2907" i="1"/>
  <c r="I2907" i="1"/>
  <c r="L2906" i="1"/>
  <c r="K2906" i="1"/>
  <c r="J2906" i="1"/>
  <c r="I2906" i="1"/>
  <c r="L2905" i="1"/>
  <c r="K2905" i="1"/>
  <c r="J2905" i="1"/>
  <c r="I2905" i="1"/>
  <c r="L2904" i="1"/>
  <c r="K2904" i="1"/>
  <c r="J2904" i="1"/>
  <c r="I2904" i="1"/>
  <c r="L2903" i="1"/>
  <c r="K2903" i="1"/>
  <c r="J2903" i="1"/>
  <c r="I2903" i="1"/>
  <c r="L2902" i="1"/>
  <c r="K2902" i="1"/>
  <c r="J2902" i="1"/>
  <c r="I2902" i="1"/>
  <c r="L2901" i="1"/>
  <c r="K2901" i="1"/>
  <c r="J2901" i="1"/>
  <c r="I2901" i="1"/>
  <c r="L2900" i="1"/>
  <c r="K2900" i="1"/>
  <c r="J2900" i="1"/>
  <c r="I2900" i="1"/>
  <c r="L2899" i="1"/>
  <c r="K2899" i="1"/>
  <c r="J2899" i="1"/>
  <c r="I2899" i="1"/>
  <c r="L2898" i="1"/>
  <c r="K2898" i="1"/>
  <c r="J2898" i="1"/>
  <c r="I2898" i="1"/>
  <c r="L2897" i="1"/>
  <c r="K2897" i="1"/>
  <c r="J2897" i="1"/>
  <c r="I2897" i="1"/>
  <c r="L2896" i="1"/>
  <c r="K2896" i="1"/>
  <c r="J2896" i="1"/>
  <c r="I2896" i="1"/>
  <c r="L2895" i="1"/>
  <c r="K2895" i="1"/>
  <c r="J2895" i="1"/>
  <c r="I2895" i="1"/>
  <c r="L2894" i="1"/>
  <c r="K2894" i="1"/>
  <c r="J2894" i="1"/>
  <c r="I2894" i="1"/>
  <c r="L2893" i="1"/>
  <c r="K2893" i="1"/>
  <c r="J2893" i="1"/>
  <c r="I2893" i="1"/>
  <c r="L2892" i="1"/>
  <c r="K2892" i="1"/>
  <c r="J2892" i="1"/>
  <c r="I2892" i="1"/>
  <c r="L2891" i="1"/>
  <c r="K2891" i="1"/>
  <c r="J2891" i="1"/>
  <c r="I2891" i="1"/>
  <c r="L2890" i="1"/>
  <c r="K2890" i="1"/>
  <c r="J2890" i="1"/>
  <c r="I2890" i="1"/>
  <c r="L2889" i="1"/>
  <c r="K2889" i="1"/>
  <c r="J2889" i="1"/>
  <c r="I2889" i="1"/>
  <c r="L2888" i="1"/>
  <c r="K2888" i="1"/>
  <c r="J2888" i="1"/>
  <c r="I2888" i="1"/>
  <c r="L2887" i="1"/>
  <c r="K2887" i="1"/>
  <c r="J2887" i="1"/>
  <c r="I2887" i="1"/>
  <c r="L2886" i="1"/>
  <c r="K2886" i="1"/>
  <c r="J2886" i="1"/>
  <c r="I2886" i="1"/>
  <c r="L2885" i="1"/>
  <c r="K2885" i="1"/>
  <c r="J2885" i="1"/>
  <c r="I2885" i="1"/>
  <c r="L2884" i="1"/>
  <c r="K2884" i="1"/>
  <c r="J2884" i="1"/>
  <c r="I2884" i="1"/>
  <c r="L2883" i="1"/>
  <c r="K2883" i="1"/>
  <c r="J2883" i="1"/>
  <c r="I2883" i="1"/>
  <c r="L2882" i="1"/>
  <c r="K2882" i="1"/>
  <c r="J2882" i="1"/>
  <c r="I2882" i="1"/>
  <c r="L2881" i="1"/>
  <c r="K2881" i="1"/>
  <c r="J2881" i="1"/>
  <c r="I2881" i="1"/>
  <c r="L2880" i="1"/>
  <c r="K2880" i="1"/>
  <c r="J2880" i="1"/>
  <c r="I2880" i="1"/>
  <c r="L2879" i="1"/>
  <c r="K2879" i="1"/>
  <c r="J2879" i="1"/>
  <c r="I2879" i="1"/>
  <c r="L2878" i="1"/>
  <c r="K2878" i="1"/>
  <c r="J2878" i="1"/>
  <c r="I2878" i="1"/>
  <c r="L2877" i="1"/>
  <c r="K2877" i="1"/>
  <c r="J2877" i="1"/>
  <c r="I2877" i="1"/>
  <c r="L2876" i="1"/>
  <c r="K2876" i="1"/>
  <c r="J2876" i="1"/>
  <c r="I2876" i="1"/>
  <c r="L2875" i="1"/>
  <c r="K2875" i="1"/>
  <c r="J2875" i="1"/>
  <c r="I2875" i="1"/>
  <c r="L2874" i="1"/>
  <c r="K2874" i="1"/>
  <c r="J2874" i="1"/>
  <c r="I2874" i="1"/>
  <c r="L2873" i="1"/>
  <c r="K2873" i="1"/>
  <c r="J2873" i="1"/>
  <c r="I2873" i="1"/>
  <c r="L2872" i="1"/>
  <c r="K2872" i="1"/>
  <c r="J2872" i="1"/>
  <c r="I2872" i="1"/>
  <c r="L2871" i="1"/>
  <c r="K2871" i="1"/>
  <c r="J2871" i="1"/>
  <c r="I2871" i="1"/>
  <c r="L2870" i="1"/>
  <c r="K2870" i="1"/>
  <c r="J2870" i="1"/>
  <c r="I2870" i="1"/>
  <c r="L2869" i="1"/>
  <c r="K2869" i="1"/>
  <c r="J2869" i="1"/>
  <c r="I2869" i="1"/>
  <c r="L2868" i="1"/>
  <c r="K2868" i="1"/>
  <c r="J2868" i="1"/>
  <c r="I2868" i="1"/>
  <c r="L2867" i="1"/>
  <c r="K2867" i="1"/>
  <c r="J2867" i="1"/>
  <c r="I2867" i="1"/>
  <c r="L2866" i="1"/>
  <c r="K2866" i="1"/>
  <c r="J2866" i="1"/>
  <c r="I2866" i="1"/>
  <c r="L2865" i="1"/>
  <c r="K2865" i="1"/>
  <c r="J2865" i="1"/>
  <c r="I2865" i="1"/>
  <c r="L2864" i="1"/>
  <c r="K2864" i="1"/>
  <c r="J2864" i="1"/>
  <c r="I2864" i="1"/>
  <c r="L2863" i="1"/>
  <c r="K2863" i="1"/>
  <c r="J2863" i="1"/>
  <c r="I2863" i="1"/>
  <c r="L2862" i="1"/>
  <c r="K2862" i="1"/>
  <c r="J2862" i="1"/>
  <c r="I2862" i="1"/>
  <c r="L2861" i="1"/>
  <c r="K2861" i="1"/>
  <c r="J2861" i="1"/>
  <c r="I2861" i="1"/>
  <c r="L2860" i="1"/>
  <c r="K2860" i="1"/>
  <c r="J2860" i="1"/>
  <c r="I2860" i="1"/>
  <c r="L2859" i="1"/>
  <c r="K2859" i="1"/>
  <c r="J2859" i="1"/>
  <c r="I2859" i="1"/>
  <c r="L2858" i="1"/>
  <c r="K2858" i="1"/>
  <c r="J2858" i="1"/>
  <c r="I2858" i="1"/>
  <c r="L2857" i="1"/>
  <c r="K2857" i="1"/>
  <c r="J2857" i="1"/>
  <c r="I2857" i="1"/>
  <c r="L2856" i="1"/>
  <c r="K2856" i="1"/>
  <c r="J2856" i="1"/>
  <c r="I2856" i="1"/>
  <c r="L2855" i="1"/>
  <c r="K2855" i="1"/>
  <c r="J2855" i="1"/>
  <c r="I2855" i="1"/>
  <c r="L2854" i="1"/>
  <c r="K2854" i="1"/>
  <c r="J2854" i="1"/>
  <c r="I2854" i="1"/>
  <c r="L2853" i="1"/>
  <c r="K2853" i="1"/>
  <c r="J2853" i="1"/>
  <c r="I2853" i="1"/>
  <c r="L2852" i="1"/>
  <c r="K2852" i="1"/>
  <c r="J2852" i="1"/>
  <c r="I2852" i="1"/>
  <c r="L2851" i="1"/>
  <c r="K2851" i="1"/>
  <c r="J2851" i="1"/>
  <c r="I2851" i="1"/>
  <c r="L2850" i="1"/>
  <c r="K2850" i="1"/>
  <c r="J2850" i="1"/>
  <c r="I2850" i="1"/>
  <c r="L2849" i="1"/>
  <c r="K2849" i="1"/>
  <c r="J2849" i="1"/>
  <c r="I2849" i="1"/>
  <c r="L2848" i="1"/>
  <c r="K2848" i="1"/>
  <c r="J2848" i="1"/>
  <c r="I2848" i="1"/>
  <c r="L2847" i="1"/>
  <c r="K2847" i="1"/>
  <c r="J2847" i="1"/>
  <c r="I2847" i="1"/>
  <c r="L2846" i="1"/>
  <c r="K2846" i="1"/>
  <c r="J2846" i="1"/>
  <c r="I2846" i="1"/>
  <c r="L2845" i="1"/>
  <c r="K2845" i="1"/>
  <c r="J2845" i="1"/>
  <c r="I2845" i="1"/>
  <c r="L2844" i="1"/>
  <c r="K2844" i="1"/>
  <c r="J2844" i="1"/>
  <c r="I2844" i="1"/>
  <c r="L2843" i="1"/>
  <c r="K2843" i="1"/>
  <c r="J2843" i="1"/>
  <c r="I2843" i="1"/>
  <c r="L2842" i="1"/>
  <c r="K2842" i="1"/>
  <c r="J2842" i="1"/>
  <c r="I2842" i="1"/>
  <c r="L2841" i="1"/>
  <c r="K2841" i="1"/>
  <c r="J2841" i="1"/>
  <c r="I2841" i="1"/>
  <c r="L2840" i="1"/>
  <c r="K2840" i="1"/>
  <c r="J2840" i="1"/>
  <c r="I2840" i="1"/>
  <c r="L2839" i="1"/>
  <c r="K2839" i="1"/>
  <c r="J2839" i="1"/>
  <c r="I2839" i="1"/>
  <c r="L2838" i="1"/>
  <c r="K2838" i="1"/>
  <c r="J2838" i="1"/>
  <c r="I2838" i="1"/>
  <c r="L2837" i="1"/>
  <c r="K2837" i="1"/>
  <c r="J2837" i="1"/>
  <c r="I2837" i="1"/>
  <c r="L2836" i="1"/>
  <c r="K2836" i="1"/>
  <c r="J2836" i="1"/>
  <c r="I2836" i="1"/>
  <c r="L2835" i="1"/>
  <c r="K2835" i="1"/>
  <c r="J2835" i="1"/>
  <c r="I2835" i="1"/>
  <c r="L2834" i="1"/>
  <c r="K2834" i="1"/>
  <c r="J2834" i="1"/>
  <c r="I2834" i="1"/>
  <c r="L2833" i="1"/>
  <c r="K2833" i="1"/>
  <c r="J2833" i="1"/>
  <c r="I2833" i="1"/>
  <c r="L2832" i="1"/>
  <c r="K2832" i="1"/>
  <c r="J2832" i="1"/>
  <c r="I2832" i="1"/>
  <c r="L2831" i="1"/>
  <c r="K2831" i="1"/>
  <c r="J2831" i="1"/>
  <c r="I2831" i="1"/>
  <c r="L2830" i="1"/>
  <c r="K2830" i="1"/>
  <c r="J2830" i="1"/>
  <c r="I2830" i="1"/>
  <c r="L2829" i="1"/>
  <c r="K2829" i="1"/>
  <c r="J2829" i="1"/>
  <c r="I2829" i="1"/>
  <c r="L2828" i="1"/>
  <c r="K2828" i="1"/>
  <c r="J2828" i="1"/>
  <c r="I2828" i="1"/>
  <c r="L2827" i="1"/>
  <c r="K2827" i="1"/>
  <c r="J2827" i="1"/>
  <c r="I2827" i="1"/>
  <c r="L2826" i="1"/>
  <c r="K2826" i="1"/>
  <c r="J2826" i="1"/>
  <c r="I2826" i="1"/>
  <c r="L2825" i="1"/>
  <c r="K2825" i="1"/>
  <c r="J2825" i="1"/>
  <c r="I2825" i="1"/>
  <c r="L2824" i="1"/>
  <c r="K2824" i="1"/>
  <c r="J2824" i="1"/>
  <c r="I2824" i="1"/>
  <c r="L2823" i="1"/>
  <c r="K2823" i="1"/>
  <c r="J2823" i="1"/>
  <c r="I2823" i="1"/>
  <c r="L2822" i="1"/>
  <c r="K2822" i="1"/>
  <c r="J2822" i="1"/>
  <c r="I2822" i="1"/>
  <c r="L2821" i="1"/>
  <c r="K2821" i="1"/>
  <c r="J2821" i="1"/>
  <c r="I2821" i="1"/>
  <c r="L2820" i="1"/>
  <c r="K2820" i="1"/>
  <c r="J2820" i="1"/>
  <c r="I2820" i="1"/>
  <c r="L2819" i="1"/>
  <c r="K2819" i="1"/>
  <c r="J2819" i="1"/>
  <c r="I2819" i="1"/>
  <c r="L2818" i="1"/>
  <c r="K2818" i="1"/>
  <c r="J2818" i="1"/>
  <c r="I2818" i="1"/>
  <c r="L2817" i="1"/>
  <c r="K2817" i="1"/>
  <c r="J2817" i="1"/>
  <c r="I2817" i="1"/>
  <c r="L2816" i="1"/>
  <c r="K2816" i="1"/>
  <c r="J2816" i="1"/>
  <c r="I2816" i="1"/>
  <c r="L2815" i="1"/>
  <c r="K2815" i="1"/>
  <c r="J2815" i="1"/>
  <c r="I2815" i="1"/>
  <c r="L2814" i="1"/>
  <c r="K2814" i="1"/>
  <c r="J2814" i="1"/>
  <c r="I2814" i="1"/>
  <c r="L2813" i="1"/>
  <c r="K2813" i="1"/>
  <c r="J2813" i="1"/>
  <c r="I2813" i="1"/>
  <c r="L2812" i="1"/>
  <c r="K2812" i="1"/>
  <c r="J2812" i="1"/>
  <c r="I2812" i="1"/>
  <c r="L2811" i="1"/>
  <c r="K2811" i="1"/>
  <c r="J2811" i="1"/>
  <c r="I2811" i="1"/>
  <c r="L2810" i="1"/>
  <c r="K2810" i="1"/>
  <c r="J2810" i="1"/>
  <c r="I2810" i="1"/>
  <c r="L2809" i="1"/>
  <c r="K2809" i="1"/>
  <c r="J2809" i="1"/>
  <c r="I2809" i="1"/>
  <c r="L2808" i="1"/>
  <c r="K2808" i="1"/>
  <c r="J2808" i="1"/>
  <c r="I2808" i="1"/>
  <c r="L2807" i="1"/>
  <c r="K2807" i="1"/>
  <c r="J2807" i="1"/>
  <c r="I2807" i="1"/>
  <c r="L2806" i="1"/>
  <c r="K2806" i="1"/>
  <c r="J2806" i="1"/>
  <c r="I2806" i="1"/>
  <c r="L2805" i="1"/>
  <c r="K2805" i="1"/>
  <c r="J2805" i="1"/>
  <c r="I2805" i="1"/>
  <c r="L2804" i="1"/>
  <c r="K2804" i="1"/>
  <c r="J2804" i="1"/>
  <c r="I2804" i="1"/>
  <c r="L2803" i="1"/>
  <c r="K2803" i="1"/>
  <c r="J2803" i="1"/>
  <c r="I2803" i="1"/>
  <c r="L2802" i="1"/>
  <c r="K2802" i="1"/>
  <c r="J2802" i="1"/>
  <c r="I2802" i="1"/>
  <c r="L2801" i="1"/>
  <c r="K2801" i="1"/>
  <c r="J2801" i="1"/>
  <c r="I2801" i="1"/>
  <c r="L2800" i="1"/>
  <c r="K2800" i="1"/>
  <c r="J2800" i="1"/>
  <c r="I2800" i="1"/>
  <c r="L2799" i="1"/>
  <c r="K2799" i="1"/>
  <c r="J2799" i="1"/>
  <c r="I2799" i="1"/>
  <c r="L2798" i="1"/>
  <c r="K2798" i="1"/>
  <c r="J2798" i="1"/>
  <c r="I2798" i="1"/>
  <c r="L2797" i="1"/>
  <c r="K2797" i="1"/>
  <c r="J2797" i="1"/>
  <c r="I2797" i="1"/>
  <c r="L2796" i="1"/>
  <c r="K2796" i="1"/>
  <c r="J2796" i="1"/>
  <c r="I2796" i="1"/>
  <c r="L2795" i="1"/>
  <c r="K2795" i="1"/>
  <c r="J2795" i="1"/>
  <c r="I2795" i="1"/>
  <c r="L2794" i="1"/>
  <c r="K2794" i="1"/>
  <c r="J2794" i="1"/>
  <c r="I2794" i="1"/>
  <c r="L2793" i="1"/>
  <c r="K2793" i="1"/>
  <c r="J2793" i="1"/>
  <c r="I2793" i="1"/>
  <c r="L2792" i="1"/>
  <c r="K2792" i="1"/>
  <c r="J2792" i="1"/>
  <c r="I2792" i="1"/>
  <c r="L2791" i="1"/>
  <c r="K2791" i="1"/>
  <c r="J2791" i="1"/>
  <c r="I2791" i="1"/>
  <c r="L2790" i="1"/>
  <c r="K2790" i="1"/>
  <c r="J2790" i="1"/>
  <c r="I2790" i="1"/>
  <c r="L2789" i="1"/>
  <c r="K2789" i="1"/>
  <c r="J2789" i="1"/>
  <c r="I2789" i="1"/>
  <c r="L2788" i="1"/>
  <c r="K2788" i="1"/>
  <c r="J2788" i="1"/>
  <c r="I2788" i="1"/>
  <c r="L2787" i="1"/>
  <c r="K2787" i="1"/>
  <c r="J2787" i="1"/>
  <c r="I2787" i="1"/>
  <c r="L2786" i="1"/>
  <c r="K2786" i="1"/>
  <c r="J2786" i="1"/>
  <c r="I2786" i="1"/>
  <c r="L2785" i="1"/>
  <c r="K2785" i="1"/>
  <c r="J2785" i="1"/>
  <c r="I2785" i="1"/>
  <c r="L2784" i="1"/>
  <c r="K2784" i="1"/>
  <c r="J2784" i="1"/>
  <c r="I2784" i="1"/>
  <c r="L2783" i="1"/>
  <c r="K2783" i="1"/>
  <c r="J2783" i="1"/>
  <c r="I2783" i="1"/>
  <c r="L2782" i="1"/>
  <c r="K2782" i="1"/>
  <c r="J2782" i="1"/>
  <c r="I2782" i="1"/>
  <c r="L2781" i="1"/>
  <c r="K2781" i="1"/>
  <c r="J2781" i="1"/>
  <c r="I2781" i="1"/>
  <c r="L2780" i="1"/>
  <c r="K2780" i="1"/>
  <c r="J2780" i="1"/>
  <c r="I2780" i="1"/>
  <c r="L2779" i="1"/>
  <c r="K2779" i="1"/>
  <c r="J2779" i="1"/>
  <c r="I2779" i="1"/>
  <c r="L2778" i="1"/>
  <c r="K2778" i="1"/>
  <c r="J2778" i="1"/>
  <c r="I2778" i="1"/>
  <c r="L2777" i="1"/>
  <c r="K2777" i="1"/>
  <c r="J2777" i="1"/>
  <c r="I2777" i="1"/>
  <c r="L2776" i="1"/>
  <c r="K2776" i="1"/>
  <c r="J2776" i="1"/>
  <c r="I2776" i="1"/>
  <c r="L2775" i="1"/>
  <c r="K2775" i="1"/>
  <c r="J2775" i="1"/>
  <c r="I2775" i="1"/>
  <c r="L2774" i="1"/>
  <c r="K2774" i="1"/>
  <c r="J2774" i="1"/>
  <c r="I2774" i="1"/>
  <c r="L2773" i="1"/>
  <c r="K2773" i="1"/>
  <c r="J2773" i="1"/>
  <c r="I2773" i="1"/>
  <c r="L2772" i="1"/>
  <c r="K2772" i="1"/>
  <c r="J2772" i="1"/>
  <c r="I2772" i="1"/>
  <c r="L2771" i="1"/>
  <c r="K2771" i="1"/>
  <c r="J2771" i="1"/>
  <c r="I2771" i="1"/>
  <c r="L2770" i="1"/>
  <c r="K2770" i="1"/>
  <c r="J2770" i="1"/>
  <c r="I2770" i="1"/>
  <c r="L2769" i="1"/>
  <c r="K2769" i="1"/>
  <c r="J2769" i="1"/>
  <c r="I2769" i="1"/>
  <c r="L2768" i="1"/>
  <c r="K2768" i="1"/>
  <c r="J2768" i="1"/>
  <c r="I2768" i="1"/>
  <c r="L2767" i="1"/>
  <c r="K2767" i="1"/>
  <c r="J2767" i="1"/>
  <c r="I2767" i="1"/>
  <c r="L2766" i="1"/>
  <c r="K2766" i="1"/>
  <c r="J2766" i="1"/>
  <c r="I2766" i="1"/>
  <c r="L2765" i="1"/>
  <c r="K2765" i="1"/>
  <c r="J2765" i="1"/>
  <c r="I2765" i="1"/>
  <c r="L2764" i="1"/>
  <c r="K2764" i="1"/>
  <c r="J2764" i="1"/>
  <c r="I2764" i="1"/>
  <c r="L2763" i="1"/>
  <c r="K2763" i="1"/>
  <c r="J2763" i="1"/>
  <c r="I2763" i="1"/>
  <c r="L2762" i="1"/>
  <c r="K2762" i="1"/>
  <c r="J2762" i="1"/>
  <c r="I2762" i="1"/>
  <c r="L2761" i="1"/>
  <c r="K2761" i="1"/>
  <c r="J2761" i="1"/>
  <c r="I2761" i="1"/>
  <c r="L2760" i="1"/>
  <c r="K2760" i="1"/>
  <c r="J2760" i="1"/>
  <c r="I2760" i="1"/>
  <c r="L2759" i="1"/>
  <c r="K2759" i="1"/>
  <c r="J2759" i="1"/>
  <c r="I2759" i="1"/>
  <c r="L2758" i="1"/>
  <c r="K2758" i="1"/>
  <c r="J2758" i="1"/>
  <c r="I2758" i="1"/>
  <c r="L2757" i="1"/>
  <c r="K2757" i="1"/>
  <c r="J2757" i="1"/>
  <c r="I2757" i="1"/>
  <c r="L2756" i="1"/>
  <c r="K2756" i="1"/>
  <c r="J2756" i="1"/>
  <c r="I2756" i="1"/>
  <c r="L2755" i="1"/>
  <c r="K2755" i="1"/>
  <c r="J2755" i="1"/>
  <c r="I2755" i="1"/>
  <c r="L2754" i="1"/>
  <c r="K2754" i="1"/>
  <c r="J2754" i="1"/>
  <c r="I2754" i="1"/>
  <c r="L2753" i="1"/>
  <c r="K2753" i="1"/>
  <c r="J2753" i="1"/>
  <c r="I2753" i="1"/>
  <c r="L2752" i="1"/>
  <c r="K2752" i="1"/>
  <c r="J2752" i="1"/>
  <c r="I2752" i="1"/>
  <c r="L2751" i="1"/>
  <c r="K2751" i="1"/>
  <c r="J2751" i="1"/>
  <c r="I2751" i="1"/>
  <c r="L2750" i="1"/>
  <c r="K2750" i="1"/>
  <c r="J2750" i="1"/>
  <c r="I2750" i="1"/>
  <c r="L2749" i="1"/>
  <c r="K2749" i="1"/>
  <c r="J2749" i="1"/>
  <c r="I2749" i="1"/>
  <c r="L2748" i="1"/>
  <c r="K2748" i="1"/>
  <c r="J2748" i="1"/>
  <c r="I2748" i="1"/>
  <c r="L2747" i="1"/>
  <c r="K2747" i="1"/>
  <c r="J2747" i="1"/>
  <c r="I2747" i="1"/>
  <c r="L2746" i="1"/>
  <c r="K2746" i="1"/>
  <c r="J2746" i="1"/>
  <c r="I2746" i="1"/>
  <c r="L2745" i="1"/>
  <c r="K2745" i="1"/>
  <c r="J2745" i="1"/>
  <c r="I2745" i="1"/>
  <c r="L2744" i="1"/>
  <c r="K2744" i="1"/>
  <c r="J2744" i="1"/>
  <c r="I2744" i="1"/>
  <c r="L2743" i="1"/>
  <c r="K2743" i="1"/>
  <c r="J2743" i="1"/>
  <c r="I2743" i="1"/>
  <c r="L2742" i="1"/>
  <c r="K2742" i="1"/>
  <c r="J2742" i="1"/>
  <c r="I2742" i="1"/>
  <c r="L2741" i="1"/>
  <c r="K2741" i="1"/>
  <c r="J2741" i="1"/>
  <c r="I2741" i="1"/>
  <c r="L2740" i="1"/>
  <c r="K2740" i="1"/>
  <c r="J2740" i="1"/>
  <c r="I2740" i="1"/>
  <c r="L2739" i="1"/>
  <c r="K2739" i="1"/>
  <c r="J2739" i="1"/>
  <c r="I2739" i="1"/>
  <c r="L2738" i="1"/>
  <c r="K2738" i="1"/>
  <c r="J2738" i="1"/>
  <c r="I2738" i="1"/>
  <c r="L2737" i="1"/>
  <c r="K2737" i="1"/>
  <c r="J2737" i="1"/>
  <c r="I2737" i="1"/>
  <c r="L2736" i="1"/>
  <c r="K2736" i="1"/>
  <c r="J2736" i="1"/>
  <c r="I2736" i="1"/>
  <c r="L2735" i="1"/>
  <c r="K2735" i="1"/>
  <c r="J2735" i="1"/>
  <c r="I2735" i="1"/>
  <c r="L2734" i="1"/>
  <c r="K2734" i="1"/>
  <c r="J2734" i="1"/>
  <c r="I2734" i="1"/>
  <c r="L2733" i="1"/>
  <c r="K2733" i="1"/>
  <c r="J2733" i="1"/>
  <c r="I2733" i="1"/>
  <c r="L2732" i="1"/>
  <c r="K2732" i="1"/>
  <c r="J2732" i="1"/>
  <c r="I2732" i="1"/>
  <c r="L2731" i="1"/>
  <c r="K2731" i="1"/>
  <c r="J2731" i="1"/>
  <c r="I2731" i="1"/>
  <c r="L2730" i="1"/>
  <c r="K2730" i="1"/>
  <c r="J2730" i="1"/>
  <c r="I2730" i="1"/>
  <c r="L2729" i="1"/>
  <c r="K2729" i="1"/>
  <c r="J2729" i="1"/>
  <c r="I2729" i="1"/>
  <c r="L2728" i="1"/>
  <c r="K2728" i="1"/>
  <c r="J2728" i="1"/>
  <c r="I2728" i="1"/>
  <c r="L2727" i="1"/>
  <c r="K2727" i="1"/>
  <c r="J2727" i="1"/>
  <c r="I2727" i="1"/>
  <c r="L2726" i="1"/>
  <c r="K2726" i="1"/>
  <c r="J2726" i="1"/>
  <c r="I2726" i="1"/>
  <c r="L2725" i="1"/>
  <c r="K2725" i="1"/>
  <c r="J2725" i="1"/>
  <c r="I2725" i="1"/>
  <c r="L2724" i="1"/>
  <c r="K2724" i="1"/>
  <c r="J2724" i="1"/>
  <c r="I2724" i="1"/>
  <c r="L2723" i="1"/>
  <c r="K2723" i="1"/>
  <c r="J2723" i="1"/>
  <c r="I2723" i="1"/>
  <c r="L2722" i="1"/>
  <c r="K2722" i="1"/>
  <c r="J2722" i="1"/>
  <c r="I2722" i="1"/>
  <c r="L2721" i="1"/>
  <c r="K2721" i="1"/>
  <c r="J2721" i="1"/>
  <c r="I2721" i="1"/>
  <c r="L2720" i="1"/>
  <c r="K2720" i="1"/>
  <c r="J2720" i="1"/>
  <c r="I2720" i="1"/>
  <c r="L2719" i="1"/>
  <c r="K2719" i="1"/>
  <c r="J2719" i="1"/>
  <c r="I2719" i="1"/>
  <c r="L2718" i="1"/>
  <c r="K2718" i="1"/>
  <c r="J2718" i="1"/>
  <c r="I2718" i="1"/>
  <c r="L2717" i="1"/>
  <c r="K2717" i="1"/>
  <c r="J2717" i="1"/>
  <c r="I2717" i="1"/>
  <c r="L2716" i="1"/>
  <c r="K2716" i="1"/>
  <c r="J2716" i="1"/>
  <c r="I2716" i="1"/>
  <c r="L2715" i="1"/>
  <c r="K2715" i="1"/>
  <c r="J2715" i="1"/>
  <c r="I2715" i="1"/>
  <c r="L2714" i="1"/>
  <c r="K2714" i="1"/>
  <c r="J2714" i="1"/>
  <c r="I2714" i="1"/>
  <c r="L2713" i="1"/>
  <c r="K2713" i="1"/>
  <c r="J2713" i="1"/>
  <c r="I2713" i="1"/>
  <c r="L2712" i="1"/>
  <c r="K2712" i="1"/>
  <c r="J2712" i="1"/>
  <c r="I2712" i="1"/>
  <c r="L2711" i="1"/>
  <c r="K2711" i="1"/>
  <c r="J2711" i="1"/>
  <c r="I2711" i="1"/>
  <c r="L2710" i="1"/>
  <c r="K2710" i="1"/>
  <c r="J2710" i="1"/>
  <c r="I2710" i="1"/>
  <c r="L2709" i="1"/>
  <c r="K2709" i="1"/>
  <c r="J2709" i="1"/>
  <c r="I2709" i="1"/>
  <c r="L2708" i="1"/>
  <c r="K2708" i="1"/>
  <c r="J2708" i="1"/>
  <c r="I2708" i="1"/>
  <c r="L2707" i="1"/>
  <c r="K2707" i="1"/>
  <c r="J2707" i="1"/>
  <c r="I2707" i="1"/>
  <c r="L2706" i="1"/>
  <c r="K2706" i="1"/>
  <c r="J2706" i="1"/>
  <c r="I2706" i="1"/>
  <c r="L2705" i="1"/>
  <c r="K2705" i="1"/>
  <c r="J2705" i="1"/>
  <c r="I2705" i="1"/>
  <c r="L2704" i="1"/>
  <c r="K2704" i="1"/>
  <c r="J2704" i="1"/>
  <c r="I2704" i="1"/>
  <c r="L2703" i="1"/>
  <c r="K2703" i="1"/>
  <c r="J2703" i="1"/>
  <c r="I2703" i="1"/>
  <c r="L2702" i="1"/>
  <c r="K2702" i="1"/>
  <c r="J2702" i="1"/>
  <c r="I2702" i="1"/>
  <c r="L2701" i="1"/>
  <c r="K2701" i="1"/>
  <c r="J2701" i="1"/>
  <c r="I2701" i="1"/>
  <c r="L2700" i="1"/>
  <c r="K2700" i="1"/>
  <c r="J2700" i="1"/>
  <c r="I2700" i="1"/>
  <c r="L2699" i="1"/>
  <c r="K2699" i="1"/>
  <c r="J2699" i="1"/>
  <c r="I2699" i="1"/>
  <c r="L2698" i="1"/>
  <c r="K2698" i="1"/>
  <c r="J2698" i="1"/>
  <c r="I2698" i="1"/>
  <c r="L2697" i="1"/>
  <c r="K2697" i="1"/>
  <c r="J2697" i="1"/>
  <c r="I2697" i="1"/>
  <c r="L2696" i="1"/>
  <c r="K2696" i="1"/>
  <c r="J2696" i="1"/>
  <c r="I2696" i="1"/>
  <c r="L2695" i="1"/>
  <c r="K2695" i="1"/>
  <c r="J2695" i="1"/>
  <c r="I2695" i="1"/>
  <c r="L2694" i="1"/>
  <c r="K2694" i="1"/>
  <c r="J2694" i="1"/>
  <c r="I2694" i="1"/>
  <c r="L2693" i="1"/>
  <c r="K2693" i="1"/>
  <c r="J2693" i="1"/>
  <c r="I2693" i="1"/>
  <c r="L2692" i="1"/>
  <c r="K2692" i="1"/>
  <c r="J2692" i="1"/>
  <c r="I2692" i="1"/>
  <c r="L2691" i="1"/>
  <c r="K2691" i="1"/>
  <c r="J2691" i="1"/>
  <c r="I2691" i="1"/>
  <c r="L2690" i="1"/>
  <c r="K2690" i="1"/>
  <c r="J2690" i="1"/>
  <c r="I2690" i="1"/>
  <c r="L2689" i="1"/>
  <c r="K2689" i="1"/>
  <c r="J2689" i="1"/>
  <c r="I2689" i="1"/>
  <c r="L2688" i="1"/>
  <c r="K2688" i="1"/>
  <c r="J2688" i="1"/>
  <c r="I2688" i="1"/>
  <c r="L2687" i="1"/>
  <c r="K2687" i="1"/>
  <c r="J2687" i="1"/>
  <c r="I2687" i="1"/>
  <c r="L2686" i="1"/>
  <c r="K2686" i="1"/>
  <c r="J2686" i="1"/>
  <c r="I2686" i="1"/>
  <c r="L2685" i="1"/>
  <c r="K2685" i="1"/>
  <c r="J2685" i="1"/>
  <c r="I2685" i="1"/>
  <c r="L2684" i="1"/>
  <c r="K2684" i="1"/>
  <c r="J2684" i="1"/>
  <c r="I2684" i="1"/>
  <c r="L2683" i="1"/>
  <c r="K2683" i="1"/>
  <c r="J2683" i="1"/>
  <c r="I2683" i="1"/>
  <c r="L2682" i="1"/>
  <c r="K2682" i="1"/>
  <c r="J2682" i="1"/>
  <c r="I2682" i="1"/>
  <c r="L2681" i="1"/>
  <c r="K2681" i="1"/>
  <c r="J2681" i="1"/>
  <c r="I2681" i="1"/>
  <c r="L2680" i="1"/>
  <c r="K2680" i="1"/>
  <c r="J2680" i="1"/>
  <c r="I2680" i="1"/>
  <c r="L2679" i="1"/>
  <c r="K2679" i="1"/>
  <c r="J2679" i="1"/>
  <c r="I2679" i="1"/>
  <c r="L2678" i="1"/>
  <c r="K2678" i="1"/>
  <c r="J2678" i="1"/>
  <c r="I2678" i="1"/>
  <c r="L2677" i="1"/>
  <c r="K2677" i="1"/>
  <c r="J2677" i="1"/>
  <c r="I2677" i="1"/>
  <c r="L2676" i="1"/>
  <c r="K2676" i="1"/>
  <c r="J2676" i="1"/>
  <c r="I2676" i="1"/>
  <c r="L2675" i="1"/>
  <c r="K2675" i="1"/>
  <c r="J2675" i="1"/>
  <c r="I2675" i="1"/>
  <c r="L2674" i="1"/>
  <c r="K2674" i="1"/>
  <c r="J2674" i="1"/>
  <c r="I2674" i="1"/>
  <c r="L2673" i="1"/>
  <c r="K2673" i="1"/>
  <c r="J2673" i="1"/>
  <c r="I2673" i="1"/>
  <c r="L2672" i="1"/>
  <c r="K2672" i="1"/>
  <c r="J2672" i="1"/>
  <c r="I2672" i="1"/>
  <c r="L2671" i="1"/>
  <c r="K2671" i="1"/>
  <c r="J2671" i="1"/>
  <c r="I2671" i="1"/>
  <c r="L2670" i="1"/>
  <c r="K2670" i="1"/>
  <c r="J2670" i="1"/>
  <c r="I2670" i="1"/>
  <c r="L2669" i="1"/>
  <c r="K2669" i="1"/>
  <c r="J2669" i="1"/>
  <c r="I2669" i="1"/>
  <c r="L2668" i="1"/>
  <c r="K2668" i="1"/>
  <c r="J2668" i="1"/>
  <c r="I2668" i="1"/>
  <c r="L2667" i="1"/>
  <c r="K2667" i="1"/>
  <c r="J2667" i="1"/>
  <c r="I2667" i="1"/>
  <c r="L2666" i="1"/>
  <c r="K2666" i="1"/>
  <c r="J2666" i="1"/>
  <c r="I2666" i="1"/>
  <c r="L2665" i="1"/>
  <c r="K2665" i="1"/>
  <c r="J2665" i="1"/>
  <c r="I2665" i="1"/>
  <c r="L2664" i="1"/>
  <c r="K2664" i="1"/>
  <c r="J2664" i="1"/>
  <c r="I2664" i="1"/>
  <c r="L2663" i="1"/>
  <c r="K2663" i="1"/>
  <c r="J2663" i="1"/>
  <c r="I2663" i="1"/>
  <c r="L2662" i="1"/>
  <c r="K2662" i="1"/>
  <c r="J2662" i="1"/>
  <c r="I2662" i="1"/>
  <c r="L2661" i="1"/>
  <c r="K2661" i="1"/>
  <c r="J2661" i="1"/>
  <c r="I2661" i="1"/>
  <c r="L2660" i="1"/>
  <c r="K2660" i="1"/>
  <c r="J2660" i="1"/>
  <c r="I2660" i="1"/>
  <c r="L2659" i="1"/>
  <c r="K2659" i="1"/>
  <c r="J2659" i="1"/>
  <c r="I2659" i="1"/>
  <c r="L2658" i="1"/>
  <c r="K2658" i="1"/>
  <c r="J2658" i="1"/>
  <c r="I2658" i="1"/>
  <c r="L2657" i="1"/>
  <c r="K2657" i="1"/>
  <c r="J2657" i="1"/>
  <c r="I2657" i="1"/>
  <c r="L2656" i="1"/>
  <c r="K2656" i="1"/>
  <c r="J2656" i="1"/>
  <c r="I2656" i="1"/>
  <c r="L2655" i="1"/>
  <c r="K2655" i="1"/>
  <c r="J2655" i="1"/>
  <c r="I2655" i="1"/>
  <c r="L2654" i="1"/>
  <c r="K2654" i="1"/>
  <c r="J2654" i="1"/>
  <c r="I2654" i="1"/>
  <c r="L2653" i="1"/>
  <c r="K2653" i="1"/>
  <c r="J2653" i="1"/>
  <c r="I2653" i="1"/>
  <c r="L2652" i="1"/>
  <c r="K2652" i="1"/>
  <c r="J2652" i="1"/>
  <c r="I2652" i="1"/>
  <c r="L2651" i="1"/>
  <c r="K2651" i="1"/>
  <c r="J2651" i="1"/>
  <c r="I2651" i="1"/>
  <c r="L2650" i="1"/>
  <c r="K2650" i="1"/>
  <c r="J2650" i="1"/>
  <c r="I2650" i="1"/>
  <c r="L2649" i="1"/>
  <c r="K2649" i="1"/>
  <c r="J2649" i="1"/>
  <c r="I2649" i="1"/>
  <c r="L2648" i="1"/>
  <c r="K2648" i="1"/>
  <c r="J2648" i="1"/>
  <c r="I2648" i="1"/>
  <c r="L2647" i="1"/>
  <c r="K2647" i="1"/>
  <c r="J2647" i="1"/>
  <c r="I2647" i="1"/>
  <c r="L2646" i="1"/>
  <c r="K2646" i="1"/>
  <c r="J2646" i="1"/>
  <c r="I2646" i="1"/>
  <c r="L2645" i="1"/>
  <c r="K2645" i="1"/>
  <c r="J2645" i="1"/>
  <c r="I2645" i="1"/>
  <c r="L2644" i="1"/>
  <c r="K2644" i="1"/>
  <c r="J2644" i="1"/>
  <c r="I2644" i="1"/>
  <c r="L2643" i="1"/>
  <c r="K2643" i="1"/>
  <c r="J2643" i="1"/>
  <c r="I2643" i="1"/>
  <c r="L2642" i="1"/>
  <c r="K2642" i="1"/>
  <c r="J2642" i="1"/>
  <c r="I2642" i="1"/>
  <c r="L2641" i="1"/>
  <c r="K2641" i="1"/>
  <c r="J2641" i="1"/>
  <c r="I2641" i="1"/>
  <c r="L2640" i="1"/>
  <c r="K2640" i="1"/>
  <c r="J2640" i="1"/>
  <c r="I2640" i="1"/>
  <c r="L2639" i="1"/>
  <c r="K2639" i="1"/>
  <c r="J2639" i="1"/>
  <c r="I2639" i="1"/>
  <c r="L2638" i="1"/>
  <c r="K2638" i="1"/>
  <c r="J2638" i="1"/>
  <c r="I2638" i="1"/>
  <c r="L2637" i="1"/>
  <c r="K2637" i="1"/>
  <c r="J2637" i="1"/>
  <c r="I2637" i="1"/>
  <c r="L2636" i="1"/>
  <c r="K2636" i="1"/>
  <c r="J2636" i="1"/>
  <c r="I2636" i="1"/>
  <c r="L2635" i="1"/>
  <c r="K2635" i="1"/>
  <c r="J2635" i="1"/>
  <c r="I2635" i="1"/>
  <c r="L2634" i="1"/>
  <c r="K2634" i="1"/>
  <c r="J2634" i="1"/>
  <c r="I2634" i="1"/>
  <c r="L2633" i="1"/>
  <c r="K2633" i="1"/>
  <c r="J2633" i="1"/>
  <c r="I2633" i="1"/>
  <c r="L2632" i="1"/>
  <c r="K2632" i="1"/>
  <c r="J2632" i="1"/>
  <c r="I2632" i="1"/>
  <c r="L2631" i="1"/>
  <c r="K2631" i="1"/>
  <c r="J2631" i="1"/>
  <c r="I2631" i="1"/>
  <c r="L2630" i="1"/>
  <c r="K2630" i="1"/>
  <c r="J2630" i="1"/>
  <c r="I2630" i="1"/>
  <c r="L2629" i="1"/>
  <c r="K2629" i="1"/>
  <c r="J2629" i="1"/>
  <c r="I2629" i="1"/>
  <c r="L2628" i="1"/>
  <c r="K2628" i="1"/>
  <c r="J2628" i="1"/>
  <c r="I2628" i="1"/>
  <c r="L2627" i="1"/>
  <c r="K2627" i="1"/>
  <c r="J2627" i="1"/>
  <c r="I2627" i="1"/>
  <c r="L2626" i="1"/>
  <c r="K2626" i="1"/>
  <c r="J2626" i="1"/>
  <c r="I2626" i="1"/>
  <c r="L2625" i="1"/>
  <c r="K2625" i="1"/>
  <c r="J2625" i="1"/>
  <c r="I2625" i="1"/>
  <c r="L2624" i="1"/>
  <c r="K2624" i="1"/>
  <c r="J2624" i="1"/>
  <c r="I2624" i="1"/>
  <c r="L2623" i="1"/>
  <c r="K2623" i="1"/>
  <c r="J2623" i="1"/>
  <c r="I2623" i="1"/>
  <c r="L2622" i="1"/>
  <c r="K2622" i="1"/>
  <c r="J2622" i="1"/>
  <c r="I2622" i="1"/>
  <c r="L2621" i="1"/>
  <c r="K2621" i="1"/>
  <c r="J2621" i="1"/>
  <c r="I2621" i="1"/>
  <c r="L2620" i="1"/>
  <c r="K2620" i="1"/>
  <c r="J2620" i="1"/>
  <c r="I2620" i="1"/>
  <c r="L2619" i="1"/>
  <c r="K2619" i="1"/>
  <c r="J2619" i="1"/>
  <c r="I2619" i="1"/>
  <c r="L2618" i="1"/>
  <c r="K2618" i="1"/>
  <c r="J2618" i="1"/>
  <c r="I2618" i="1"/>
  <c r="L2617" i="1"/>
  <c r="K2617" i="1"/>
  <c r="J2617" i="1"/>
  <c r="I2617" i="1"/>
  <c r="L2616" i="1"/>
  <c r="K2616" i="1"/>
  <c r="J2616" i="1"/>
  <c r="I2616" i="1"/>
  <c r="L2615" i="1"/>
  <c r="K2615" i="1"/>
  <c r="J2615" i="1"/>
  <c r="I2615" i="1"/>
  <c r="L2614" i="1"/>
  <c r="K2614" i="1"/>
  <c r="J2614" i="1"/>
  <c r="I2614" i="1"/>
  <c r="L2613" i="1"/>
  <c r="K2613" i="1"/>
  <c r="J2613" i="1"/>
  <c r="I2613" i="1"/>
  <c r="L2612" i="1"/>
  <c r="K2612" i="1"/>
  <c r="J2612" i="1"/>
  <c r="I2612" i="1"/>
  <c r="L2611" i="1"/>
  <c r="K2611" i="1"/>
  <c r="J2611" i="1"/>
  <c r="I2611" i="1"/>
  <c r="L2610" i="1"/>
  <c r="K2610" i="1"/>
  <c r="J2610" i="1"/>
  <c r="I2610" i="1"/>
  <c r="L2609" i="1"/>
  <c r="K2609" i="1"/>
  <c r="J2609" i="1"/>
  <c r="I2609" i="1"/>
  <c r="L2608" i="1"/>
  <c r="K2608" i="1"/>
  <c r="J2608" i="1"/>
  <c r="I2608" i="1"/>
  <c r="L2607" i="1"/>
  <c r="K2607" i="1"/>
  <c r="J2607" i="1"/>
  <c r="I2607" i="1"/>
  <c r="L2606" i="1"/>
  <c r="K2606" i="1"/>
  <c r="J2606" i="1"/>
  <c r="I2606" i="1"/>
  <c r="L2605" i="1"/>
  <c r="K2605" i="1"/>
  <c r="J2605" i="1"/>
  <c r="I2605" i="1"/>
  <c r="L2604" i="1"/>
  <c r="K2604" i="1"/>
  <c r="J2604" i="1"/>
  <c r="I2604" i="1"/>
  <c r="L2603" i="1"/>
  <c r="K2603" i="1"/>
  <c r="J2603" i="1"/>
  <c r="I2603" i="1"/>
  <c r="L2602" i="1"/>
  <c r="K2602" i="1"/>
  <c r="J2602" i="1"/>
  <c r="I2602" i="1"/>
  <c r="L2601" i="1"/>
  <c r="K2601" i="1"/>
  <c r="J2601" i="1"/>
  <c r="I2601" i="1"/>
  <c r="L2600" i="1"/>
  <c r="K2600" i="1"/>
  <c r="J2600" i="1"/>
  <c r="I2600" i="1"/>
  <c r="L2599" i="1"/>
  <c r="K2599" i="1"/>
  <c r="J2599" i="1"/>
  <c r="I2599" i="1"/>
  <c r="L2598" i="1"/>
  <c r="K2598" i="1"/>
  <c r="J2598" i="1"/>
  <c r="I2598" i="1"/>
  <c r="L2597" i="1"/>
  <c r="K2597" i="1"/>
  <c r="J2597" i="1"/>
  <c r="I2597" i="1"/>
  <c r="L2596" i="1"/>
  <c r="K2596" i="1"/>
  <c r="J2596" i="1"/>
  <c r="I2596" i="1"/>
  <c r="L2595" i="1"/>
  <c r="K2595" i="1"/>
  <c r="J2595" i="1"/>
  <c r="I2595" i="1"/>
  <c r="L2594" i="1"/>
  <c r="K2594" i="1"/>
  <c r="J2594" i="1"/>
  <c r="I2594" i="1"/>
  <c r="L2593" i="1"/>
  <c r="K2593" i="1"/>
  <c r="J2593" i="1"/>
  <c r="I2593" i="1"/>
  <c r="L2592" i="1"/>
  <c r="K2592" i="1"/>
  <c r="J2592" i="1"/>
  <c r="I2592" i="1"/>
  <c r="L2591" i="1"/>
  <c r="K2591" i="1"/>
  <c r="J2591" i="1"/>
  <c r="I2591" i="1"/>
  <c r="L2590" i="1"/>
  <c r="K2590" i="1"/>
  <c r="J2590" i="1"/>
  <c r="I2590" i="1"/>
  <c r="L2589" i="1"/>
  <c r="K2589" i="1"/>
  <c r="J2589" i="1"/>
  <c r="I2589" i="1"/>
  <c r="L2588" i="1"/>
  <c r="K2588" i="1"/>
  <c r="J2588" i="1"/>
  <c r="I2588" i="1"/>
  <c r="L2587" i="1"/>
  <c r="K2587" i="1"/>
  <c r="J2587" i="1"/>
  <c r="I2587" i="1"/>
  <c r="L2586" i="1"/>
  <c r="K2586" i="1"/>
  <c r="J2586" i="1"/>
  <c r="I2586" i="1"/>
  <c r="L2585" i="1"/>
  <c r="K2585" i="1"/>
  <c r="J2585" i="1"/>
  <c r="I2585" i="1"/>
  <c r="L2584" i="1"/>
  <c r="K2584" i="1"/>
  <c r="J2584" i="1"/>
  <c r="I2584" i="1"/>
  <c r="L2583" i="1"/>
  <c r="K2583" i="1"/>
  <c r="J2583" i="1"/>
  <c r="I2583" i="1"/>
  <c r="L2582" i="1"/>
  <c r="K2582" i="1"/>
  <c r="J2582" i="1"/>
  <c r="I2582" i="1"/>
  <c r="L2581" i="1"/>
  <c r="K2581" i="1"/>
  <c r="J2581" i="1"/>
  <c r="I2581" i="1"/>
  <c r="L2580" i="1"/>
  <c r="K2580" i="1"/>
  <c r="J2580" i="1"/>
  <c r="I2580" i="1"/>
  <c r="L2579" i="1"/>
  <c r="K2579" i="1"/>
  <c r="J2579" i="1"/>
  <c r="I2579" i="1"/>
  <c r="L2578" i="1"/>
  <c r="K2578" i="1"/>
  <c r="J2578" i="1"/>
  <c r="I2578" i="1"/>
  <c r="L2577" i="1"/>
  <c r="K2577" i="1"/>
  <c r="J2577" i="1"/>
  <c r="I2577" i="1"/>
  <c r="L2576" i="1"/>
  <c r="K2576" i="1"/>
  <c r="J2576" i="1"/>
  <c r="I2576" i="1"/>
  <c r="L2575" i="1"/>
  <c r="K2575" i="1"/>
  <c r="J2575" i="1"/>
  <c r="I2575" i="1"/>
  <c r="L2574" i="1"/>
  <c r="K2574" i="1"/>
  <c r="J2574" i="1"/>
  <c r="I2574" i="1"/>
  <c r="L2573" i="1"/>
  <c r="K2573" i="1"/>
  <c r="J2573" i="1"/>
  <c r="I2573" i="1"/>
  <c r="L2572" i="1"/>
  <c r="K2572" i="1"/>
  <c r="J2572" i="1"/>
  <c r="I2572" i="1"/>
  <c r="L2571" i="1"/>
  <c r="K2571" i="1"/>
  <c r="J2571" i="1"/>
  <c r="I2571" i="1"/>
  <c r="L2570" i="1"/>
  <c r="K2570" i="1"/>
  <c r="J2570" i="1"/>
  <c r="I2570" i="1"/>
  <c r="L2569" i="1"/>
  <c r="K2569" i="1"/>
  <c r="J2569" i="1"/>
  <c r="I2569" i="1"/>
  <c r="L2568" i="1"/>
  <c r="K2568" i="1"/>
  <c r="J2568" i="1"/>
  <c r="I2568" i="1"/>
  <c r="L2567" i="1"/>
  <c r="K2567" i="1"/>
  <c r="J2567" i="1"/>
  <c r="I2567" i="1"/>
  <c r="L2566" i="1"/>
  <c r="K2566" i="1"/>
  <c r="J2566" i="1"/>
  <c r="I2566" i="1"/>
  <c r="L2565" i="1"/>
  <c r="K2565" i="1"/>
  <c r="J2565" i="1"/>
  <c r="I2565" i="1"/>
  <c r="L2564" i="1"/>
  <c r="K2564" i="1"/>
  <c r="J2564" i="1"/>
  <c r="I2564" i="1"/>
  <c r="L2563" i="1"/>
  <c r="K2563" i="1"/>
  <c r="J2563" i="1"/>
  <c r="I2563" i="1"/>
  <c r="L2562" i="1"/>
  <c r="K2562" i="1"/>
  <c r="J2562" i="1"/>
  <c r="I2562" i="1"/>
  <c r="L2561" i="1"/>
  <c r="K2561" i="1"/>
  <c r="J2561" i="1"/>
  <c r="I2561" i="1"/>
  <c r="L2560" i="1"/>
  <c r="K2560" i="1"/>
  <c r="J2560" i="1"/>
  <c r="I2560" i="1"/>
  <c r="L2559" i="1"/>
  <c r="K2559" i="1"/>
  <c r="J2559" i="1"/>
  <c r="I2559" i="1"/>
  <c r="L2558" i="1"/>
  <c r="K2558" i="1"/>
  <c r="J2558" i="1"/>
  <c r="I2558" i="1"/>
  <c r="L2557" i="1"/>
  <c r="K2557" i="1"/>
  <c r="J2557" i="1"/>
  <c r="I2557" i="1"/>
  <c r="L2556" i="1"/>
  <c r="K2556" i="1"/>
  <c r="J2556" i="1"/>
  <c r="I2556" i="1"/>
  <c r="L2555" i="1"/>
  <c r="K2555" i="1"/>
  <c r="J2555" i="1"/>
  <c r="I2555" i="1"/>
  <c r="L2554" i="1"/>
  <c r="K2554" i="1"/>
  <c r="J2554" i="1"/>
  <c r="I2554" i="1"/>
  <c r="L2553" i="1"/>
  <c r="K2553" i="1"/>
  <c r="J2553" i="1"/>
  <c r="I2553" i="1"/>
  <c r="L2552" i="1"/>
  <c r="K2552" i="1"/>
  <c r="J2552" i="1"/>
  <c r="I2552" i="1"/>
  <c r="L2551" i="1"/>
  <c r="K2551" i="1"/>
  <c r="J2551" i="1"/>
  <c r="I2551" i="1"/>
  <c r="L2550" i="1"/>
  <c r="K2550" i="1"/>
  <c r="J2550" i="1"/>
  <c r="I2550" i="1"/>
  <c r="L2549" i="1"/>
  <c r="K2549" i="1"/>
  <c r="J2549" i="1"/>
  <c r="I2549" i="1"/>
  <c r="L2548" i="1"/>
  <c r="K2548" i="1"/>
  <c r="J2548" i="1"/>
  <c r="I2548" i="1"/>
  <c r="L2547" i="1"/>
  <c r="K2547" i="1"/>
  <c r="J2547" i="1"/>
  <c r="I2547" i="1"/>
  <c r="L2546" i="1"/>
  <c r="K2546" i="1"/>
  <c r="J2546" i="1"/>
  <c r="I2546" i="1"/>
  <c r="L2545" i="1"/>
  <c r="K2545" i="1"/>
  <c r="J2545" i="1"/>
  <c r="I2545" i="1"/>
  <c r="L2544" i="1"/>
  <c r="K2544" i="1"/>
  <c r="J2544" i="1"/>
  <c r="I2544" i="1"/>
  <c r="L2543" i="1"/>
  <c r="K2543" i="1"/>
  <c r="J2543" i="1"/>
  <c r="I2543" i="1"/>
  <c r="L2542" i="1"/>
  <c r="K2542" i="1"/>
  <c r="J2542" i="1"/>
  <c r="I2542" i="1"/>
  <c r="L2541" i="1"/>
  <c r="K2541" i="1"/>
  <c r="J2541" i="1"/>
  <c r="I2541" i="1"/>
  <c r="L2540" i="1"/>
  <c r="K2540" i="1"/>
  <c r="J2540" i="1"/>
  <c r="I2540" i="1"/>
  <c r="L2539" i="1"/>
  <c r="K2539" i="1"/>
  <c r="J2539" i="1"/>
  <c r="I2539" i="1"/>
  <c r="L2538" i="1"/>
  <c r="K2538" i="1"/>
  <c r="J2538" i="1"/>
  <c r="I2538" i="1"/>
  <c r="L2537" i="1"/>
  <c r="K2537" i="1"/>
  <c r="J2537" i="1"/>
  <c r="I2537" i="1"/>
  <c r="L2536" i="1"/>
  <c r="K2536" i="1"/>
  <c r="J2536" i="1"/>
  <c r="I2536" i="1"/>
  <c r="L2535" i="1"/>
  <c r="K2535" i="1"/>
  <c r="J2535" i="1"/>
  <c r="I2535" i="1"/>
  <c r="L2534" i="1"/>
  <c r="K2534" i="1"/>
  <c r="J2534" i="1"/>
  <c r="I2534" i="1"/>
  <c r="L2533" i="1"/>
  <c r="K2533" i="1"/>
  <c r="J2533" i="1"/>
  <c r="I2533" i="1"/>
  <c r="L2532" i="1"/>
  <c r="K2532" i="1"/>
  <c r="J2532" i="1"/>
  <c r="I2532" i="1"/>
  <c r="L2531" i="1"/>
  <c r="K2531" i="1"/>
  <c r="J2531" i="1"/>
  <c r="I2531" i="1"/>
  <c r="L2530" i="1"/>
  <c r="K2530" i="1"/>
  <c r="J2530" i="1"/>
  <c r="I2530" i="1"/>
  <c r="L2529" i="1"/>
  <c r="K2529" i="1"/>
  <c r="J2529" i="1"/>
  <c r="I2529" i="1"/>
  <c r="L2528" i="1"/>
  <c r="K2528" i="1"/>
  <c r="J2528" i="1"/>
  <c r="I2528" i="1"/>
  <c r="L2527" i="1"/>
  <c r="K2527" i="1"/>
  <c r="J2527" i="1"/>
  <c r="I2527" i="1"/>
  <c r="L2526" i="1"/>
  <c r="K2526" i="1"/>
  <c r="J2526" i="1"/>
  <c r="I2526" i="1"/>
  <c r="L2525" i="1"/>
  <c r="K2525" i="1"/>
  <c r="J2525" i="1"/>
  <c r="I2525" i="1"/>
  <c r="L2524" i="1"/>
  <c r="K2524" i="1"/>
  <c r="J2524" i="1"/>
  <c r="I2524" i="1"/>
  <c r="L2523" i="1"/>
  <c r="K2523" i="1"/>
  <c r="J2523" i="1"/>
  <c r="I2523" i="1"/>
  <c r="L2522" i="1"/>
  <c r="K2522" i="1"/>
  <c r="J2522" i="1"/>
  <c r="I2522" i="1"/>
  <c r="L2521" i="1"/>
  <c r="K2521" i="1"/>
  <c r="J2521" i="1"/>
  <c r="I2521" i="1"/>
  <c r="L2520" i="1"/>
  <c r="K2520" i="1"/>
  <c r="J2520" i="1"/>
  <c r="I2520" i="1"/>
  <c r="L2519" i="1"/>
  <c r="K2519" i="1"/>
  <c r="J2519" i="1"/>
  <c r="I2519" i="1"/>
  <c r="L2518" i="1"/>
  <c r="K2518" i="1"/>
  <c r="J2518" i="1"/>
  <c r="I2518" i="1"/>
  <c r="L2517" i="1"/>
  <c r="K2517" i="1"/>
  <c r="J2517" i="1"/>
  <c r="I2517" i="1"/>
  <c r="L2516" i="1"/>
  <c r="K2516" i="1"/>
  <c r="J2516" i="1"/>
  <c r="I2516" i="1"/>
  <c r="L2515" i="1"/>
  <c r="K2515" i="1"/>
  <c r="J2515" i="1"/>
  <c r="I2515" i="1"/>
  <c r="L2514" i="1"/>
  <c r="K2514" i="1"/>
  <c r="J2514" i="1"/>
  <c r="I2514" i="1"/>
  <c r="L2513" i="1"/>
  <c r="K2513" i="1"/>
  <c r="J2513" i="1"/>
  <c r="I2513" i="1"/>
  <c r="L2512" i="1"/>
  <c r="K2512" i="1"/>
  <c r="J2512" i="1"/>
  <c r="I2512" i="1"/>
  <c r="L2511" i="1"/>
  <c r="K2511" i="1"/>
  <c r="J2511" i="1"/>
  <c r="I2511" i="1"/>
  <c r="L2510" i="1"/>
  <c r="K2510" i="1"/>
  <c r="J2510" i="1"/>
  <c r="I2510" i="1"/>
  <c r="L2509" i="1"/>
  <c r="K2509" i="1"/>
  <c r="J2509" i="1"/>
  <c r="I2509" i="1"/>
  <c r="L2508" i="1"/>
  <c r="K2508" i="1"/>
  <c r="J2508" i="1"/>
  <c r="I2508" i="1"/>
  <c r="L2507" i="1"/>
  <c r="K2507" i="1"/>
  <c r="J2507" i="1"/>
  <c r="I2507" i="1"/>
  <c r="L2506" i="1"/>
  <c r="K2506" i="1"/>
  <c r="J2506" i="1"/>
  <c r="I2506" i="1"/>
  <c r="L2505" i="1"/>
  <c r="K2505" i="1"/>
  <c r="J2505" i="1"/>
  <c r="I2505" i="1"/>
  <c r="L2504" i="1"/>
  <c r="K2504" i="1"/>
  <c r="J2504" i="1"/>
  <c r="I2504" i="1"/>
  <c r="L2503" i="1"/>
  <c r="K2503" i="1"/>
  <c r="J2503" i="1"/>
  <c r="I2503" i="1"/>
  <c r="L2502" i="1"/>
  <c r="K2502" i="1"/>
  <c r="J2502" i="1"/>
  <c r="I2502" i="1"/>
  <c r="L2501" i="1"/>
  <c r="K2501" i="1"/>
  <c r="J2501" i="1"/>
  <c r="I2501" i="1"/>
  <c r="L2500" i="1"/>
  <c r="K2500" i="1"/>
  <c r="J2500" i="1"/>
  <c r="I2500" i="1"/>
  <c r="L2499" i="1"/>
  <c r="K2499" i="1"/>
  <c r="J2499" i="1"/>
  <c r="I2499" i="1"/>
  <c r="L2498" i="1"/>
  <c r="K2498" i="1"/>
  <c r="J2498" i="1"/>
  <c r="I2498" i="1"/>
  <c r="L2497" i="1"/>
  <c r="K2497" i="1"/>
  <c r="J2497" i="1"/>
  <c r="I2497" i="1"/>
  <c r="L2496" i="1"/>
  <c r="K2496" i="1"/>
  <c r="J2496" i="1"/>
  <c r="I2496" i="1"/>
  <c r="L2495" i="1"/>
  <c r="K2495" i="1"/>
  <c r="J2495" i="1"/>
  <c r="I2495" i="1"/>
  <c r="L2494" i="1"/>
  <c r="K2494" i="1"/>
  <c r="J2494" i="1"/>
  <c r="I2494" i="1"/>
  <c r="L2493" i="1"/>
  <c r="K2493" i="1"/>
  <c r="J2493" i="1"/>
  <c r="I2493" i="1"/>
  <c r="L2492" i="1"/>
  <c r="K2492" i="1"/>
  <c r="J2492" i="1"/>
  <c r="I2492" i="1"/>
  <c r="L2491" i="1"/>
  <c r="K2491" i="1"/>
  <c r="J2491" i="1"/>
  <c r="I2491" i="1"/>
  <c r="L2490" i="1"/>
  <c r="K2490" i="1"/>
  <c r="J2490" i="1"/>
  <c r="I2490" i="1"/>
  <c r="L2489" i="1"/>
  <c r="K2489" i="1"/>
  <c r="J2489" i="1"/>
  <c r="I2489" i="1"/>
  <c r="L2488" i="1"/>
  <c r="K2488" i="1"/>
  <c r="J2488" i="1"/>
  <c r="I2488" i="1"/>
  <c r="L2487" i="1"/>
  <c r="K2487" i="1"/>
  <c r="J2487" i="1"/>
  <c r="I2487" i="1"/>
  <c r="L2486" i="1"/>
  <c r="K2486" i="1"/>
  <c r="J2486" i="1"/>
  <c r="I2486" i="1"/>
  <c r="L2485" i="1"/>
  <c r="K2485" i="1"/>
  <c r="J2485" i="1"/>
  <c r="I2485" i="1"/>
  <c r="L2484" i="1"/>
  <c r="K2484" i="1"/>
  <c r="J2484" i="1"/>
  <c r="I2484" i="1"/>
  <c r="L2483" i="1"/>
  <c r="K2483" i="1"/>
  <c r="J2483" i="1"/>
  <c r="I2483" i="1"/>
  <c r="L2482" i="1"/>
  <c r="K2482" i="1"/>
  <c r="J2482" i="1"/>
  <c r="I2482" i="1"/>
  <c r="L2481" i="1"/>
  <c r="K2481" i="1"/>
  <c r="J2481" i="1"/>
  <c r="I2481" i="1"/>
  <c r="L2480" i="1"/>
  <c r="K2480" i="1"/>
  <c r="J2480" i="1"/>
  <c r="I2480" i="1"/>
  <c r="L2479" i="1"/>
  <c r="K2479" i="1"/>
  <c r="J2479" i="1"/>
  <c r="I2479" i="1"/>
  <c r="L2478" i="1"/>
  <c r="K2478" i="1"/>
  <c r="J2478" i="1"/>
  <c r="I2478" i="1"/>
  <c r="L2477" i="1"/>
  <c r="K2477" i="1"/>
  <c r="J2477" i="1"/>
  <c r="I2477" i="1"/>
  <c r="L2476" i="1"/>
  <c r="K2476" i="1"/>
  <c r="J2476" i="1"/>
  <c r="I2476" i="1"/>
  <c r="L2475" i="1"/>
  <c r="K2475" i="1"/>
  <c r="J2475" i="1"/>
  <c r="I2475" i="1"/>
  <c r="L2474" i="1"/>
  <c r="K2474" i="1"/>
  <c r="J2474" i="1"/>
  <c r="I2474" i="1"/>
  <c r="L2473" i="1"/>
  <c r="K2473" i="1"/>
  <c r="J2473" i="1"/>
  <c r="I2473" i="1"/>
  <c r="L2472" i="1"/>
  <c r="K2472" i="1"/>
  <c r="J2472" i="1"/>
  <c r="I2472" i="1"/>
  <c r="L2471" i="1"/>
  <c r="K2471" i="1"/>
  <c r="J2471" i="1"/>
  <c r="I2471" i="1"/>
  <c r="L2470" i="1"/>
  <c r="K2470" i="1"/>
  <c r="J2470" i="1"/>
  <c r="I2470" i="1"/>
  <c r="L2469" i="1"/>
  <c r="K2469" i="1"/>
  <c r="J2469" i="1"/>
  <c r="I2469" i="1"/>
  <c r="L2468" i="1"/>
  <c r="K2468" i="1"/>
  <c r="J2468" i="1"/>
  <c r="I2468" i="1"/>
  <c r="L2467" i="1"/>
  <c r="K2467" i="1"/>
  <c r="J2467" i="1"/>
  <c r="I2467" i="1"/>
  <c r="L2466" i="1"/>
  <c r="K2466" i="1"/>
  <c r="J2466" i="1"/>
  <c r="I2466" i="1"/>
  <c r="L2465" i="1"/>
  <c r="K2465" i="1"/>
  <c r="J2465" i="1"/>
  <c r="I2465" i="1"/>
  <c r="L2464" i="1"/>
  <c r="K2464" i="1"/>
  <c r="J2464" i="1"/>
  <c r="I2464" i="1"/>
  <c r="L2463" i="1"/>
  <c r="K2463" i="1"/>
  <c r="J2463" i="1"/>
  <c r="I2463" i="1"/>
  <c r="L2462" i="1"/>
  <c r="K2462" i="1"/>
  <c r="J2462" i="1"/>
  <c r="I2462" i="1"/>
  <c r="L2461" i="1"/>
  <c r="K2461" i="1"/>
  <c r="J2461" i="1"/>
  <c r="I2461" i="1"/>
  <c r="L2460" i="1"/>
  <c r="K2460" i="1"/>
  <c r="J2460" i="1"/>
  <c r="I2460" i="1"/>
  <c r="L2459" i="1"/>
  <c r="K2459" i="1"/>
  <c r="J2459" i="1"/>
  <c r="I2459" i="1"/>
  <c r="L2458" i="1"/>
  <c r="K2458" i="1"/>
  <c r="J2458" i="1"/>
  <c r="I2458" i="1"/>
  <c r="L2457" i="1"/>
  <c r="K2457" i="1"/>
  <c r="J2457" i="1"/>
  <c r="I2457" i="1"/>
  <c r="L2456" i="1"/>
  <c r="K2456" i="1"/>
  <c r="J2456" i="1"/>
  <c r="I2456" i="1"/>
  <c r="L2455" i="1"/>
  <c r="K2455" i="1"/>
  <c r="J2455" i="1"/>
  <c r="I2455" i="1"/>
  <c r="L2454" i="1"/>
  <c r="K2454" i="1"/>
  <c r="J2454" i="1"/>
  <c r="I2454" i="1"/>
  <c r="L2453" i="1"/>
  <c r="K2453" i="1"/>
  <c r="J2453" i="1"/>
  <c r="I2453" i="1"/>
  <c r="L2452" i="1"/>
  <c r="K2452" i="1"/>
  <c r="J2452" i="1"/>
  <c r="I2452" i="1"/>
  <c r="L2451" i="1"/>
  <c r="K2451" i="1"/>
  <c r="J2451" i="1"/>
  <c r="I2451" i="1"/>
  <c r="L2450" i="1"/>
  <c r="K2450" i="1"/>
  <c r="J2450" i="1"/>
  <c r="I2450" i="1"/>
  <c r="L2449" i="1"/>
  <c r="K2449" i="1"/>
  <c r="J2449" i="1"/>
  <c r="I2449" i="1"/>
  <c r="L2448" i="1"/>
  <c r="K2448" i="1"/>
  <c r="J2448" i="1"/>
  <c r="I2448" i="1"/>
  <c r="L2447" i="1"/>
  <c r="K2447" i="1"/>
  <c r="J2447" i="1"/>
  <c r="I2447" i="1"/>
  <c r="L2446" i="1"/>
  <c r="K2446" i="1"/>
  <c r="J2446" i="1"/>
  <c r="I2446" i="1"/>
  <c r="L2445" i="1"/>
  <c r="K2445" i="1"/>
  <c r="J2445" i="1"/>
  <c r="I2445" i="1"/>
  <c r="L2444" i="1"/>
  <c r="K2444" i="1"/>
  <c r="J2444" i="1"/>
  <c r="I2444" i="1"/>
  <c r="L2443" i="1"/>
  <c r="K2443" i="1"/>
  <c r="J2443" i="1"/>
  <c r="I2443" i="1"/>
  <c r="L2442" i="1"/>
  <c r="K2442" i="1"/>
  <c r="J2442" i="1"/>
  <c r="I2442" i="1"/>
  <c r="L2441" i="1"/>
  <c r="K2441" i="1"/>
  <c r="J2441" i="1"/>
  <c r="I2441" i="1"/>
  <c r="L2440" i="1"/>
  <c r="K2440" i="1"/>
  <c r="J2440" i="1"/>
  <c r="I2440" i="1"/>
  <c r="L2439" i="1"/>
  <c r="K2439" i="1"/>
  <c r="J2439" i="1"/>
  <c r="I2439" i="1"/>
  <c r="L2438" i="1"/>
  <c r="K2438" i="1"/>
  <c r="J2438" i="1"/>
  <c r="I2438" i="1"/>
  <c r="L2437" i="1"/>
  <c r="K2437" i="1"/>
  <c r="J2437" i="1"/>
  <c r="I2437" i="1"/>
  <c r="L2436" i="1"/>
  <c r="K2436" i="1"/>
  <c r="J2436" i="1"/>
  <c r="I2436" i="1"/>
  <c r="L2435" i="1"/>
  <c r="K2435" i="1"/>
  <c r="J2435" i="1"/>
  <c r="I2435" i="1"/>
  <c r="L2434" i="1"/>
  <c r="K2434" i="1"/>
  <c r="J2434" i="1"/>
  <c r="I2434" i="1"/>
  <c r="L2433" i="1"/>
  <c r="K2433" i="1"/>
  <c r="J2433" i="1"/>
  <c r="I2433" i="1"/>
  <c r="L2432" i="1"/>
  <c r="K2432" i="1"/>
  <c r="J2432" i="1"/>
  <c r="I2432" i="1"/>
  <c r="L2431" i="1"/>
  <c r="K2431" i="1"/>
  <c r="J2431" i="1"/>
  <c r="I2431" i="1"/>
  <c r="L2430" i="1"/>
  <c r="K2430" i="1"/>
  <c r="J2430" i="1"/>
  <c r="I2430" i="1"/>
  <c r="L2429" i="1"/>
  <c r="K2429" i="1"/>
  <c r="J2429" i="1"/>
  <c r="I2429" i="1"/>
  <c r="L2428" i="1"/>
  <c r="K2428" i="1"/>
  <c r="J2428" i="1"/>
  <c r="I2428" i="1"/>
  <c r="L2427" i="1"/>
  <c r="K2427" i="1"/>
  <c r="J2427" i="1"/>
  <c r="I2427" i="1"/>
  <c r="L2426" i="1"/>
  <c r="K2426" i="1"/>
  <c r="J2426" i="1"/>
  <c r="I2426" i="1"/>
  <c r="L2425" i="1"/>
  <c r="K2425" i="1"/>
  <c r="J2425" i="1"/>
  <c r="I2425" i="1"/>
  <c r="L2424" i="1"/>
  <c r="K2424" i="1"/>
  <c r="J2424" i="1"/>
  <c r="I2424" i="1"/>
  <c r="L2423" i="1"/>
  <c r="K2423" i="1"/>
  <c r="J2423" i="1"/>
  <c r="I2423" i="1"/>
  <c r="L2422" i="1"/>
  <c r="K2422" i="1"/>
  <c r="J2422" i="1"/>
  <c r="I2422" i="1"/>
  <c r="L2421" i="1"/>
  <c r="K2421" i="1"/>
  <c r="J2421" i="1"/>
  <c r="I2421" i="1"/>
  <c r="L2420" i="1"/>
  <c r="K2420" i="1"/>
  <c r="J2420" i="1"/>
  <c r="I2420" i="1"/>
  <c r="L2419" i="1"/>
  <c r="K2419" i="1"/>
  <c r="J2419" i="1"/>
  <c r="I2419" i="1"/>
  <c r="L2418" i="1"/>
  <c r="K2418" i="1"/>
  <c r="J2418" i="1"/>
  <c r="I2418" i="1"/>
  <c r="L2417" i="1"/>
  <c r="K2417" i="1"/>
  <c r="J2417" i="1"/>
  <c r="I2417" i="1"/>
  <c r="L2416" i="1"/>
  <c r="K2416" i="1"/>
  <c r="J2416" i="1"/>
  <c r="I2416" i="1"/>
  <c r="L2415" i="1"/>
  <c r="K2415" i="1"/>
  <c r="J2415" i="1"/>
  <c r="I2415" i="1"/>
  <c r="L2414" i="1"/>
  <c r="K2414" i="1"/>
  <c r="J2414" i="1"/>
  <c r="I2414" i="1"/>
  <c r="L2413" i="1"/>
  <c r="K2413" i="1"/>
  <c r="J2413" i="1"/>
  <c r="I2413" i="1"/>
  <c r="L2412" i="1"/>
  <c r="K2412" i="1"/>
  <c r="J2412" i="1"/>
  <c r="I2412" i="1"/>
  <c r="L2411" i="1"/>
  <c r="K2411" i="1"/>
  <c r="J2411" i="1"/>
  <c r="I2411" i="1"/>
  <c r="L2410" i="1"/>
  <c r="K2410" i="1"/>
  <c r="J2410" i="1"/>
  <c r="I2410" i="1"/>
  <c r="L2409" i="1"/>
  <c r="K2409" i="1"/>
  <c r="J2409" i="1"/>
  <c r="I2409" i="1"/>
  <c r="L2408" i="1"/>
  <c r="K2408" i="1"/>
  <c r="J2408" i="1"/>
  <c r="I2408" i="1"/>
  <c r="L2407" i="1"/>
  <c r="K2407" i="1"/>
  <c r="J2407" i="1"/>
  <c r="I2407" i="1"/>
  <c r="L2406" i="1"/>
  <c r="K2406" i="1"/>
  <c r="J2406" i="1"/>
  <c r="I2406" i="1"/>
  <c r="L2405" i="1"/>
  <c r="K2405" i="1"/>
  <c r="J2405" i="1"/>
  <c r="I2405" i="1"/>
  <c r="L2404" i="1"/>
  <c r="K2404" i="1"/>
  <c r="J2404" i="1"/>
  <c r="I2404" i="1"/>
  <c r="L2403" i="1"/>
  <c r="K2403" i="1"/>
  <c r="J2403" i="1"/>
  <c r="I2403" i="1"/>
  <c r="L2402" i="1"/>
  <c r="K2402" i="1"/>
  <c r="J2402" i="1"/>
  <c r="I2402" i="1"/>
  <c r="L2401" i="1"/>
  <c r="K2401" i="1"/>
  <c r="J2401" i="1"/>
  <c r="I2401" i="1"/>
  <c r="L2400" i="1"/>
  <c r="K2400" i="1"/>
  <c r="J2400" i="1"/>
  <c r="I2400" i="1"/>
  <c r="L2399" i="1"/>
  <c r="K2399" i="1"/>
  <c r="J2399" i="1"/>
  <c r="I2399" i="1"/>
  <c r="L2398" i="1"/>
  <c r="K2398" i="1"/>
  <c r="J2398" i="1"/>
  <c r="I2398" i="1"/>
  <c r="L2397" i="1"/>
  <c r="K2397" i="1"/>
  <c r="J2397" i="1"/>
  <c r="I2397" i="1"/>
  <c r="L2396" i="1"/>
  <c r="K2396" i="1"/>
  <c r="J2396" i="1"/>
  <c r="I2396" i="1"/>
  <c r="L2395" i="1"/>
  <c r="K2395" i="1"/>
  <c r="J2395" i="1"/>
  <c r="I2395" i="1"/>
  <c r="L2394" i="1"/>
  <c r="K2394" i="1"/>
  <c r="J2394" i="1"/>
  <c r="I2394" i="1"/>
  <c r="L2393" i="1"/>
  <c r="K2393" i="1"/>
  <c r="J2393" i="1"/>
  <c r="I2393" i="1"/>
  <c r="L2392" i="1"/>
  <c r="K2392" i="1"/>
  <c r="J2392" i="1"/>
  <c r="I2392" i="1"/>
  <c r="L2391" i="1"/>
  <c r="K2391" i="1"/>
  <c r="J2391" i="1"/>
  <c r="I2391" i="1"/>
  <c r="L2390" i="1"/>
  <c r="K2390" i="1"/>
  <c r="J2390" i="1"/>
  <c r="I2390" i="1"/>
  <c r="L2389" i="1"/>
  <c r="K2389" i="1"/>
  <c r="J2389" i="1"/>
  <c r="I2389" i="1"/>
  <c r="L2388" i="1"/>
  <c r="K2388" i="1"/>
  <c r="J2388" i="1"/>
  <c r="I2388" i="1"/>
  <c r="L2387" i="1"/>
  <c r="K2387" i="1"/>
  <c r="J2387" i="1"/>
  <c r="I2387" i="1"/>
  <c r="L2386" i="1"/>
  <c r="K2386" i="1"/>
  <c r="J2386" i="1"/>
  <c r="I2386" i="1"/>
  <c r="L2385" i="1"/>
  <c r="K2385" i="1"/>
  <c r="J2385" i="1"/>
  <c r="I2385" i="1"/>
  <c r="L2384" i="1"/>
  <c r="K2384" i="1"/>
  <c r="J2384" i="1"/>
  <c r="I2384" i="1"/>
  <c r="L2383" i="1"/>
  <c r="K2383" i="1"/>
  <c r="J2383" i="1"/>
  <c r="I2383" i="1"/>
  <c r="L2382" i="1"/>
  <c r="K2382" i="1"/>
  <c r="J2382" i="1"/>
  <c r="I2382" i="1"/>
  <c r="L2381" i="1"/>
  <c r="K2381" i="1"/>
  <c r="J2381" i="1"/>
  <c r="I2381" i="1"/>
  <c r="L2380" i="1"/>
  <c r="K2380" i="1"/>
  <c r="J2380" i="1"/>
  <c r="I2380" i="1"/>
  <c r="L2379" i="1"/>
  <c r="K2379" i="1"/>
  <c r="J2379" i="1"/>
  <c r="I2379" i="1"/>
  <c r="L2378" i="1"/>
  <c r="K2378" i="1"/>
  <c r="J2378" i="1"/>
  <c r="I2378" i="1"/>
  <c r="L2377" i="1"/>
  <c r="K2377" i="1"/>
  <c r="J2377" i="1"/>
  <c r="I2377" i="1"/>
  <c r="L2376" i="1"/>
  <c r="K2376" i="1"/>
  <c r="J2376" i="1"/>
  <c r="I2376" i="1"/>
  <c r="L2375" i="1"/>
  <c r="K2375" i="1"/>
  <c r="J2375" i="1"/>
  <c r="I2375" i="1"/>
  <c r="L2374" i="1"/>
  <c r="K2374" i="1"/>
  <c r="J2374" i="1"/>
  <c r="I2374" i="1"/>
  <c r="L2373" i="1"/>
  <c r="K2373" i="1"/>
  <c r="J2373" i="1"/>
  <c r="I2373" i="1"/>
  <c r="L2372" i="1"/>
  <c r="K2372" i="1"/>
  <c r="J2372" i="1"/>
  <c r="I2372" i="1"/>
  <c r="L2371" i="1"/>
  <c r="K2371" i="1"/>
  <c r="J2371" i="1"/>
  <c r="I2371" i="1"/>
  <c r="L2370" i="1"/>
  <c r="K2370" i="1"/>
  <c r="J2370" i="1"/>
  <c r="I2370" i="1"/>
  <c r="L2369" i="1"/>
  <c r="K2369" i="1"/>
  <c r="J2369" i="1"/>
  <c r="I2369" i="1"/>
  <c r="L2368" i="1"/>
  <c r="K2368" i="1"/>
  <c r="J2368" i="1"/>
  <c r="I2368" i="1"/>
  <c r="L2367" i="1"/>
  <c r="K2367" i="1"/>
  <c r="J2367" i="1"/>
  <c r="I2367" i="1"/>
  <c r="L2366" i="1"/>
  <c r="K2366" i="1"/>
  <c r="J2366" i="1"/>
  <c r="I2366" i="1"/>
  <c r="L2365" i="1"/>
  <c r="K2365" i="1"/>
  <c r="J2365" i="1"/>
  <c r="I2365" i="1"/>
  <c r="L2364" i="1"/>
  <c r="K2364" i="1"/>
  <c r="J2364" i="1"/>
  <c r="I2364" i="1"/>
  <c r="L2363" i="1"/>
  <c r="K2363" i="1"/>
  <c r="J2363" i="1"/>
  <c r="I2363" i="1"/>
  <c r="L2362" i="1"/>
  <c r="K2362" i="1"/>
  <c r="J2362" i="1"/>
  <c r="I2362" i="1"/>
  <c r="L2361" i="1"/>
  <c r="K2361" i="1"/>
  <c r="J2361" i="1"/>
  <c r="I2361" i="1"/>
  <c r="L2360" i="1"/>
  <c r="K2360" i="1"/>
  <c r="J2360" i="1"/>
  <c r="I2360" i="1"/>
  <c r="L2359" i="1"/>
  <c r="K2359" i="1"/>
  <c r="J2359" i="1"/>
  <c r="I2359" i="1"/>
  <c r="L2358" i="1"/>
  <c r="K2358" i="1"/>
  <c r="J2358" i="1"/>
  <c r="I2358" i="1"/>
  <c r="L2357" i="1"/>
  <c r="K2357" i="1"/>
  <c r="J2357" i="1"/>
  <c r="I2357" i="1"/>
  <c r="L2356" i="1"/>
  <c r="K2356" i="1"/>
  <c r="J2356" i="1"/>
  <c r="I2356" i="1"/>
  <c r="L2355" i="1"/>
  <c r="K2355" i="1"/>
  <c r="J2355" i="1"/>
  <c r="I2355" i="1"/>
  <c r="L2354" i="1"/>
  <c r="K2354" i="1"/>
  <c r="J2354" i="1"/>
  <c r="I2354" i="1"/>
  <c r="L2353" i="1"/>
  <c r="K2353" i="1"/>
  <c r="J2353" i="1"/>
  <c r="I2353" i="1"/>
  <c r="L2352" i="1"/>
  <c r="K2352" i="1"/>
  <c r="J2352" i="1"/>
  <c r="I2352" i="1"/>
  <c r="L2351" i="1"/>
  <c r="K2351" i="1"/>
  <c r="J2351" i="1"/>
  <c r="I2351" i="1"/>
  <c r="L2350" i="1"/>
  <c r="K2350" i="1"/>
  <c r="J2350" i="1"/>
  <c r="I2350" i="1"/>
  <c r="L2349" i="1"/>
  <c r="K2349" i="1"/>
  <c r="J2349" i="1"/>
  <c r="I2349" i="1"/>
  <c r="L2348" i="1"/>
  <c r="K2348" i="1"/>
  <c r="J2348" i="1"/>
  <c r="I2348" i="1"/>
  <c r="L2347" i="1"/>
  <c r="K2347" i="1"/>
  <c r="J2347" i="1"/>
  <c r="I2347" i="1"/>
  <c r="L2346" i="1"/>
  <c r="K2346" i="1"/>
  <c r="J2346" i="1"/>
  <c r="I2346" i="1"/>
  <c r="L2345" i="1"/>
  <c r="K2345" i="1"/>
  <c r="J2345" i="1"/>
  <c r="I2345" i="1"/>
  <c r="L2344" i="1"/>
  <c r="K2344" i="1"/>
  <c r="J2344" i="1"/>
  <c r="I2344" i="1"/>
  <c r="L2343" i="1"/>
  <c r="K2343" i="1"/>
  <c r="J2343" i="1"/>
  <c r="I2343" i="1"/>
  <c r="L2342" i="1"/>
  <c r="K2342" i="1"/>
  <c r="J2342" i="1"/>
  <c r="I2342" i="1"/>
  <c r="L2341" i="1"/>
  <c r="K2341" i="1"/>
  <c r="J2341" i="1"/>
  <c r="I2341" i="1"/>
  <c r="L2340" i="1"/>
  <c r="K2340" i="1"/>
  <c r="J2340" i="1"/>
  <c r="I2340" i="1"/>
  <c r="L2339" i="1"/>
  <c r="K2339" i="1"/>
  <c r="J2339" i="1"/>
  <c r="I2339" i="1"/>
  <c r="L2338" i="1"/>
  <c r="K2338" i="1"/>
  <c r="J2338" i="1"/>
  <c r="I2338" i="1"/>
  <c r="L2337" i="1"/>
  <c r="K2337" i="1"/>
  <c r="J2337" i="1"/>
  <c r="I2337" i="1"/>
  <c r="L2336" i="1"/>
  <c r="K2336" i="1"/>
  <c r="J2336" i="1"/>
  <c r="I2336" i="1"/>
  <c r="L2335" i="1"/>
  <c r="K2335" i="1"/>
  <c r="J2335" i="1"/>
  <c r="I2335" i="1"/>
  <c r="L2334" i="1"/>
  <c r="K2334" i="1"/>
  <c r="J2334" i="1"/>
  <c r="I2334" i="1"/>
  <c r="L2333" i="1"/>
  <c r="K2333" i="1"/>
  <c r="J2333" i="1"/>
  <c r="I2333" i="1"/>
  <c r="L2332" i="1"/>
  <c r="K2332" i="1"/>
  <c r="J2332" i="1"/>
  <c r="I2332" i="1"/>
  <c r="L2331" i="1"/>
  <c r="K2331" i="1"/>
  <c r="J2331" i="1"/>
  <c r="I2331" i="1"/>
  <c r="L2330" i="1"/>
  <c r="K2330" i="1"/>
  <c r="J2330" i="1"/>
  <c r="I2330" i="1"/>
  <c r="L2329" i="1"/>
  <c r="K2329" i="1"/>
  <c r="J2329" i="1"/>
  <c r="I2329" i="1"/>
  <c r="L2328" i="1"/>
  <c r="K2328" i="1"/>
  <c r="J2328" i="1"/>
  <c r="I2328" i="1"/>
  <c r="L2327" i="1"/>
  <c r="K2327" i="1"/>
  <c r="J2327" i="1"/>
  <c r="I2327" i="1"/>
  <c r="L2326" i="1"/>
  <c r="K2326" i="1"/>
  <c r="J2326" i="1"/>
  <c r="I2326" i="1"/>
  <c r="L2325" i="1"/>
  <c r="K2325" i="1"/>
  <c r="J2325" i="1"/>
  <c r="I2325" i="1"/>
  <c r="L2324" i="1"/>
  <c r="K2324" i="1"/>
  <c r="J2324" i="1"/>
  <c r="I2324" i="1"/>
  <c r="L2323" i="1"/>
  <c r="K2323" i="1"/>
  <c r="J2323" i="1"/>
  <c r="I2323" i="1"/>
  <c r="L2322" i="1"/>
  <c r="K2322" i="1"/>
  <c r="J2322" i="1"/>
  <c r="I2322" i="1"/>
  <c r="L2321" i="1"/>
  <c r="K2321" i="1"/>
  <c r="J2321" i="1"/>
  <c r="I2321" i="1"/>
  <c r="L2320" i="1"/>
  <c r="K2320" i="1"/>
  <c r="J2320" i="1"/>
  <c r="I2320" i="1"/>
  <c r="L2319" i="1"/>
  <c r="K2319" i="1"/>
  <c r="J2319" i="1"/>
  <c r="I2319" i="1"/>
  <c r="L2318" i="1"/>
  <c r="K2318" i="1"/>
  <c r="J2318" i="1"/>
  <c r="I2318" i="1"/>
  <c r="L2317" i="1"/>
  <c r="K2317" i="1"/>
  <c r="J2317" i="1"/>
  <c r="I2317" i="1"/>
  <c r="L2316" i="1"/>
  <c r="K2316" i="1"/>
  <c r="J2316" i="1"/>
  <c r="I2316" i="1"/>
  <c r="L2315" i="1"/>
  <c r="K2315" i="1"/>
  <c r="J2315" i="1"/>
  <c r="I2315" i="1"/>
  <c r="L2314" i="1"/>
  <c r="K2314" i="1"/>
  <c r="J2314" i="1"/>
  <c r="I2314" i="1"/>
  <c r="L2313" i="1"/>
  <c r="K2313" i="1"/>
  <c r="J2313" i="1"/>
  <c r="I2313" i="1"/>
  <c r="L2312" i="1"/>
  <c r="K2312" i="1"/>
  <c r="J2312" i="1"/>
  <c r="I2312" i="1"/>
  <c r="L2311" i="1"/>
  <c r="K2311" i="1"/>
  <c r="J2311" i="1"/>
  <c r="I2311" i="1"/>
  <c r="L2310" i="1"/>
  <c r="K2310" i="1"/>
  <c r="J2310" i="1"/>
  <c r="I2310" i="1"/>
  <c r="L2309" i="1"/>
  <c r="K2309" i="1"/>
  <c r="J2309" i="1"/>
  <c r="I2309" i="1"/>
  <c r="L2308" i="1"/>
  <c r="K2308" i="1"/>
  <c r="J2308" i="1"/>
  <c r="I2308" i="1"/>
  <c r="L2307" i="1"/>
  <c r="K2307" i="1"/>
  <c r="J2307" i="1"/>
  <c r="I2307" i="1"/>
  <c r="L2306" i="1"/>
  <c r="K2306" i="1"/>
  <c r="J2306" i="1"/>
  <c r="I2306" i="1"/>
  <c r="L2305" i="1"/>
  <c r="K2305" i="1"/>
  <c r="J2305" i="1"/>
  <c r="I2305" i="1"/>
  <c r="L2304" i="1"/>
  <c r="K2304" i="1"/>
  <c r="J2304" i="1"/>
  <c r="I2304" i="1"/>
  <c r="L2303" i="1"/>
  <c r="K2303" i="1"/>
  <c r="J2303" i="1"/>
  <c r="I2303" i="1"/>
  <c r="L2302" i="1"/>
  <c r="K2302" i="1"/>
  <c r="J2302" i="1"/>
  <c r="I2302" i="1"/>
  <c r="L2301" i="1"/>
  <c r="K2301" i="1"/>
  <c r="J2301" i="1"/>
  <c r="I2301" i="1"/>
  <c r="L2300" i="1"/>
  <c r="K2300" i="1"/>
  <c r="J2300" i="1"/>
  <c r="I2300" i="1"/>
  <c r="L2299" i="1"/>
  <c r="K2299" i="1"/>
  <c r="J2299" i="1"/>
  <c r="I2299" i="1"/>
  <c r="L2298" i="1"/>
  <c r="K2298" i="1"/>
  <c r="J2298" i="1"/>
  <c r="I2298" i="1"/>
  <c r="L2297" i="1"/>
  <c r="K2297" i="1"/>
  <c r="J2297" i="1"/>
  <c r="I2297" i="1"/>
  <c r="L2296" i="1"/>
  <c r="K2296" i="1"/>
  <c r="J2296" i="1"/>
  <c r="I2296" i="1"/>
  <c r="L2295" i="1"/>
  <c r="K2295" i="1"/>
  <c r="J2295" i="1"/>
  <c r="I2295" i="1"/>
  <c r="L2294" i="1"/>
  <c r="K2294" i="1"/>
  <c r="J2294" i="1"/>
  <c r="I2294" i="1"/>
  <c r="L2293" i="1"/>
  <c r="K2293" i="1"/>
  <c r="J2293" i="1"/>
  <c r="I2293" i="1"/>
  <c r="L2292" i="1"/>
  <c r="K2292" i="1"/>
  <c r="J2292" i="1"/>
  <c r="I2292" i="1"/>
  <c r="L2291" i="1"/>
  <c r="K2291" i="1"/>
  <c r="J2291" i="1"/>
  <c r="I2291" i="1"/>
  <c r="L2290" i="1"/>
  <c r="K2290" i="1"/>
  <c r="J2290" i="1"/>
  <c r="I2290" i="1"/>
  <c r="L2289" i="1"/>
  <c r="K2289" i="1"/>
  <c r="J2289" i="1"/>
  <c r="I2289" i="1"/>
  <c r="L2288" i="1"/>
  <c r="K2288" i="1"/>
  <c r="J2288" i="1"/>
  <c r="I2288" i="1"/>
  <c r="L2287" i="1"/>
  <c r="K2287" i="1"/>
  <c r="J2287" i="1"/>
  <c r="I2287" i="1"/>
  <c r="L2286" i="1"/>
  <c r="K2286" i="1"/>
  <c r="J2286" i="1"/>
  <c r="I2286" i="1"/>
  <c r="L2285" i="1"/>
  <c r="K2285" i="1"/>
  <c r="J2285" i="1"/>
  <c r="I2285" i="1"/>
  <c r="L2284" i="1"/>
  <c r="K2284" i="1"/>
  <c r="J2284" i="1"/>
  <c r="I2284" i="1"/>
  <c r="L2283" i="1"/>
  <c r="K2283" i="1"/>
  <c r="J2283" i="1"/>
  <c r="I2283" i="1"/>
  <c r="L2282" i="1"/>
  <c r="K2282" i="1"/>
  <c r="J2282" i="1"/>
  <c r="I2282" i="1"/>
  <c r="L2281" i="1"/>
  <c r="K2281" i="1"/>
  <c r="J2281" i="1"/>
  <c r="I2281" i="1"/>
  <c r="L2280" i="1"/>
  <c r="K2280" i="1"/>
  <c r="J2280" i="1"/>
  <c r="I2280" i="1"/>
  <c r="L2279" i="1"/>
  <c r="K2279" i="1"/>
  <c r="J2279" i="1"/>
  <c r="I2279" i="1"/>
  <c r="L2278" i="1"/>
  <c r="K2278" i="1"/>
  <c r="J2278" i="1"/>
  <c r="I2278" i="1"/>
  <c r="L2277" i="1"/>
  <c r="K2277" i="1"/>
  <c r="J2277" i="1"/>
  <c r="I2277" i="1"/>
  <c r="L2276" i="1"/>
  <c r="K2276" i="1"/>
  <c r="J2276" i="1"/>
  <c r="I2276" i="1"/>
  <c r="L2275" i="1"/>
  <c r="K2275" i="1"/>
  <c r="J2275" i="1"/>
  <c r="I2275" i="1"/>
  <c r="L2274" i="1"/>
  <c r="K2274" i="1"/>
  <c r="J2274" i="1"/>
  <c r="I2274" i="1"/>
  <c r="L2273" i="1"/>
  <c r="K2273" i="1"/>
  <c r="J2273" i="1"/>
  <c r="I2273" i="1"/>
  <c r="L2272" i="1"/>
  <c r="K2272" i="1"/>
  <c r="J2272" i="1"/>
  <c r="I2272" i="1"/>
  <c r="L2271" i="1"/>
  <c r="K2271" i="1"/>
  <c r="J2271" i="1"/>
  <c r="I2271" i="1"/>
  <c r="L2270" i="1"/>
  <c r="K2270" i="1"/>
  <c r="J2270" i="1"/>
  <c r="I2270" i="1"/>
  <c r="L2269" i="1"/>
  <c r="K2269" i="1"/>
  <c r="J2269" i="1"/>
  <c r="I2269" i="1"/>
  <c r="L2268" i="1"/>
  <c r="K2268" i="1"/>
  <c r="J2268" i="1"/>
  <c r="I2268" i="1"/>
  <c r="L2267" i="1"/>
  <c r="K2267" i="1"/>
  <c r="J2267" i="1"/>
  <c r="I2267" i="1"/>
  <c r="L2266" i="1"/>
  <c r="K2266" i="1"/>
  <c r="J2266" i="1"/>
  <c r="I2266" i="1"/>
  <c r="L2265" i="1"/>
  <c r="K2265" i="1"/>
  <c r="J2265" i="1"/>
  <c r="I2265" i="1"/>
  <c r="L2264" i="1"/>
  <c r="K2264" i="1"/>
  <c r="J2264" i="1"/>
  <c r="I2264" i="1"/>
  <c r="L2263" i="1"/>
  <c r="K2263" i="1"/>
  <c r="J2263" i="1"/>
  <c r="I2263" i="1"/>
  <c r="L2262" i="1"/>
  <c r="K2262" i="1"/>
  <c r="J2262" i="1"/>
  <c r="I2262" i="1"/>
  <c r="L2261" i="1"/>
  <c r="K2261" i="1"/>
  <c r="J2261" i="1"/>
  <c r="I2261" i="1"/>
  <c r="L2260" i="1"/>
  <c r="K2260" i="1"/>
  <c r="J2260" i="1"/>
  <c r="I2260" i="1"/>
  <c r="L2259" i="1"/>
  <c r="K2259" i="1"/>
  <c r="J2259" i="1"/>
  <c r="I2259" i="1"/>
  <c r="L2258" i="1"/>
  <c r="K2258" i="1"/>
  <c r="J2258" i="1"/>
  <c r="I2258" i="1"/>
  <c r="L2257" i="1"/>
  <c r="K2257" i="1"/>
  <c r="J2257" i="1"/>
  <c r="I2257" i="1"/>
  <c r="L2256" i="1"/>
  <c r="K2256" i="1"/>
  <c r="J2256" i="1"/>
  <c r="I2256" i="1"/>
  <c r="L2255" i="1"/>
  <c r="K2255" i="1"/>
  <c r="J2255" i="1"/>
  <c r="I2255" i="1"/>
  <c r="L2254" i="1"/>
  <c r="K2254" i="1"/>
  <c r="J2254" i="1"/>
  <c r="I2254" i="1"/>
  <c r="L2253" i="1"/>
  <c r="K2253" i="1"/>
  <c r="J2253" i="1"/>
  <c r="I2253" i="1"/>
  <c r="L2252" i="1"/>
  <c r="K2252" i="1"/>
  <c r="J2252" i="1"/>
  <c r="I2252" i="1"/>
  <c r="L2251" i="1"/>
  <c r="K2251" i="1"/>
  <c r="J2251" i="1"/>
  <c r="I2251" i="1"/>
  <c r="L2250" i="1"/>
  <c r="K2250" i="1"/>
  <c r="J2250" i="1"/>
  <c r="I2250" i="1"/>
  <c r="L2249" i="1"/>
  <c r="K2249" i="1"/>
  <c r="J2249" i="1"/>
  <c r="I2249" i="1"/>
  <c r="L2248" i="1"/>
  <c r="K2248" i="1"/>
  <c r="J2248" i="1"/>
  <c r="I2248" i="1"/>
  <c r="L2247" i="1"/>
  <c r="K2247" i="1"/>
  <c r="J2247" i="1"/>
  <c r="I2247" i="1"/>
  <c r="L2246" i="1"/>
  <c r="K2246" i="1"/>
  <c r="J2246" i="1"/>
  <c r="I2246" i="1"/>
  <c r="L2245" i="1"/>
  <c r="K2245" i="1"/>
  <c r="J2245" i="1"/>
  <c r="I2245" i="1"/>
  <c r="L2244" i="1"/>
  <c r="K2244" i="1"/>
  <c r="J2244" i="1"/>
  <c r="I2244" i="1"/>
  <c r="L2243" i="1"/>
  <c r="K2243" i="1"/>
  <c r="J2243" i="1"/>
  <c r="I2243" i="1"/>
  <c r="L2242" i="1"/>
  <c r="K2242" i="1"/>
  <c r="J2242" i="1"/>
  <c r="I2242" i="1"/>
  <c r="L2241" i="1"/>
  <c r="K2241" i="1"/>
  <c r="J2241" i="1"/>
  <c r="I2241" i="1"/>
  <c r="L2240" i="1"/>
  <c r="K2240" i="1"/>
  <c r="J2240" i="1"/>
  <c r="I2240" i="1"/>
  <c r="L2239" i="1"/>
  <c r="K2239" i="1"/>
  <c r="J2239" i="1"/>
  <c r="I2239" i="1"/>
  <c r="L2238" i="1"/>
  <c r="K2238" i="1"/>
  <c r="J2238" i="1"/>
  <c r="I2238" i="1"/>
  <c r="L2237" i="1"/>
  <c r="K2237" i="1"/>
  <c r="J2237" i="1"/>
  <c r="I2237" i="1"/>
  <c r="L2236" i="1"/>
  <c r="K2236" i="1"/>
  <c r="J2236" i="1"/>
  <c r="I2236" i="1"/>
  <c r="L2235" i="1"/>
  <c r="K2235" i="1"/>
  <c r="J2235" i="1"/>
  <c r="I2235" i="1"/>
  <c r="L2234" i="1"/>
  <c r="K2234" i="1"/>
  <c r="J2234" i="1"/>
  <c r="I2234" i="1"/>
  <c r="L2233" i="1"/>
  <c r="K2233" i="1"/>
  <c r="J2233" i="1"/>
  <c r="I2233" i="1"/>
  <c r="L2232" i="1"/>
  <c r="K2232" i="1"/>
  <c r="J2232" i="1"/>
  <c r="I2232" i="1"/>
  <c r="L2231" i="1"/>
  <c r="K2231" i="1"/>
  <c r="J2231" i="1"/>
  <c r="I2231" i="1"/>
  <c r="L2230" i="1"/>
  <c r="K2230" i="1"/>
  <c r="J2230" i="1"/>
  <c r="I2230" i="1"/>
  <c r="L2229" i="1"/>
  <c r="K2229" i="1"/>
  <c r="J2229" i="1"/>
  <c r="I2229" i="1"/>
  <c r="L2228" i="1"/>
  <c r="K2228" i="1"/>
  <c r="J2228" i="1"/>
  <c r="I2228" i="1"/>
  <c r="L2227" i="1"/>
  <c r="K2227" i="1"/>
  <c r="J2227" i="1"/>
  <c r="I2227" i="1"/>
  <c r="L2226" i="1"/>
  <c r="K2226" i="1"/>
  <c r="J2226" i="1"/>
  <c r="I2226" i="1"/>
  <c r="L2225" i="1"/>
  <c r="K2225" i="1"/>
  <c r="J2225" i="1"/>
  <c r="I2225" i="1"/>
  <c r="L2224" i="1"/>
  <c r="K2224" i="1"/>
  <c r="J2224" i="1"/>
  <c r="I2224" i="1"/>
  <c r="L2223" i="1"/>
  <c r="K2223" i="1"/>
  <c r="J2223" i="1"/>
  <c r="I2223" i="1"/>
  <c r="L2222" i="1"/>
  <c r="K2222" i="1"/>
  <c r="J2222" i="1"/>
  <c r="I2222" i="1"/>
  <c r="L2221" i="1"/>
  <c r="K2221" i="1"/>
  <c r="J2221" i="1"/>
  <c r="I2221" i="1"/>
  <c r="L2220" i="1"/>
  <c r="K2220" i="1"/>
  <c r="J2220" i="1"/>
  <c r="I2220" i="1"/>
  <c r="L2219" i="1"/>
  <c r="K2219" i="1"/>
  <c r="J2219" i="1"/>
  <c r="I2219" i="1"/>
  <c r="L2218" i="1"/>
  <c r="K2218" i="1"/>
  <c r="J2218" i="1"/>
  <c r="I2218" i="1"/>
  <c r="L2217" i="1"/>
  <c r="K2217" i="1"/>
  <c r="J2217" i="1"/>
  <c r="I2217" i="1"/>
  <c r="L2216" i="1"/>
  <c r="K2216" i="1"/>
  <c r="J2216" i="1"/>
  <c r="I2216" i="1"/>
  <c r="L2215" i="1"/>
  <c r="K2215" i="1"/>
  <c r="J2215" i="1"/>
  <c r="I2215" i="1"/>
  <c r="L2214" i="1"/>
  <c r="K2214" i="1"/>
  <c r="J2214" i="1"/>
  <c r="I2214" i="1"/>
  <c r="L2213" i="1"/>
  <c r="K2213" i="1"/>
  <c r="J2213" i="1"/>
  <c r="I2213" i="1"/>
  <c r="L2212" i="1"/>
  <c r="K2212" i="1"/>
  <c r="J2212" i="1"/>
  <c r="I2212" i="1"/>
  <c r="L2211" i="1"/>
  <c r="K2211" i="1"/>
  <c r="J2211" i="1"/>
  <c r="I2211" i="1"/>
  <c r="L2210" i="1"/>
  <c r="K2210" i="1"/>
  <c r="J2210" i="1"/>
  <c r="I2210" i="1"/>
  <c r="L2209" i="1"/>
  <c r="K2209" i="1"/>
  <c r="J2209" i="1"/>
  <c r="I2209" i="1"/>
  <c r="L2208" i="1"/>
  <c r="K2208" i="1"/>
  <c r="J2208" i="1"/>
  <c r="I2208" i="1"/>
  <c r="L2207" i="1"/>
  <c r="K2207" i="1"/>
  <c r="J2207" i="1"/>
  <c r="I2207" i="1"/>
  <c r="L2206" i="1"/>
  <c r="K2206" i="1"/>
  <c r="J2206" i="1"/>
  <c r="I2206" i="1"/>
  <c r="L2205" i="1"/>
  <c r="K2205" i="1"/>
  <c r="J2205" i="1"/>
  <c r="I2205" i="1"/>
  <c r="L2204" i="1"/>
  <c r="K2204" i="1"/>
  <c r="J2204" i="1"/>
  <c r="I2204" i="1"/>
  <c r="L2203" i="1"/>
  <c r="K2203" i="1"/>
  <c r="J2203" i="1"/>
  <c r="I2203" i="1"/>
  <c r="L2202" i="1"/>
  <c r="K2202" i="1"/>
  <c r="J2202" i="1"/>
  <c r="I2202" i="1"/>
  <c r="L2201" i="1"/>
  <c r="K2201" i="1"/>
  <c r="J2201" i="1"/>
  <c r="I2201" i="1"/>
  <c r="L2200" i="1"/>
  <c r="K2200" i="1"/>
  <c r="J2200" i="1"/>
  <c r="I2200" i="1"/>
  <c r="L2199" i="1"/>
  <c r="K2199" i="1"/>
  <c r="J2199" i="1"/>
  <c r="I2199" i="1"/>
  <c r="L2198" i="1"/>
  <c r="K2198" i="1"/>
  <c r="J2198" i="1"/>
  <c r="I2198" i="1"/>
  <c r="L2197" i="1"/>
  <c r="K2197" i="1"/>
  <c r="J2197" i="1"/>
  <c r="I2197" i="1"/>
  <c r="L2196" i="1"/>
  <c r="K2196" i="1"/>
  <c r="J2196" i="1"/>
  <c r="I2196" i="1"/>
  <c r="L2195" i="1"/>
  <c r="K2195" i="1"/>
  <c r="J2195" i="1"/>
  <c r="I2195" i="1"/>
  <c r="L2194" i="1"/>
  <c r="K2194" i="1"/>
  <c r="J2194" i="1"/>
  <c r="I2194" i="1"/>
  <c r="L2193" i="1"/>
  <c r="K2193" i="1"/>
  <c r="J2193" i="1"/>
  <c r="I2193" i="1"/>
  <c r="L2192" i="1"/>
  <c r="K2192" i="1"/>
  <c r="J2192" i="1"/>
  <c r="I2192" i="1"/>
  <c r="L2191" i="1"/>
  <c r="K2191" i="1"/>
  <c r="J2191" i="1"/>
  <c r="I2191" i="1"/>
  <c r="L2190" i="1"/>
  <c r="K2190" i="1"/>
  <c r="J2190" i="1"/>
  <c r="I2190" i="1"/>
  <c r="L2189" i="1"/>
  <c r="K2189" i="1"/>
  <c r="J2189" i="1"/>
  <c r="I2189" i="1"/>
  <c r="L2188" i="1"/>
  <c r="K2188" i="1"/>
  <c r="J2188" i="1"/>
  <c r="I2188" i="1"/>
  <c r="L2187" i="1"/>
  <c r="K2187" i="1"/>
  <c r="J2187" i="1"/>
  <c r="I2187" i="1"/>
  <c r="L2186" i="1"/>
  <c r="K2186" i="1"/>
  <c r="J2186" i="1"/>
  <c r="I2186" i="1"/>
  <c r="L2185" i="1"/>
  <c r="K2185" i="1"/>
  <c r="J2185" i="1"/>
  <c r="I2185" i="1"/>
  <c r="L2184" i="1"/>
  <c r="K2184" i="1"/>
  <c r="J2184" i="1"/>
  <c r="I2184" i="1"/>
  <c r="L2183" i="1"/>
  <c r="K2183" i="1"/>
  <c r="J2183" i="1"/>
  <c r="I2183" i="1"/>
  <c r="L2182" i="1"/>
  <c r="K2182" i="1"/>
  <c r="J2182" i="1"/>
  <c r="I2182" i="1"/>
  <c r="L2181" i="1"/>
  <c r="K2181" i="1"/>
  <c r="J2181" i="1"/>
  <c r="I2181" i="1"/>
  <c r="L2180" i="1"/>
  <c r="K2180" i="1"/>
  <c r="J2180" i="1"/>
  <c r="I2180" i="1"/>
  <c r="L2179" i="1"/>
  <c r="K2179" i="1"/>
  <c r="J2179" i="1"/>
  <c r="I2179" i="1"/>
  <c r="L2178" i="1"/>
  <c r="K2178" i="1"/>
  <c r="J2178" i="1"/>
  <c r="I2178" i="1"/>
  <c r="L2177" i="1"/>
  <c r="K2177" i="1"/>
  <c r="J2177" i="1"/>
  <c r="I2177" i="1"/>
  <c r="L2176" i="1"/>
  <c r="K2176" i="1"/>
  <c r="J2176" i="1"/>
  <c r="I2176" i="1"/>
  <c r="L2175" i="1"/>
  <c r="K2175" i="1"/>
  <c r="J2175" i="1"/>
  <c r="I2175" i="1"/>
  <c r="L2174" i="1"/>
  <c r="K2174" i="1"/>
  <c r="J2174" i="1"/>
  <c r="I2174" i="1"/>
  <c r="L2173" i="1"/>
  <c r="K2173" i="1"/>
  <c r="J2173" i="1"/>
  <c r="I2173" i="1"/>
  <c r="L2172" i="1"/>
  <c r="K2172" i="1"/>
  <c r="J2172" i="1"/>
  <c r="I2172" i="1"/>
  <c r="L2171" i="1"/>
  <c r="K2171" i="1"/>
  <c r="J2171" i="1"/>
  <c r="I2171" i="1"/>
  <c r="L2170" i="1"/>
  <c r="K2170" i="1"/>
  <c r="J2170" i="1"/>
  <c r="I2170" i="1"/>
  <c r="L2169" i="1"/>
  <c r="K2169" i="1"/>
  <c r="J2169" i="1"/>
  <c r="I2169" i="1"/>
  <c r="L2168" i="1"/>
  <c r="K2168" i="1"/>
  <c r="J2168" i="1"/>
  <c r="I2168" i="1"/>
  <c r="L2167" i="1"/>
  <c r="K2167" i="1"/>
  <c r="J2167" i="1"/>
  <c r="I2167" i="1"/>
  <c r="L2166" i="1"/>
  <c r="K2166" i="1"/>
  <c r="J2166" i="1"/>
  <c r="I2166" i="1"/>
  <c r="L2165" i="1"/>
  <c r="K2165" i="1"/>
  <c r="J2165" i="1"/>
  <c r="I2165" i="1"/>
  <c r="L2164" i="1"/>
  <c r="K2164" i="1"/>
  <c r="J2164" i="1"/>
  <c r="I2164" i="1"/>
  <c r="L2163" i="1"/>
  <c r="K2163" i="1"/>
  <c r="J2163" i="1"/>
  <c r="I2163" i="1"/>
  <c r="L2162" i="1"/>
  <c r="K2162" i="1"/>
  <c r="J2162" i="1"/>
  <c r="I2162" i="1"/>
  <c r="L2161" i="1"/>
  <c r="K2161" i="1"/>
  <c r="J2161" i="1"/>
  <c r="I2161" i="1"/>
  <c r="L2160" i="1"/>
  <c r="K2160" i="1"/>
  <c r="J2160" i="1"/>
  <c r="I2160" i="1"/>
  <c r="L2159" i="1"/>
  <c r="K2159" i="1"/>
  <c r="J2159" i="1"/>
  <c r="I2159" i="1"/>
  <c r="L2158" i="1"/>
  <c r="K2158" i="1"/>
  <c r="J2158" i="1"/>
  <c r="I2158" i="1"/>
  <c r="L2157" i="1"/>
  <c r="K2157" i="1"/>
  <c r="J2157" i="1"/>
  <c r="I2157" i="1"/>
  <c r="L2156" i="1"/>
  <c r="K2156" i="1"/>
  <c r="J2156" i="1"/>
  <c r="I2156" i="1"/>
  <c r="L2155" i="1"/>
  <c r="K2155" i="1"/>
  <c r="J2155" i="1"/>
  <c r="I2155" i="1"/>
  <c r="L2154" i="1"/>
  <c r="K2154" i="1"/>
  <c r="J2154" i="1"/>
  <c r="I2154" i="1"/>
  <c r="L2153" i="1"/>
  <c r="K2153" i="1"/>
  <c r="J2153" i="1"/>
  <c r="I2153" i="1"/>
  <c r="L2152" i="1"/>
  <c r="K2152" i="1"/>
  <c r="J2152" i="1"/>
  <c r="I2152" i="1"/>
  <c r="L2151" i="1"/>
  <c r="K2151" i="1"/>
  <c r="J2151" i="1"/>
  <c r="I2151" i="1"/>
  <c r="L2150" i="1"/>
  <c r="K2150" i="1"/>
  <c r="J2150" i="1"/>
  <c r="I2150" i="1"/>
  <c r="L2149" i="1"/>
  <c r="K2149" i="1"/>
  <c r="J2149" i="1"/>
  <c r="I2149" i="1"/>
  <c r="L2148" i="1"/>
  <c r="K2148" i="1"/>
  <c r="J2148" i="1"/>
  <c r="I2148" i="1"/>
  <c r="L2147" i="1"/>
  <c r="K2147" i="1"/>
  <c r="J2147" i="1"/>
  <c r="I2147" i="1"/>
  <c r="L2146" i="1"/>
  <c r="K2146" i="1"/>
  <c r="J2146" i="1"/>
  <c r="I2146" i="1"/>
  <c r="L2145" i="1"/>
  <c r="K2145" i="1"/>
  <c r="J2145" i="1"/>
  <c r="I2145" i="1"/>
  <c r="L2144" i="1"/>
  <c r="K2144" i="1"/>
  <c r="J2144" i="1"/>
  <c r="I2144" i="1"/>
  <c r="L2143" i="1"/>
  <c r="K2143" i="1"/>
  <c r="J2143" i="1"/>
  <c r="I2143" i="1"/>
  <c r="L2142" i="1"/>
  <c r="K2142" i="1"/>
  <c r="J2142" i="1"/>
  <c r="I2142" i="1"/>
  <c r="L2141" i="1"/>
  <c r="K2141" i="1"/>
  <c r="J2141" i="1"/>
  <c r="I2141" i="1"/>
  <c r="L2140" i="1"/>
  <c r="K2140" i="1"/>
  <c r="J2140" i="1"/>
  <c r="I2140" i="1"/>
  <c r="L2139" i="1"/>
  <c r="K2139" i="1"/>
  <c r="J2139" i="1"/>
  <c r="I2139" i="1"/>
  <c r="L2138" i="1"/>
  <c r="K2138" i="1"/>
  <c r="J2138" i="1"/>
  <c r="I2138" i="1"/>
  <c r="L2137" i="1"/>
  <c r="K2137" i="1"/>
  <c r="J2137" i="1"/>
  <c r="I2137" i="1"/>
  <c r="L2136" i="1"/>
  <c r="K2136" i="1"/>
  <c r="J2136" i="1"/>
  <c r="I2136" i="1"/>
  <c r="L2135" i="1"/>
  <c r="K2135" i="1"/>
  <c r="J2135" i="1"/>
  <c r="I2135" i="1"/>
  <c r="L2134" i="1"/>
  <c r="K2134" i="1"/>
  <c r="J2134" i="1"/>
  <c r="I2134" i="1"/>
  <c r="L2133" i="1"/>
  <c r="K2133" i="1"/>
  <c r="J2133" i="1"/>
  <c r="I2133" i="1"/>
  <c r="L2132" i="1"/>
  <c r="K2132" i="1"/>
  <c r="J2132" i="1"/>
  <c r="I2132" i="1"/>
  <c r="L2131" i="1"/>
  <c r="K2131" i="1"/>
  <c r="J2131" i="1"/>
  <c r="I2131" i="1"/>
  <c r="L2130" i="1"/>
  <c r="K2130" i="1"/>
  <c r="J2130" i="1"/>
  <c r="I2130" i="1"/>
  <c r="L2129" i="1"/>
  <c r="K2129" i="1"/>
  <c r="J2129" i="1"/>
  <c r="I2129" i="1"/>
  <c r="L2128" i="1"/>
  <c r="K2128" i="1"/>
  <c r="J2128" i="1"/>
  <c r="I2128" i="1"/>
  <c r="L2127" i="1"/>
  <c r="K2127" i="1"/>
  <c r="J2127" i="1"/>
  <c r="I2127" i="1"/>
  <c r="L2126" i="1"/>
  <c r="K2126" i="1"/>
  <c r="J2126" i="1"/>
  <c r="I2126" i="1"/>
  <c r="L2125" i="1"/>
  <c r="K2125" i="1"/>
  <c r="J2125" i="1"/>
  <c r="I2125" i="1"/>
  <c r="L2124" i="1"/>
  <c r="K2124" i="1"/>
  <c r="J2124" i="1"/>
  <c r="I2124" i="1"/>
  <c r="L2123" i="1"/>
  <c r="K2123" i="1"/>
  <c r="J2123" i="1"/>
  <c r="I2123" i="1"/>
  <c r="L2122" i="1"/>
  <c r="K2122" i="1"/>
  <c r="J2122" i="1"/>
  <c r="I2122" i="1"/>
  <c r="L2121" i="1"/>
  <c r="K2121" i="1"/>
  <c r="J2121" i="1"/>
  <c r="I2121" i="1"/>
  <c r="L2120" i="1"/>
  <c r="K2120" i="1"/>
  <c r="J2120" i="1"/>
  <c r="I2120" i="1"/>
  <c r="L2119" i="1"/>
  <c r="K2119" i="1"/>
  <c r="J2119" i="1"/>
  <c r="I2119" i="1"/>
  <c r="L2118" i="1"/>
  <c r="K2118" i="1"/>
  <c r="J2118" i="1"/>
  <c r="I2118" i="1"/>
  <c r="L2117" i="1"/>
  <c r="K2117" i="1"/>
  <c r="J2117" i="1"/>
  <c r="I2117" i="1"/>
  <c r="L2116" i="1"/>
  <c r="K2116" i="1"/>
  <c r="J2116" i="1"/>
  <c r="I2116" i="1"/>
  <c r="L2115" i="1"/>
  <c r="K2115" i="1"/>
  <c r="J2115" i="1"/>
  <c r="I2115" i="1"/>
  <c r="L2114" i="1"/>
  <c r="K2114" i="1"/>
  <c r="J2114" i="1"/>
  <c r="I2114" i="1"/>
  <c r="L2113" i="1"/>
  <c r="K2113" i="1"/>
  <c r="J2113" i="1"/>
  <c r="I2113" i="1"/>
  <c r="L2112" i="1"/>
  <c r="K2112" i="1"/>
  <c r="J2112" i="1"/>
  <c r="I2112" i="1"/>
  <c r="L2111" i="1"/>
  <c r="K2111" i="1"/>
  <c r="J2111" i="1"/>
  <c r="I2111" i="1"/>
  <c r="L2110" i="1"/>
  <c r="K2110" i="1"/>
  <c r="J2110" i="1"/>
  <c r="I2110" i="1"/>
  <c r="L2109" i="1"/>
  <c r="K2109" i="1"/>
  <c r="J2109" i="1"/>
  <c r="I2109" i="1"/>
  <c r="L2108" i="1"/>
  <c r="K2108" i="1"/>
  <c r="J2108" i="1"/>
  <c r="I2108" i="1"/>
  <c r="L2107" i="1"/>
  <c r="K2107" i="1"/>
  <c r="J2107" i="1"/>
  <c r="I2107" i="1"/>
  <c r="L2106" i="1"/>
  <c r="K2106" i="1"/>
  <c r="J2106" i="1"/>
  <c r="I2106" i="1"/>
  <c r="L2105" i="1"/>
  <c r="K2105" i="1"/>
  <c r="J2105" i="1"/>
  <c r="I2105" i="1"/>
  <c r="L2104" i="1"/>
  <c r="K2104" i="1"/>
  <c r="J2104" i="1"/>
  <c r="I2104" i="1"/>
  <c r="L2103" i="1"/>
  <c r="K2103" i="1"/>
  <c r="J2103" i="1"/>
  <c r="I2103" i="1"/>
  <c r="L2102" i="1"/>
  <c r="K2102" i="1"/>
  <c r="J2102" i="1"/>
  <c r="I2102" i="1"/>
  <c r="L2101" i="1"/>
  <c r="K2101" i="1"/>
  <c r="J2101" i="1"/>
  <c r="I2101" i="1"/>
  <c r="L2100" i="1"/>
  <c r="K2100" i="1"/>
  <c r="J2100" i="1"/>
  <c r="I2100" i="1"/>
  <c r="L2099" i="1"/>
  <c r="K2099" i="1"/>
  <c r="J2099" i="1"/>
  <c r="I2099" i="1"/>
  <c r="L2098" i="1"/>
  <c r="K2098" i="1"/>
  <c r="J2098" i="1"/>
  <c r="I2098" i="1"/>
  <c r="L2097" i="1"/>
  <c r="K2097" i="1"/>
  <c r="J2097" i="1"/>
  <c r="I2097" i="1"/>
  <c r="L2096" i="1"/>
  <c r="K2096" i="1"/>
  <c r="J2096" i="1"/>
  <c r="I2096" i="1"/>
  <c r="L2095" i="1"/>
  <c r="K2095" i="1"/>
  <c r="J2095" i="1"/>
  <c r="I2095" i="1"/>
  <c r="L2094" i="1"/>
  <c r="K2094" i="1"/>
  <c r="J2094" i="1"/>
  <c r="I2094" i="1"/>
  <c r="L2093" i="1"/>
  <c r="K2093" i="1"/>
  <c r="J2093" i="1"/>
  <c r="I2093" i="1"/>
  <c r="L2092" i="1"/>
  <c r="K2092" i="1"/>
  <c r="J2092" i="1"/>
  <c r="I2092" i="1"/>
  <c r="L2091" i="1"/>
  <c r="K2091" i="1"/>
  <c r="J2091" i="1"/>
  <c r="I2091" i="1"/>
  <c r="L2090" i="1"/>
  <c r="K2090" i="1"/>
  <c r="J2090" i="1"/>
  <c r="I2090" i="1"/>
  <c r="L2089" i="1"/>
  <c r="K2089" i="1"/>
  <c r="J2089" i="1"/>
  <c r="I2089" i="1"/>
  <c r="L2088" i="1"/>
  <c r="K2088" i="1"/>
  <c r="J2088" i="1"/>
  <c r="I2088" i="1"/>
  <c r="L2087" i="1"/>
  <c r="K2087" i="1"/>
  <c r="J2087" i="1"/>
  <c r="I2087" i="1"/>
  <c r="L2086" i="1"/>
  <c r="K2086" i="1"/>
  <c r="J2086" i="1"/>
  <c r="I2086" i="1"/>
  <c r="L2085" i="1"/>
  <c r="K2085" i="1"/>
  <c r="J2085" i="1"/>
  <c r="I2085" i="1"/>
  <c r="L2084" i="1"/>
  <c r="K2084" i="1"/>
  <c r="J2084" i="1"/>
  <c r="I2084" i="1"/>
  <c r="L2083" i="1"/>
  <c r="K2083" i="1"/>
  <c r="J2083" i="1"/>
  <c r="I2083" i="1"/>
  <c r="L2082" i="1"/>
  <c r="K2082" i="1"/>
  <c r="J2082" i="1"/>
  <c r="I2082" i="1"/>
  <c r="L2081" i="1"/>
  <c r="K2081" i="1"/>
  <c r="J2081" i="1"/>
  <c r="I2081" i="1"/>
  <c r="L2080" i="1"/>
  <c r="K2080" i="1"/>
  <c r="J2080" i="1"/>
  <c r="I2080" i="1"/>
  <c r="L2079" i="1"/>
  <c r="K2079" i="1"/>
  <c r="J2079" i="1"/>
  <c r="I2079" i="1"/>
  <c r="L2078" i="1"/>
  <c r="K2078" i="1"/>
  <c r="J2078" i="1"/>
  <c r="I2078" i="1"/>
  <c r="L2077" i="1"/>
  <c r="K2077" i="1"/>
  <c r="J2077" i="1"/>
  <c r="I2077" i="1"/>
  <c r="L2076" i="1"/>
  <c r="K2076" i="1"/>
  <c r="J2076" i="1"/>
  <c r="I2076" i="1"/>
  <c r="L2075" i="1"/>
  <c r="K2075" i="1"/>
  <c r="J2075" i="1"/>
  <c r="I2075" i="1"/>
  <c r="L2074" i="1"/>
  <c r="K2074" i="1"/>
  <c r="J2074" i="1"/>
  <c r="I2074" i="1"/>
  <c r="L2073" i="1"/>
  <c r="K2073" i="1"/>
  <c r="J2073" i="1"/>
  <c r="I2073" i="1"/>
  <c r="L2072" i="1"/>
  <c r="K2072" i="1"/>
  <c r="J2072" i="1"/>
  <c r="I2072" i="1"/>
  <c r="L2071" i="1"/>
  <c r="K2071" i="1"/>
  <c r="J2071" i="1"/>
  <c r="I2071" i="1"/>
  <c r="L2070" i="1"/>
  <c r="K2070" i="1"/>
  <c r="J2070" i="1"/>
  <c r="I2070" i="1"/>
  <c r="L2069" i="1"/>
  <c r="K2069" i="1"/>
  <c r="J2069" i="1"/>
  <c r="I2069" i="1"/>
  <c r="L2068" i="1"/>
  <c r="K2068" i="1"/>
  <c r="J2068" i="1"/>
  <c r="I2068" i="1"/>
  <c r="L2067" i="1"/>
  <c r="K2067" i="1"/>
  <c r="J2067" i="1"/>
  <c r="I2067" i="1"/>
  <c r="L2066" i="1"/>
  <c r="K2066" i="1"/>
  <c r="J2066" i="1"/>
  <c r="I2066" i="1"/>
  <c r="L2065" i="1"/>
  <c r="K2065" i="1"/>
  <c r="J2065" i="1"/>
  <c r="I2065" i="1"/>
  <c r="L2064" i="1"/>
  <c r="K2064" i="1"/>
  <c r="J2064" i="1"/>
  <c r="I2064" i="1"/>
  <c r="L2063" i="1"/>
  <c r="K2063" i="1"/>
  <c r="J2063" i="1"/>
  <c r="I2063" i="1"/>
  <c r="L2062" i="1"/>
  <c r="K2062" i="1"/>
  <c r="J2062" i="1"/>
  <c r="I2062" i="1"/>
  <c r="L2061" i="1"/>
  <c r="K2061" i="1"/>
  <c r="J2061" i="1"/>
  <c r="I2061" i="1"/>
  <c r="L2060" i="1"/>
  <c r="K2060" i="1"/>
  <c r="J2060" i="1"/>
  <c r="I2060" i="1"/>
  <c r="L2059" i="1"/>
  <c r="K2059" i="1"/>
  <c r="J2059" i="1"/>
  <c r="I2059" i="1"/>
  <c r="L2058" i="1"/>
  <c r="K2058" i="1"/>
  <c r="J2058" i="1"/>
  <c r="I2058" i="1"/>
  <c r="L2057" i="1"/>
  <c r="K2057" i="1"/>
  <c r="J2057" i="1"/>
  <c r="I2057" i="1"/>
  <c r="L2056" i="1"/>
  <c r="K2056" i="1"/>
  <c r="J2056" i="1"/>
  <c r="I2056" i="1"/>
  <c r="L2055" i="1"/>
  <c r="K2055" i="1"/>
  <c r="J2055" i="1"/>
  <c r="I2055" i="1"/>
  <c r="L2054" i="1"/>
  <c r="K2054" i="1"/>
  <c r="J2054" i="1"/>
  <c r="I2054" i="1"/>
  <c r="L2053" i="1"/>
  <c r="K2053" i="1"/>
  <c r="J2053" i="1"/>
  <c r="I2053" i="1"/>
  <c r="L2052" i="1"/>
  <c r="K2052" i="1"/>
  <c r="J2052" i="1"/>
  <c r="I2052" i="1"/>
  <c r="L2051" i="1"/>
  <c r="K2051" i="1"/>
  <c r="J2051" i="1"/>
  <c r="I2051" i="1"/>
  <c r="L2050" i="1"/>
  <c r="K2050" i="1"/>
  <c r="J2050" i="1"/>
  <c r="I2050" i="1"/>
  <c r="L2049" i="1"/>
  <c r="K2049" i="1"/>
  <c r="J2049" i="1"/>
  <c r="I2049" i="1"/>
  <c r="L2048" i="1"/>
  <c r="K2048" i="1"/>
  <c r="J2048" i="1"/>
  <c r="I2048" i="1"/>
  <c r="L2047" i="1"/>
  <c r="K2047" i="1"/>
  <c r="J2047" i="1"/>
  <c r="I2047" i="1"/>
  <c r="L2046" i="1"/>
  <c r="K2046" i="1"/>
  <c r="J2046" i="1"/>
  <c r="I2046" i="1"/>
  <c r="L2045" i="1"/>
  <c r="K2045" i="1"/>
  <c r="J2045" i="1"/>
  <c r="I2045" i="1"/>
  <c r="L2044" i="1"/>
  <c r="K2044" i="1"/>
  <c r="J2044" i="1"/>
  <c r="I2044" i="1"/>
  <c r="L2043" i="1"/>
  <c r="K2043" i="1"/>
  <c r="J2043" i="1"/>
  <c r="I2043" i="1"/>
  <c r="L2042" i="1"/>
  <c r="K2042" i="1"/>
  <c r="J2042" i="1"/>
  <c r="I2042" i="1"/>
  <c r="L2041" i="1"/>
  <c r="K2041" i="1"/>
  <c r="J2041" i="1"/>
  <c r="I2041" i="1"/>
  <c r="L2040" i="1"/>
  <c r="K2040" i="1"/>
  <c r="J2040" i="1"/>
  <c r="I2040" i="1"/>
  <c r="L2039" i="1"/>
  <c r="K2039" i="1"/>
  <c r="J2039" i="1"/>
  <c r="I2039" i="1"/>
  <c r="L2038" i="1"/>
  <c r="K2038" i="1"/>
  <c r="J2038" i="1"/>
  <c r="I2038" i="1"/>
  <c r="L2037" i="1"/>
  <c r="K2037" i="1"/>
  <c r="J2037" i="1"/>
  <c r="I2037" i="1"/>
  <c r="L2036" i="1"/>
  <c r="K2036" i="1"/>
  <c r="J2036" i="1"/>
  <c r="I2036" i="1"/>
  <c r="L2035" i="1"/>
  <c r="K2035" i="1"/>
  <c r="J2035" i="1"/>
  <c r="I2035" i="1"/>
  <c r="L2034" i="1"/>
  <c r="K2034" i="1"/>
  <c r="J2034" i="1"/>
  <c r="I2034" i="1"/>
  <c r="L2033" i="1"/>
  <c r="K2033" i="1"/>
  <c r="J2033" i="1"/>
  <c r="I2033" i="1"/>
  <c r="L2032" i="1"/>
  <c r="K2032" i="1"/>
  <c r="J2032" i="1"/>
  <c r="I2032" i="1"/>
  <c r="L2031" i="1"/>
  <c r="K2031" i="1"/>
  <c r="J2031" i="1"/>
  <c r="I2031" i="1"/>
  <c r="L2030" i="1"/>
  <c r="K2030" i="1"/>
  <c r="J2030" i="1"/>
  <c r="I2030" i="1"/>
  <c r="L2029" i="1"/>
  <c r="K2029" i="1"/>
  <c r="J2029" i="1"/>
  <c r="I2029" i="1"/>
  <c r="L2028" i="1"/>
  <c r="K2028" i="1"/>
  <c r="J2028" i="1"/>
  <c r="I2028" i="1"/>
  <c r="L2027" i="1"/>
  <c r="K2027" i="1"/>
  <c r="J2027" i="1"/>
  <c r="I2027" i="1"/>
  <c r="L2026" i="1"/>
  <c r="K2026" i="1"/>
  <c r="J2026" i="1"/>
  <c r="I2026" i="1"/>
  <c r="L2025" i="1"/>
  <c r="K2025" i="1"/>
  <c r="J2025" i="1"/>
  <c r="I2025" i="1"/>
  <c r="L2024" i="1"/>
  <c r="K2024" i="1"/>
  <c r="J2024" i="1"/>
  <c r="I2024" i="1"/>
  <c r="L2023" i="1"/>
  <c r="K2023" i="1"/>
  <c r="J2023" i="1"/>
  <c r="I2023" i="1"/>
  <c r="L2022" i="1"/>
  <c r="K2022" i="1"/>
  <c r="J2022" i="1"/>
  <c r="I2022" i="1"/>
  <c r="L2021" i="1"/>
  <c r="K2021" i="1"/>
  <c r="J2021" i="1"/>
  <c r="I2021" i="1"/>
  <c r="L2020" i="1"/>
  <c r="K2020" i="1"/>
  <c r="J2020" i="1"/>
  <c r="I2020" i="1"/>
  <c r="L2019" i="1"/>
  <c r="K2019" i="1"/>
  <c r="J2019" i="1"/>
  <c r="I2019" i="1"/>
  <c r="L2018" i="1"/>
  <c r="K2018" i="1"/>
  <c r="J2018" i="1"/>
  <c r="I2018" i="1"/>
  <c r="L2017" i="1"/>
  <c r="K2017" i="1"/>
  <c r="J2017" i="1"/>
  <c r="I2017" i="1"/>
  <c r="L2016" i="1"/>
  <c r="K2016" i="1"/>
  <c r="J2016" i="1"/>
  <c r="I2016" i="1"/>
  <c r="L2015" i="1"/>
  <c r="K2015" i="1"/>
  <c r="J2015" i="1"/>
  <c r="I2015" i="1"/>
  <c r="L2014" i="1"/>
  <c r="K2014" i="1"/>
  <c r="J2014" i="1"/>
  <c r="I2014" i="1"/>
  <c r="L2013" i="1"/>
  <c r="K2013" i="1"/>
  <c r="J2013" i="1"/>
  <c r="I2013" i="1"/>
  <c r="L2012" i="1"/>
  <c r="K2012" i="1"/>
  <c r="J2012" i="1"/>
  <c r="I2012" i="1"/>
  <c r="L2011" i="1"/>
  <c r="K2011" i="1"/>
  <c r="J2011" i="1"/>
  <c r="I2011" i="1"/>
  <c r="L2010" i="1"/>
  <c r="K2010" i="1"/>
  <c r="J2010" i="1"/>
  <c r="I2010" i="1"/>
  <c r="L2009" i="1"/>
  <c r="K2009" i="1"/>
  <c r="J2009" i="1"/>
  <c r="I2009" i="1"/>
  <c r="L2008" i="1"/>
  <c r="K2008" i="1"/>
  <c r="J2008" i="1"/>
  <c r="I2008" i="1"/>
  <c r="L2007" i="1"/>
  <c r="K2007" i="1"/>
  <c r="J2007" i="1"/>
  <c r="I2007" i="1"/>
  <c r="L2006" i="1"/>
  <c r="K2006" i="1"/>
  <c r="J2006" i="1"/>
  <c r="I2006" i="1"/>
  <c r="L2005" i="1"/>
  <c r="K2005" i="1"/>
  <c r="J2005" i="1"/>
  <c r="I2005" i="1"/>
  <c r="L2004" i="1"/>
  <c r="K2004" i="1"/>
  <c r="J2004" i="1"/>
  <c r="I2004" i="1"/>
  <c r="L2003" i="1"/>
  <c r="K2003" i="1"/>
  <c r="J2003" i="1"/>
  <c r="I2003" i="1"/>
  <c r="L2002" i="1"/>
  <c r="K2002" i="1"/>
  <c r="J2002" i="1"/>
  <c r="I2002" i="1"/>
  <c r="L2001" i="1"/>
  <c r="K2001" i="1"/>
  <c r="J2001" i="1"/>
  <c r="I2001" i="1"/>
  <c r="L2000" i="1"/>
  <c r="K2000" i="1"/>
  <c r="J2000" i="1"/>
  <c r="I2000" i="1"/>
  <c r="L1999" i="1"/>
  <c r="K1999" i="1"/>
  <c r="J1999" i="1"/>
  <c r="I1999" i="1"/>
  <c r="L1998" i="1"/>
  <c r="K1998" i="1"/>
  <c r="J1998" i="1"/>
  <c r="I1998" i="1"/>
  <c r="L1997" i="1"/>
  <c r="K1997" i="1"/>
  <c r="J1997" i="1"/>
  <c r="I1997" i="1"/>
  <c r="L1996" i="1"/>
  <c r="K1996" i="1"/>
  <c r="J1996" i="1"/>
  <c r="I1996" i="1"/>
  <c r="L1995" i="1"/>
  <c r="K1995" i="1"/>
  <c r="J1995" i="1"/>
  <c r="I1995" i="1"/>
  <c r="L1994" i="1"/>
  <c r="K1994" i="1"/>
  <c r="J1994" i="1"/>
  <c r="I1994" i="1"/>
  <c r="L1993" i="1"/>
  <c r="K1993" i="1"/>
  <c r="J1993" i="1"/>
  <c r="I1993" i="1"/>
  <c r="L1992" i="1"/>
  <c r="K1992" i="1"/>
  <c r="J1992" i="1"/>
  <c r="I1992" i="1"/>
  <c r="L1991" i="1"/>
  <c r="K1991" i="1"/>
  <c r="J1991" i="1"/>
  <c r="I1991" i="1"/>
  <c r="L1990" i="1"/>
  <c r="K1990" i="1"/>
  <c r="J1990" i="1"/>
  <c r="I1990" i="1"/>
  <c r="L1989" i="1"/>
  <c r="K1989" i="1"/>
  <c r="J1989" i="1"/>
  <c r="I1989" i="1"/>
  <c r="L1988" i="1"/>
  <c r="K1988" i="1"/>
  <c r="J1988" i="1"/>
  <c r="I1988" i="1"/>
  <c r="L1987" i="1"/>
  <c r="K1987" i="1"/>
  <c r="J1987" i="1"/>
  <c r="I1987" i="1"/>
  <c r="L1986" i="1"/>
  <c r="K1986" i="1"/>
  <c r="J1986" i="1"/>
  <c r="I1986" i="1"/>
  <c r="L1985" i="1"/>
  <c r="K1985" i="1"/>
  <c r="J1985" i="1"/>
  <c r="I1985" i="1"/>
  <c r="L1984" i="1"/>
  <c r="K1984" i="1"/>
  <c r="J1984" i="1"/>
  <c r="I1984" i="1"/>
  <c r="L1983" i="1"/>
  <c r="K1983" i="1"/>
  <c r="J1983" i="1"/>
  <c r="I1983" i="1"/>
  <c r="L1982" i="1"/>
  <c r="K1982" i="1"/>
  <c r="J1982" i="1"/>
  <c r="I1982" i="1"/>
  <c r="L1981" i="1"/>
  <c r="K1981" i="1"/>
  <c r="J1981" i="1"/>
  <c r="I1981" i="1"/>
  <c r="L1980" i="1"/>
  <c r="K1980" i="1"/>
  <c r="J1980" i="1"/>
  <c r="I1980" i="1"/>
  <c r="L1979" i="1"/>
  <c r="K1979" i="1"/>
  <c r="J1979" i="1"/>
  <c r="I1979" i="1"/>
  <c r="L1978" i="1"/>
  <c r="K1978" i="1"/>
  <c r="J1978" i="1"/>
  <c r="I1978" i="1"/>
  <c r="L1977" i="1"/>
  <c r="K1977" i="1"/>
  <c r="J1977" i="1"/>
  <c r="I1977" i="1"/>
  <c r="L1976" i="1"/>
  <c r="K1976" i="1"/>
  <c r="J1976" i="1"/>
  <c r="I1976" i="1"/>
  <c r="L1975" i="1"/>
  <c r="K1975" i="1"/>
  <c r="J1975" i="1"/>
  <c r="I1975" i="1"/>
  <c r="L1974" i="1"/>
  <c r="K1974" i="1"/>
  <c r="J1974" i="1"/>
  <c r="I1974" i="1"/>
  <c r="L1973" i="1"/>
  <c r="K1973" i="1"/>
  <c r="J1973" i="1"/>
  <c r="I1973" i="1"/>
  <c r="L1972" i="1"/>
  <c r="K1972" i="1"/>
  <c r="J1972" i="1"/>
  <c r="I1972" i="1"/>
  <c r="L1971" i="1"/>
  <c r="K1971" i="1"/>
  <c r="J1971" i="1"/>
  <c r="I1971" i="1"/>
  <c r="L1970" i="1"/>
  <c r="K1970" i="1"/>
  <c r="J1970" i="1"/>
  <c r="I1970" i="1"/>
  <c r="L1969" i="1"/>
  <c r="K1969" i="1"/>
  <c r="J1969" i="1"/>
  <c r="I1969" i="1"/>
  <c r="L1968" i="1"/>
  <c r="K1968" i="1"/>
  <c r="J1968" i="1"/>
  <c r="I1968" i="1"/>
  <c r="L1967" i="1"/>
  <c r="K1967" i="1"/>
  <c r="J1967" i="1"/>
  <c r="I1967" i="1"/>
  <c r="L1966" i="1"/>
  <c r="K1966" i="1"/>
  <c r="J1966" i="1"/>
  <c r="I1966" i="1"/>
  <c r="L1965" i="1"/>
  <c r="K1965" i="1"/>
  <c r="J1965" i="1"/>
  <c r="I1965" i="1"/>
  <c r="L1964" i="1"/>
  <c r="K1964" i="1"/>
  <c r="J1964" i="1"/>
  <c r="I1964" i="1"/>
  <c r="L1963" i="1"/>
  <c r="K1963" i="1"/>
  <c r="J1963" i="1"/>
  <c r="I1963" i="1"/>
  <c r="L1962" i="1"/>
  <c r="K1962" i="1"/>
  <c r="J1962" i="1"/>
  <c r="I1962" i="1"/>
  <c r="L1961" i="1"/>
  <c r="K1961" i="1"/>
  <c r="J1961" i="1"/>
  <c r="I1961" i="1"/>
  <c r="L1960" i="1"/>
  <c r="K1960" i="1"/>
  <c r="J1960" i="1"/>
  <c r="I1960" i="1"/>
  <c r="L1959" i="1"/>
  <c r="K1959" i="1"/>
  <c r="J1959" i="1"/>
  <c r="I1959" i="1"/>
  <c r="L1958" i="1"/>
  <c r="K1958" i="1"/>
  <c r="J1958" i="1"/>
  <c r="I1958" i="1"/>
  <c r="L1957" i="1"/>
  <c r="K1957" i="1"/>
  <c r="J1957" i="1"/>
  <c r="I1957" i="1"/>
  <c r="L1956" i="1"/>
  <c r="K1956" i="1"/>
  <c r="J1956" i="1"/>
  <c r="I1956" i="1"/>
  <c r="L1955" i="1"/>
  <c r="K1955" i="1"/>
  <c r="J1955" i="1"/>
  <c r="I1955" i="1"/>
  <c r="L1954" i="1"/>
  <c r="K1954" i="1"/>
  <c r="J1954" i="1"/>
  <c r="I1954" i="1"/>
  <c r="L1953" i="1"/>
  <c r="K1953" i="1"/>
  <c r="J1953" i="1"/>
  <c r="I1953" i="1"/>
  <c r="L1952" i="1"/>
  <c r="K1952" i="1"/>
  <c r="J1952" i="1"/>
  <c r="I1952" i="1"/>
  <c r="L1951" i="1"/>
  <c r="K1951" i="1"/>
  <c r="J1951" i="1"/>
  <c r="I1951" i="1"/>
  <c r="L1950" i="1"/>
  <c r="K1950" i="1"/>
  <c r="J1950" i="1"/>
  <c r="I1950" i="1"/>
  <c r="L1949" i="1"/>
  <c r="K1949" i="1"/>
  <c r="J1949" i="1"/>
  <c r="I1949" i="1"/>
  <c r="L1948" i="1"/>
  <c r="K1948" i="1"/>
  <c r="J1948" i="1"/>
  <c r="I1948" i="1"/>
  <c r="L1947" i="1"/>
  <c r="K1947" i="1"/>
  <c r="J1947" i="1"/>
  <c r="I1947" i="1"/>
  <c r="L1946" i="1"/>
  <c r="K1946" i="1"/>
  <c r="J1946" i="1"/>
  <c r="I1946" i="1"/>
  <c r="L1945" i="1"/>
  <c r="K1945" i="1"/>
  <c r="J1945" i="1"/>
  <c r="I1945" i="1"/>
  <c r="L1944" i="1"/>
  <c r="K1944" i="1"/>
  <c r="J1944" i="1"/>
  <c r="I1944" i="1"/>
  <c r="L1943" i="1"/>
  <c r="K1943" i="1"/>
  <c r="J1943" i="1"/>
  <c r="I1943" i="1"/>
  <c r="L1942" i="1"/>
  <c r="K1942" i="1"/>
  <c r="J1942" i="1"/>
  <c r="I1942" i="1"/>
  <c r="L1941" i="1"/>
  <c r="K1941" i="1"/>
  <c r="J1941" i="1"/>
  <c r="I1941" i="1"/>
  <c r="L1940" i="1"/>
  <c r="K1940" i="1"/>
  <c r="J1940" i="1"/>
  <c r="I1940" i="1"/>
  <c r="L1939" i="1"/>
  <c r="K1939" i="1"/>
  <c r="J1939" i="1"/>
  <c r="I1939" i="1"/>
  <c r="L1938" i="1"/>
  <c r="K1938" i="1"/>
  <c r="J1938" i="1"/>
  <c r="I1938" i="1"/>
  <c r="L1937" i="1"/>
  <c r="K1937" i="1"/>
  <c r="J1937" i="1"/>
  <c r="I1937" i="1"/>
  <c r="L1936" i="1"/>
  <c r="K1936" i="1"/>
  <c r="J1936" i="1"/>
  <c r="I1936" i="1"/>
  <c r="L1935" i="1"/>
  <c r="K1935" i="1"/>
  <c r="J1935" i="1"/>
  <c r="I1935" i="1"/>
  <c r="L1934" i="1"/>
  <c r="K1934" i="1"/>
  <c r="J1934" i="1"/>
  <c r="I1934" i="1"/>
  <c r="L1933" i="1"/>
  <c r="K1933" i="1"/>
  <c r="J1933" i="1"/>
  <c r="I1933" i="1"/>
  <c r="L1932" i="1"/>
  <c r="K1932" i="1"/>
  <c r="J1932" i="1"/>
  <c r="I1932" i="1"/>
  <c r="L1931" i="1"/>
  <c r="K1931" i="1"/>
  <c r="J1931" i="1"/>
  <c r="I1931" i="1"/>
  <c r="L1930" i="1"/>
  <c r="K1930" i="1"/>
  <c r="J1930" i="1"/>
  <c r="I1930" i="1"/>
  <c r="L1929" i="1"/>
  <c r="K1929" i="1"/>
  <c r="J1929" i="1"/>
  <c r="I1929" i="1"/>
  <c r="L1928" i="1"/>
  <c r="K1928" i="1"/>
  <c r="J1928" i="1"/>
  <c r="I1928" i="1"/>
  <c r="L1927" i="1"/>
  <c r="K1927" i="1"/>
  <c r="J1927" i="1"/>
  <c r="I1927" i="1"/>
  <c r="L1926" i="1"/>
  <c r="K1926" i="1"/>
  <c r="J1926" i="1"/>
  <c r="I1926" i="1"/>
  <c r="L1925" i="1"/>
  <c r="K1925" i="1"/>
  <c r="J1925" i="1"/>
  <c r="I1925" i="1"/>
  <c r="L1924" i="1"/>
  <c r="K1924" i="1"/>
  <c r="J1924" i="1"/>
  <c r="I1924" i="1"/>
  <c r="L1923" i="1"/>
  <c r="K1923" i="1"/>
  <c r="J1923" i="1"/>
  <c r="I1923" i="1"/>
  <c r="L1922" i="1"/>
  <c r="K1922" i="1"/>
  <c r="J1922" i="1"/>
  <c r="I1922" i="1"/>
  <c r="L1921" i="1"/>
  <c r="K1921" i="1"/>
  <c r="J1921" i="1"/>
  <c r="I1921" i="1"/>
  <c r="L1920" i="1"/>
  <c r="K1920" i="1"/>
  <c r="J1920" i="1"/>
  <c r="I1920" i="1"/>
  <c r="L1919" i="1"/>
  <c r="K1919" i="1"/>
  <c r="J1919" i="1"/>
  <c r="I1919" i="1"/>
  <c r="L1918" i="1"/>
  <c r="K1918" i="1"/>
  <c r="J1918" i="1"/>
  <c r="I1918" i="1"/>
  <c r="L1917" i="1"/>
  <c r="K1917" i="1"/>
  <c r="J1917" i="1"/>
  <c r="I1917" i="1"/>
  <c r="L1916" i="1"/>
  <c r="K1916" i="1"/>
  <c r="J1916" i="1"/>
  <c r="I1916" i="1"/>
  <c r="L1915" i="1"/>
  <c r="K1915" i="1"/>
  <c r="J1915" i="1"/>
  <c r="I1915" i="1"/>
  <c r="L1914" i="1"/>
  <c r="K1914" i="1"/>
  <c r="J1914" i="1"/>
  <c r="I1914" i="1"/>
  <c r="L1913" i="1"/>
  <c r="K1913" i="1"/>
  <c r="J1913" i="1"/>
  <c r="I1913" i="1"/>
  <c r="L1912" i="1"/>
  <c r="K1912" i="1"/>
  <c r="J1912" i="1"/>
  <c r="I1912" i="1"/>
  <c r="L1911" i="1"/>
  <c r="K1911" i="1"/>
  <c r="J1911" i="1"/>
  <c r="I1911" i="1"/>
  <c r="L1910" i="1"/>
  <c r="K1910" i="1"/>
  <c r="J1910" i="1"/>
  <c r="I1910" i="1"/>
  <c r="L1909" i="1"/>
  <c r="K1909" i="1"/>
  <c r="J1909" i="1"/>
  <c r="I1909" i="1"/>
  <c r="L1908" i="1"/>
  <c r="K1908" i="1"/>
  <c r="J1908" i="1"/>
  <c r="I1908" i="1"/>
  <c r="L1907" i="1"/>
  <c r="K1907" i="1"/>
  <c r="J1907" i="1"/>
  <c r="I1907" i="1"/>
  <c r="L1906" i="1"/>
  <c r="K1906" i="1"/>
  <c r="J1906" i="1"/>
  <c r="I1906" i="1"/>
  <c r="L1905" i="1"/>
  <c r="K1905" i="1"/>
  <c r="J1905" i="1"/>
  <c r="I1905" i="1"/>
  <c r="L1904" i="1"/>
  <c r="K1904" i="1"/>
  <c r="J1904" i="1"/>
  <c r="I1904" i="1"/>
  <c r="L1903" i="1"/>
  <c r="K1903" i="1"/>
  <c r="J1903" i="1"/>
  <c r="I1903" i="1"/>
  <c r="L1902" i="1"/>
  <c r="K1902" i="1"/>
  <c r="J1902" i="1"/>
  <c r="I1902" i="1"/>
  <c r="L1901" i="1"/>
  <c r="K1901" i="1"/>
  <c r="J1901" i="1"/>
  <c r="I1901" i="1"/>
  <c r="L1900" i="1"/>
  <c r="K1900" i="1"/>
  <c r="J1900" i="1"/>
  <c r="I1900" i="1"/>
  <c r="L1899" i="1"/>
  <c r="K1899" i="1"/>
  <c r="J1899" i="1"/>
  <c r="I1899" i="1"/>
  <c r="L1898" i="1"/>
  <c r="K1898" i="1"/>
  <c r="J1898" i="1"/>
  <c r="I1898" i="1"/>
  <c r="L1897" i="1"/>
  <c r="K1897" i="1"/>
  <c r="J1897" i="1"/>
  <c r="I1897" i="1"/>
  <c r="L1896" i="1"/>
  <c r="K1896" i="1"/>
  <c r="J1896" i="1"/>
  <c r="I1896" i="1"/>
  <c r="L1895" i="1"/>
  <c r="K1895" i="1"/>
  <c r="J1895" i="1"/>
  <c r="I1895" i="1"/>
  <c r="L1894" i="1"/>
  <c r="K1894" i="1"/>
  <c r="J1894" i="1"/>
  <c r="I1894" i="1"/>
  <c r="L1893" i="1"/>
  <c r="K1893" i="1"/>
  <c r="J1893" i="1"/>
  <c r="I1893" i="1"/>
  <c r="L1892" i="1"/>
  <c r="K1892" i="1"/>
  <c r="J1892" i="1"/>
  <c r="I1892" i="1"/>
  <c r="L1891" i="1"/>
  <c r="K1891" i="1"/>
  <c r="J1891" i="1"/>
  <c r="I1891" i="1"/>
  <c r="L1890" i="1"/>
  <c r="K1890" i="1"/>
  <c r="J1890" i="1"/>
  <c r="I1890" i="1"/>
  <c r="L1889" i="1"/>
  <c r="K1889" i="1"/>
  <c r="J1889" i="1"/>
  <c r="I1889" i="1"/>
  <c r="L1888" i="1"/>
  <c r="K1888" i="1"/>
  <c r="J1888" i="1"/>
  <c r="I1888" i="1"/>
  <c r="L1887" i="1"/>
  <c r="K1887" i="1"/>
  <c r="J1887" i="1"/>
  <c r="I1887" i="1"/>
  <c r="L1886" i="1"/>
  <c r="K1886" i="1"/>
  <c r="J1886" i="1"/>
  <c r="I1886" i="1"/>
  <c r="L1885" i="1"/>
  <c r="K1885" i="1"/>
  <c r="J1885" i="1"/>
  <c r="I1885" i="1"/>
  <c r="L1884" i="1"/>
  <c r="K1884" i="1"/>
  <c r="J1884" i="1"/>
  <c r="I1884" i="1"/>
  <c r="L1883" i="1"/>
  <c r="K1883" i="1"/>
  <c r="J1883" i="1"/>
  <c r="I1883" i="1"/>
  <c r="L1882" i="1"/>
  <c r="K1882" i="1"/>
  <c r="J1882" i="1"/>
  <c r="I1882" i="1"/>
  <c r="L1881" i="1"/>
  <c r="K1881" i="1"/>
  <c r="J1881" i="1"/>
  <c r="I1881" i="1"/>
  <c r="L1880" i="1"/>
  <c r="K1880" i="1"/>
  <c r="J1880" i="1"/>
  <c r="I1880" i="1"/>
  <c r="L1879" i="1"/>
  <c r="K1879" i="1"/>
  <c r="J1879" i="1"/>
  <c r="I1879" i="1"/>
  <c r="L1878" i="1"/>
  <c r="K1878" i="1"/>
  <c r="J1878" i="1"/>
  <c r="I1878" i="1"/>
  <c r="L1877" i="1"/>
  <c r="K1877" i="1"/>
  <c r="J1877" i="1"/>
  <c r="I1877" i="1"/>
  <c r="L1876" i="1"/>
  <c r="K1876" i="1"/>
  <c r="J1876" i="1"/>
  <c r="I1876" i="1"/>
  <c r="L1875" i="1"/>
  <c r="K1875" i="1"/>
  <c r="J1875" i="1"/>
  <c r="I1875" i="1"/>
  <c r="L1874" i="1"/>
  <c r="K1874" i="1"/>
  <c r="J1874" i="1"/>
  <c r="I1874" i="1"/>
  <c r="L1873" i="1"/>
  <c r="K1873" i="1"/>
  <c r="J1873" i="1"/>
  <c r="I1873" i="1"/>
  <c r="L1872" i="1"/>
  <c r="K1872" i="1"/>
  <c r="J1872" i="1"/>
  <c r="I1872" i="1"/>
  <c r="L1871" i="1"/>
  <c r="K1871" i="1"/>
  <c r="J1871" i="1"/>
  <c r="I1871" i="1"/>
  <c r="L1870" i="1"/>
  <c r="K1870" i="1"/>
  <c r="J1870" i="1"/>
  <c r="I1870" i="1"/>
  <c r="L1869" i="1"/>
  <c r="K1869" i="1"/>
  <c r="J1869" i="1"/>
  <c r="I1869" i="1"/>
  <c r="L1868" i="1"/>
  <c r="K1868" i="1"/>
  <c r="J1868" i="1"/>
  <c r="I1868" i="1"/>
  <c r="L1867" i="1"/>
  <c r="K1867" i="1"/>
  <c r="J1867" i="1"/>
  <c r="I1867" i="1"/>
  <c r="L1866" i="1"/>
  <c r="K1866" i="1"/>
  <c r="J1866" i="1"/>
  <c r="I1866" i="1"/>
  <c r="L1865" i="1"/>
  <c r="K1865" i="1"/>
  <c r="J1865" i="1"/>
  <c r="I1865" i="1"/>
  <c r="L1864" i="1"/>
  <c r="K1864" i="1"/>
  <c r="J1864" i="1"/>
  <c r="I1864" i="1"/>
  <c r="L1863" i="1"/>
  <c r="K1863" i="1"/>
  <c r="J1863" i="1"/>
  <c r="I1863" i="1"/>
  <c r="L1862" i="1"/>
  <c r="K1862" i="1"/>
  <c r="J1862" i="1"/>
  <c r="I1862" i="1"/>
  <c r="L1861" i="1"/>
  <c r="K1861" i="1"/>
  <c r="J1861" i="1"/>
  <c r="I1861" i="1"/>
  <c r="L1860" i="1"/>
  <c r="K1860" i="1"/>
  <c r="J1860" i="1"/>
  <c r="I1860" i="1"/>
  <c r="L1859" i="1"/>
  <c r="K1859" i="1"/>
  <c r="J1859" i="1"/>
  <c r="I1859" i="1"/>
  <c r="L1858" i="1"/>
  <c r="K1858" i="1"/>
  <c r="J1858" i="1"/>
  <c r="I1858" i="1"/>
  <c r="L1857" i="1"/>
  <c r="K1857" i="1"/>
  <c r="J1857" i="1"/>
  <c r="I1857" i="1"/>
  <c r="L1856" i="1"/>
  <c r="K1856" i="1"/>
  <c r="J1856" i="1"/>
  <c r="I1856" i="1"/>
  <c r="L1855" i="1"/>
  <c r="K1855" i="1"/>
  <c r="J1855" i="1"/>
  <c r="I1855" i="1"/>
  <c r="L1854" i="1"/>
  <c r="K1854" i="1"/>
  <c r="J1854" i="1"/>
  <c r="I1854" i="1"/>
  <c r="L1853" i="1"/>
  <c r="K1853" i="1"/>
  <c r="J1853" i="1"/>
  <c r="I1853" i="1"/>
  <c r="L1852" i="1"/>
  <c r="K1852" i="1"/>
  <c r="J1852" i="1"/>
  <c r="I1852" i="1"/>
  <c r="L1851" i="1"/>
  <c r="K1851" i="1"/>
  <c r="J1851" i="1"/>
  <c r="I1851" i="1"/>
  <c r="L1850" i="1"/>
  <c r="K1850" i="1"/>
  <c r="J1850" i="1"/>
  <c r="I1850" i="1"/>
  <c r="L1849" i="1"/>
  <c r="K1849" i="1"/>
  <c r="J1849" i="1"/>
  <c r="I1849" i="1"/>
  <c r="L1848" i="1"/>
  <c r="K1848" i="1"/>
  <c r="J1848" i="1"/>
  <c r="I1848" i="1"/>
  <c r="L1847" i="1"/>
  <c r="K1847" i="1"/>
  <c r="J1847" i="1"/>
  <c r="I1847" i="1"/>
  <c r="L1846" i="1"/>
  <c r="K1846" i="1"/>
  <c r="J1846" i="1"/>
  <c r="I1846" i="1"/>
  <c r="L1845" i="1"/>
  <c r="K1845" i="1"/>
  <c r="J1845" i="1"/>
  <c r="I1845" i="1"/>
  <c r="L1844" i="1"/>
  <c r="K1844" i="1"/>
  <c r="J1844" i="1"/>
  <c r="I1844" i="1"/>
  <c r="L1843" i="1"/>
  <c r="K1843" i="1"/>
  <c r="J1843" i="1"/>
  <c r="I1843" i="1"/>
  <c r="L1842" i="1"/>
  <c r="K1842" i="1"/>
  <c r="J1842" i="1"/>
  <c r="I1842" i="1"/>
  <c r="L1841" i="1"/>
  <c r="K1841" i="1"/>
  <c r="J1841" i="1"/>
  <c r="I1841" i="1"/>
  <c r="L1840" i="1"/>
  <c r="K1840" i="1"/>
  <c r="J1840" i="1"/>
  <c r="I1840" i="1"/>
  <c r="L1839" i="1"/>
  <c r="K1839" i="1"/>
  <c r="J1839" i="1"/>
  <c r="I1839" i="1"/>
  <c r="L1838" i="1"/>
  <c r="K1838" i="1"/>
  <c r="J1838" i="1"/>
  <c r="I1838" i="1"/>
  <c r="L1837" i="1"/>
  <c r="K1837" i="1"/>
  <c r="J1837" i="1"/>
  <c r="I1837" i="1"/>
  <c r="L1836" i="1"/>
  <c r="K1836" i="1"/>
  <c r="J1836" i="1"/>
  <c r="I1836" i="1"/>
  <c r="L1835" i="1"/>
  <c r="K1835" i="1"/>
  <c r="J1835" i="1"/>
  <c r="I1835" i="1"/>
  <c r="L1834" i="1"/>
  <c r="K1834" i="1"/>
  <c r="J1834" i="1"/>
  <c r="I1834" i="1"/>
  <c r="L1833" i="1"/>
  <c r="K1833" i="1"/>
  <c r="J1833" i="1"/>
  <c r="I1833" i="1"/>
  <c r="L1832" i="1"/>
  <c r="K1832" i="1"/>
  <c r="J1832" i="1"/>
  <c r="I1832" i="1"/>
  <c r="L1831" i="1"/>
  <c r="K1831" i="1"/>
  <c r="J1831" i="1"/>
  <c r="I1831" i="1"/>
  <c r="L1830" i="1"/>
  <c r="K1830" i="1"/>
  <c r="J1830" i="1"/>
  <c r="I1830" i="1"/>
  <c r="L1829" i="1"/>
  <c r="K1829" i="1"/>
  <c r="J1829" i="1"/>
  <c r="I1829" i="1"/>
  <c r="L1828" i="1"/>
  <c r="K1828" i="1"/>
  <c r="J1828" i="1"/>
  <c r="I1828" i="1"/>
  <c r="L1827" i="1"/>
  <c r="K1827" i="1"/>
  <c r="J1827" i="1"/>
  <c r="I1827" i="1"/>
  <c r="L1826" i="1"/>
  <c r="K1826" i="1"/>
  <c r="J1826" i="1"/>
  <c r="I1826" i="1"/>
  <c r="L1825" i="1"/>
  <c r="K1825" i="1"/>
  <c r="J1825" i="1"/>
  <c r="I1825" i="1"/>
  <c r="L1824" i="1"/>
  <c r="K1824" i="1"/>
  <c r="J1824" i="1"/>
  <c r="I1824" i="1"/>
  <c r="L1823" i="1"/>
  <c r="K1823" i="1"/>
  <c r="J1823" i="1"/>
  <c r="I1823" i="1"/>
  <c r="L1822" i="1"/>
  <c r="K1822" i="1"/>
  <c r="J1822" i="1"/>
  <c r="I1822" i="1"/>
  <c r="L1821" i="1"/>
  <c r="K1821" i="1"/>
  <c r="J1821" i="1"/>
  <c r="I1821" i="1"/>
  <c r="L1820" i="1"/>
  <c r="K1820" i="1"/>
  <c r="J1820" i="1"/>
  <c r="I1820" i="1"/>
  <c r="L1819" i="1"/>
  <c r="K1819" i="1"/>
  <c r="J1819" i="1"/>
  <c r="I1819" i="1"/>
  <c r="L1818" i="1"/>
  <c r="K1818" i="1"/>
  <c r="J1818" i="1"/>
  <c r="I1818" i="1"/>
  <c r="L1817" i="1"/>
  <c r="K1817" i="1"/>
  <c r="J1817" i="1"/>
  <c r="I1817" i="1"/>
  <c r="L1816" i="1"/>
  <c r="K1816" i="1"/>
  <c r="J1816" i="1"/>
  <c r="I1816" i="1"/>
  <c r="L1815" i="1"/>
  <c r="K1815" i="1"/>
  <c r="J1815" i="1"/>
  <c r="I1815" i="1"/>
  <c r="L1814" i="1"/>
  <c r="K1814" i="1"/>
  <c r="J1814" i="1"/>
  <c r="I1814" i="1"/>
  <c r="L1813" i="1"/>
  <c r="K1813" i="1"/>
  <c r="J1813" i="1"/>
  <c r="I1813" i="1"/>
  <c r="L1812" i="1"/>
  <c r="K1812" i="1"/>
  <c r="J1812" i="1"/>
  <c r="I1812" i="1"/>
  <c r="L1811" i="1"/>
  <c r="K1811" i="1"/>
  <c r="J1811" i="1"/>
  <c r="I1811" i="1"/>
  <c r="L1810" i="1"/>
  <c r="K1810" i="1"/>
  <c r="J1810" i="1"/>
  <c r="I1810" i="1"/>
  <c r="L1809" i="1"/>
  <c r="K1809" i="1"/>
  <c r="J1809" i="1"/>
  <c r="I1809" i="1"/>
  <c r="L1808" i="1"/>
  <c r="K1808" i="1"/>
  <c r="J1808" i="1"/>
  <c r="I1808" i="1"/>
  <c r="L1807" i="1"/>
  <c r="K1807" i="1"/>
  <c r="J1807" i="1"/>
  <c r="I1807" i="1"/>
  <c r="L1806" i="1"/>
  <c r="K1806" i="1"/>
  <c r="J1806" i="1"/>
  <c r="I1806" i="1"/>
  <c r="L1805" i="1"/>
  <c r="K1805" i="1"/>
  <c r="J1805" i="1"/>
  <c r="I1805" i="1"/>
  <c r="L1804" i="1"/>
  <c r="K1804" i="1"/>
  <c r="J1804" i="1"/>
  <c r="I1804" i="1"/>
  <c r="L1803" i="1"/>
  <c r="K1803" i="1"/>
  <c r="J1803" i="1"/>
  <c r="I1803" i="1"/>
  <c r="L1802" i="1"/>
  <c r="K1802" i="1"/>
  <c r="J1802" i="1"/>
  <c r="I1802" i="1"/>
  <c r="L1801" i="1"/>
  <c r="K1801" i="1"/>
  <c r="J1801" i="1"/>
  <c r="I1801" i="1"/>
  <c r="L1800" i="1"/>
  <c r="K1800" i="1"/>
  <c r="J1800" i="1"/>
  <c r="I1800" i="1"/>
  <c r="L1799" i="1"/>
  <c r="K1799" i="1"/>
  <c r="J1799" i="1"/>
  <c r="I1799" i="1"/>
  <c r="L1798" i="1"/>
  <c r="K1798" i="1"/>
  <c r="J1798" i="1"/>
  <c r="I1798" i="1"/>
  <c r="L1797" i="1"/>
  <c r="K1797" i="1"/>
  <c r="J1797" i="1"/>
  <c r="I1797" i="1"/>
  <c r="L1796" i="1"/>
  <c r="K1796" i="1"/>
  <c r="J1796" i="1"/>
  <c r="I1796" i="1"/>
  <c r="L1795" i="1"/>
  <c r="K1795" i="1"/>
  <c r="J1795" i="1"/>
  <c r="I1795" i="1"/>
  <c r="L1794" i="1"/>
  <c r="K1794" i="1"/>
  <c r="J1794" i="1"/>
  <c r="I1794" i="1"/>
  <c r="L1793" i="1"/>
  <c r="K1793" i="1"/>
  <c r="J1793" i="1"/>
  <c r="I1793" i="1"/>
  <c r="L1792" i="1"/>
  <c r="K1792" i="1"/>
  <c r="J1792" i="1"/>
  <c r="I1792" i="1"/>
  <c r="L1791" i="1"/>
  <c r="K1791" i="1"/>
  <c r="J1791" i="1"/>
  <c r="I1791" i="1"/>
  <c r="L1790" i="1"/>
  <c r="K1790" i="1"/>
  <c r="J1790" i="1"/>
  <c r="I1790" i="1"/>
  <c r="L1789" i="1"/>
  <c r="K1789" i="1"/>
  <c r="J1789" i="1"/>
  <c r="I1789" i="1"/>
  <c r="L1788" i="1"/>
  <c r="K1788" i="1"/>
  <c r="J1788" i="1"/>
  <c r="I1788" i="1"/>
  <c r="L1787" i="1"/>
  <c r="K1787" i="1"/>
  <c r="J1787" i="1"/>
  <c r="I1787" i="1"/>
  <c r="L1786" i="1"/>
  <c r="K1786" i="1"/>
  <c r="J1786" i="1"/>
  <c r="I1786" i="1"/>
  <c r="L1785" i="1"/>
  <c r="K1785" i="1"/>
  <c r="J1785" i="1"/>
  <c r="I1785" i="1"/>
  <c r="L1784" i="1"/>
  <c r="K1784" i="1"/>
  <c r="J1784" i="1"/>
  <c r="I1784" i="1"/>
  <c r="L1783" i="1"/>
  <c r="K1783" i="1"/>
  <c r="J1783" i="1"/>
  <c r="I1783" i="1"/>
  <c r="L1782" i="1"/>
  <c r="K1782" i="1"/>
  <c r="J1782" i="1"/>
  <c r="I1782" i="1"/>
  <c r="L1781" i="1"/>
  <c r="K1781" i="1"/>
  <c r="J1781" i="1"/>
  <c r="I1781" i="1"/>
  <c r="L1780" i="1"/>
  <c r="K1780" i="1"/>
  <c r="J1780" i="1"/>
  <c r="I1780" i="1"/>
  <c r="L1779" i="1"/>
  <c r="K1779" i="1"/>
  <c r="J1779" i="1"/>
  <c r="I1779" i="1"/>
  <c r="L1778" i="1"/>
  <c r="K1778" i="1"/>
  <c r="J1778" i="1"/>
  <c r="I1778" i="1"/>
  <c r="L1777" i="1"/>
  <c r="K1777" i="1"/>
  <c r="J1777" i="1"/>
  <c r="I1777" i="1"/>
  <c r="L1776" i="1"/>
  <c r="K1776" i="1"/>
  <c r="J1776" i="1"/>
  <c r="I1776" i="1"/>
  <c r="L1775" i="1"/>
  <c r="K1775" i="1"/>
  <c r="J1775" i="1"/>
  <c r="I1775" i="1"/>
  <c r="L1774" i="1"/>
  <c r="K1774" i="1"/>
  <c r="J1774" i="1"/>
  <c r="I1774" i="1"/>
  <c r="L1773" i="1"/>
  <c r="K1773" i="1"/>
  <c r="J1773" i="1"/>
  <c r="I1773" i="1"/>
  <c r="L1772" i="1"/>
  <c r="K1772" i="1"/>
  <c r="J1772" i="1"/>
  <c r="I1772" i="1"/>
  <c r="L1771" i="1"/>
  <c r="K1771" i="1"/>
  <c r="J1771" i="1"/>
  <c r="I1771" i="1"/>
  <c r="L1770" i="1"/>
  <c r="K1770" i="1"/>
  <c r="J1770" i="1"/>
  <c r="I1770" i="1"/>
  <c r="L1769" i="1"/>
  <c r="K1769" i="1"/>
  <c r="J1769" i="1"/>
  <c r="I1769" i="1"/>
  <c r="L1768" i="1"/>
  <c r="K1768" i="1"/>
  <c r="J1768" i="1"/>
  <c r="I1768" i="1"/>
  <c r="L1767" i="1"/>
  <c r="K1767" i="1"/>
  <c r="J1767" i="1"/>
  <c r="I1767" i="1"/>
  <c r="L1766" i="1"/>
  <c r="K1766" i="1"/>
  <c r="J1766" i="1"/>
  <c r="I1766" i="1"/>
  <c r="L1765" i="1"/>
  <c r="K1765" i="1"/>
  <c r="J1765" i="1"/>
  <c r="I1765" i="1"/>
  <c r="L1764" i="1"/>
  <c r="K1764" i="1"/>
  <c r="J1764" i="1"/>
  <c r="I1764" i="1"/>
  <c r="L1763" i="1"/>
  <c r="K1763" i="1"/>
  <c r="J1763" i="1"/>
  <c r="I1763" i="1"/>
  <c r="L1762" i="1"/>
  <c r="K1762" i="1"/>
  <c r="J1762" i="1"/>
  <c r="I1762" i="1"/>
  <c r="L1761" i="1"/>
  <c r="K1761" i="1"/>
  <c r="J1761" i="1"/>
  <c r="I1761" i="1"/>
  <c r="L1760" i="1"/>
  <c r="K1760" i="1"/>
  <c r="J1760" i="1"/>
  <c r="I1760" i="1"/>
  <c r="L1759" i="1"/>
  <c r="K1759" i="1"/>
  <c r="J1759" i="1"/>
  <c r="I1759" i="1"/>
  <c r="L1758" i="1"/>
  <c r="K1758" i="1"/>
  <c r="J1758" i="1"/>
  <c r="I1758" i="1"/>
  <c r="L1757" i="1"/>
  <c r="K1757" i="1"/>
  <c r="J1757" i="1"/>
  <c r="I1757" i="1"/>
  <c r="L1756" i="1"/>
  <c r="K1756" i="1"/>
  <c r="J1756" i="1"/>
  <c r="I1756" i="1"/>
  <c r="L1755" i="1"/>
  <c r="K1755" i="1"/>
  <c r="J1755" i="1"/>
  <c r="I1755" i="1"/>
  <c r="L1754" i="1"/>
  <c r="K1754" i="1"/>
  <c r="J1754" i="1"/>
  <c r="I1754" i="1"/>
  <c r="L1753" i="1"/>
  <c r="K1753" i="1"/>
  <c r="J1753" i="1"/>
  <c r="I1753" i="1"/>
  <c r="L1752" i="1"/>
  <c r="K1752" i="1"/>
  <c r="J1752" i="1"/>
  <c r="I1752" i="1"/>
  <c r="L1751" i="1"/>
  <c r="K1751" i="1"/>
  <c r="J1751" i="1"/>
  <c r="I1751" i="1"/>
  <c r="L1750" i="1"/>
  <c r="K1750" i="1"/>
  <c r="J1750" i="1"/>
  <c r="I1750" i="1"/>
  <c r="L1749" i="1"/>
  <c r="K1749" i="1"/>
  <c r="J1749" i="1"/>
  <c r="I1749" i="1"/>
  <c r="L1748" i="1"/>
  <c r="K1748" i="1"/>
  <c r="J1748" i="1"/>
  <c r="I1748" i="1"/>
  <c r="L1747" i="1"/>
  <c r="K1747" i="1"/>
  <c r="J1747" i="1"/>
  <c r="I1747" i="1"/>
  <c r="L1746" i="1"/>
  <c r="K1746" i="1"/>
  <c r="J1746" i="1"/>
  <c r="I1746" i="1"/>
  <c r="L1745" i="1"/>
  <c r="K1745" i="1"/>
  <c r="J1745" i="1"/>
  <c r="I1745" i="1"/>
  <c r="L1744" i="1"/>
  <c r="K1744" i="1"/>
  <c r="J1744" i="1"/>
  <c r="I1744" i="1"/>
  <c r="L1743" i="1"/>
  <c r="K1743" i="1"/>
  <c r="J1743" i="1"/>
  <c r="I1743" i="1"/>
  <c r="L1742" i="1"/>
  <c r="K1742" i="1"/>
  <c r="J1742" i="1"/>
  <c r="I1742" i="1"/>
  <c r="L1741" i="1"/>
  <c r="K1741" i="1"/>
  <c r="J1741" i="1"/>
  <c r="I1741" i="1"/>
  <c r="L1740" i="1"/>
  <c r="K1740" i="1"/>
  <c r="J1740" i="1"/>
  <c r="I1740" i="1"/>
  <c r="L1739" i="1"/>
  <c r="K1739" i="1"/>
  <c r="J1739" i="1"/>
  <c r="I1739" i="1"/>
  <c r="L1738" i="1"/>
  <c r="K1738" i="1"/>
  <c r="J1738" i="1"/>
  <c r="I1738" i="1"/>
  <c r="L1737" i="1"/>
  <c r="K1737" i="1"/>
  <c r="J1737" i="1"/>
  <c r="I1737" i="1"/>
  <c r="L1736" i="1"/>
  <c r="K1736" i="1"/>
  <c r="J1736" i="1"/>
  <c r="I1736" i="1"/>
  <c r="L1735" i="1"/>
  <c r="K1735" i="1"/>
  <c r="J1735" i="1"/>
  <c r="I1735" i="1"/>
  <c r="L1734" i="1"/>
  <c r="K1734" i="1"/>
  <c r="J1734" i="1"/>
  <c r="I1734" i="1"/>
  <c r="L1733" i="1"/>
  <c r="K1733" i="1"/>
  <c r="J1733" i="1"/>
  <c r="I1733" i="1"/>
  <c r="L1732" i="1"/>
  <c r="K1732" i="1"/>
  <c r="J1732" i="1"/>
  <c r="I1732" i="1"/>
  <c r="L1731" i="1"/>
  <c r="K1731" i="1"/>
  <c r="J1731" i="1"/>
  <c r="I1731" i="1"/>
  <c r="L1730" i="1"/>
  <c r="K1730" i="1"/>
  <c r="J1730" i="1"/>
  <c r="I1730" i="1"/>
  <c r="L1729" i="1"/>
  <c r="K1729" i="1"/>
  <c r="J1729" i="1"/>
  <c r="I1729" i="1"/>
  <c r="L1728" i="1"/>
  <c r="K1728" i="1"/>
  <c r="J1728" i="1"/>
  <c r="I1728" i="1"/>
  <c r="L1727" i="1"/>
  <c r="K1727" i="1"/>
  <c r="J1727" i="1"/>
  <c r="I1727" i="1"/>
  <c r="L1726" i="1"/>
  <c r="K1726" i="1"/>
  <c r="J1726" i="1"/>
  <c r="I1726" i="1"/>
  <c r="L1725" i="1"/>
  <c r="K1725" i="1"/>
  <c r="J1725" i="1"/>
  <c r="I1725" i="1"/>
  <c r="L1724" i="1"/>
  <c r="K1724" i="1"/>
  <c r="J1724" i="1"/>
  <c r="I1724" i="1"/>
  <c r="L1723" i="1"/>
  <c r="K1723" i="1"/>
  <c r="J1723" i="1"/>
  <c r="I1723" i="1"/>
  <c r="L1722" i="1"/>
  <c r="K1722" i="1"/>
  <c r="J1722" i="1"/>
  <c r="I1722" i="1"/>
  <c r="L1721" i="1"/>
  <c r="K1721" i="1"/>
  <c r="J1721" i="1"/>
  <c r="I1721" i="1"/>
  <c r="L1720" i="1"/>
  <c r="K1720" i="1"/>
  <c r="J1720" i="1"/>
  <c r="I1720" i="1"/>
  <c r="L1719" i="1"/>
  <c r="K1719" i="1"/>
  <c r="J1719" i="1"/>
  <c r="I1719" i="1"/>
  <c r="L1718" i="1"/>
  <c r="K1718" i="1"/>
  <c r="J1718" i="1"/>
  <c r="I1718" i="1"/>
  <c r="L1717" i="1"/>
  <c r="K1717" i="1"/>
  <c r="J1717" i="1"/>
  <c r="I1717" i="1"/>
  <c r="L1716" i="1"/>
  <c r="K1716" i="1"/>
  <c r="J1716" i="1"/>
  <c r="I1716" i="1"/>
  <c r="L1715" i="1"/>
  <c r="K1715" i="1"/>
  <c r="J1715" i="1"/>
  <c r="I1715" i="1"/>
  <c r="L1714" i="1"/>
  <c r="K1714" i="1"/>
  <c r="J1714" i="1"/>
  <c r="I1714" i="1"/>
  <c r="L1713" i="1"/>
  <c r="K1713" i="1"/>
  <c r="J1713" i="1"/>
  <c r="I1713" i="1"/>
  <c r="L1712" i="1"/>
  <c r="K1712" i="1"/>
  <c r="J1712" i="1"/>
  <c r="I1712" i="1"/>
  <c r="L1711" i="1"/>
  <c r="K1711" i="1"/>
  <c r="J1711" i="1"/>
  <c r="I1711" i="1"/>
  <c r="L1710" i="1"/>
  <c r="K1710" i="1"/>
  <c r="J1710" i="1"/>
  <c r="I1710" i="1"/>
  <c r="L1709" i="1"/>
  <c r="K1709" i="1"/>
  <c r="J1709" i="1"/>
  <c r="I1709" i="1"/>
  <c r="L1708" i="1"/>
  <c r="K1708" i="1"/>
  <c r="J1708" i="1"/>
  <c r="I1708" i="1"/>
  <c r="L1707" i="1"/>
  <c r="K1707" i="1"/>
  <c r="J1707" i="1"/>
  <c r="I1707" i="1"/>
  <c r="L1706" i="1"/>
  <c r="K1706" i="1"/>
  <c r="J1706" i="1"/>
  <c r="I1706" i="1"/>
  <c r="L1705" i="1"/>
  <c r="K1705" i="1"/>
  <c r="J1705" i="1"/>
  <c r="I1705" i="1"/>
  <c r="L1704" i="1"/>
  <c r="K1704" i="1"/>
  <c r="J1704" i="1"/>
  <c r="I1704" i="1"/>
  <c r="L1703" i="1"/>
  <c r="K1703" i="1"/>
  <c r="J1703" i="1"/>
  <c r="I1703" i="1"/>
  <c r="L1702" i="1"/>
  <c r="K1702" i="1"/>
  <c r="J1702" i="1"/>
  <c r="I1702" i="1"/>
  <c r="L1701" i="1"/>
  <c r="K1701" i="1"/>
  <c r="J1701" i="1"/>
  <c r="I1701" i="1"/>
  <c r="L1700" i="1"/>
  <c r="K1700" i="1"/>
  <c r="J1700" i="1"/>
  <c r="I1700" i="1"/>
  <c r="L1699" i="1"/>
  <c r="K1699" i="1"/>
  <c r="J1699" i="1"/>
  <c r="I1699" i="1"/>
  <c r="L1698" i="1"/>
  <c r="K1698" i="1"/>
  <c r="J1698" i="1"/>
  <c r="I1698" i="1"/>
  <c r="L1697" i="1"/>
  <c r="K1697" i="1"/>
  <c r="J1697" i="1"/>
  <c r="I1697" i="1"/>
  <c r="L1696" i="1"/>
  <c r="K1696" i="1"/>
  <c r="J1696" i="1"/>
  <c r="I1696" i="1"/>
  <c r="L1695" i="1"/>
  <c r="K1695" i="1"/>
  <c r="J1695" i="1"/>
  <c r="I1695" i="1"/>
  <c r="L1694" i="1"/>
  <c r="K1694" i="1"/>
  <c r="J1694" i="1"/>
  <c r="I1694" i="1"/>
  <c r="L1693" i="1"/>
  <c r="K1693" i="1"/>
  <c r="J1693" i="1"/>
  <c r="I1693" i="1"/>
  <c r="L1692" i="1"/>
  <c r="K1692" i="1"/>
  <c r="J1692" i="1"/>
  <c r="I1692" i="1"/>
  <c r="L1691" i="1"/>
  <c r="K1691" i="1"/>
  <c r="J1691" i="1"/>
  <c r="I1691" i="1"/>
  <c r="L1690" i="1"/>
  <c r="K1690" i="1"/>
  <c r="J1690" i="1"/>
  <c r="I1690" i="1"/>
  <c r="L1689" i="1"/>
  <c r="K1689" i="1"/>
  <c r="J1689" i="1"/>
  <c r="I1689" i="1"/>
  <c r="L1688" i="1"/>
  <c r="K1688" i="1"/>
  <c r="J1688" i="1"/>
  <c r="I1688" i="1"/>
  <c r="L1687" i="1"/>
  <c r="K1687" i="1"/>
  <c r="J1687" i="1"/>
  <c r="I1687" i="1"/>
  <c r="L1686" i="1"/>
  <c r="K1686" i="1"/>
  <c r="J1686" i="1"/>
  <c r="I1686" i="1"/>
  <c r="L1685" i="1"/>
  <c r="K1685" i="1"/>
  <c r="J1685" i="1"/>
  <c r="I1685" i="1"/>
  <c r="L1684" i="1"/>
  <c r="K1684" i="1"/>
  <c r="J1684" i="1"/>
  <c r="I1684" i="1"/>
  <c r="L1683" i="1"/>
  <c r="K1683" i="1"/>
  <c r="J1683" i="1"/>
  <c r="I1683" i="1"/>
  <c r="L1682" i="1"/>
  <c r="K1682" i="1"/>
  <c r="J1682" i="1"/>
  <c r="I1682" i="1"/>
  <c r="L1681" i="1"/>
  <c r="K1681" i="1"/>
  <c r="J1681" i="1"/>
  <c r="I1681" i="1"/>
  <c r="L1680" i="1"/>
  <c r="K1680" i="1"/>
  <c r="J1680" i="1"/>
  <c r="I1680" i="1"/>
  <c r="L1679" i="1"/>
  <c r="K1679" i="1"/>
  <c r="J1679" i="1"/>
  <c r="I1679" i="1"/>
  <c r="L1678" i="1"/>
  <c r="K1678" i="1"/>
  <c r="J1678" i="1"/>
  <c r="I1678" i="1"/>
  <c r="L1677" i="1"/>
  <c r="K1677" i="1"/>
  <c r="J1677" i="1"/>
  <c r="I1677" i="1"/>
  <c r="L1676" i="1"/>
  <c r="K1676" i="1"/>
  <c r="J1676" i="1"/>
  <c r="I1676" i="1"/>
  <c r="L1675" i="1"/>
  <c r="K1675" i="1"/>
  <c r="J1675" i="1"/>
  <c r="I1675" i="1"/>
  <c r="L1674" i="1"/>
  <c r="K1674" i="1"/>
  <c r="J1674" i="1"/>
  <c r="I1674" i="1"/>
  <c r="L1673" i="1"/>
  <c r="K1673" i="1"/>
  <c r="J1673" i="1"/>
  <c r="I1673" i="1"/>
  <c r="L1672" i="1"/>
  <c r="K1672" i="1"/>
  <c r="J1672" i="1"/>
  <c r="I1672" i="1"/>
  <c r="L1671" i="1"/>
  <c r="K1671" i="1"/>
  <c r="J1671" i="1"/>
  <c r="I1671" i="1"/>
  <c r="L1670" i="1"/>
  <c r="K1670" i="1"/>
  <c r="J1670" i="1"/>
  <c r="I1670" i="1"/>
  <c r="L1669" i="1"/>
  <c r="K1669" i="1"/>
  <c r="J1669" i="1"/>
  <c r="I1669" i="1"/>
  <c r="L1668" i="1"/>
  <c r="K1668" i="1"/>
  <c r="J1668" i="1"/>
  <c r="I1668" i="1"/>
  <c r="L1667" i="1"/>
  <c r="K1667" i="1"/>
  <c r="J1667" i="1"/>
  <c r="I1667" i="1"/>
  <c r="L1666" i="1"/>
  <c r="K1666" i="1"/>
  <c r="J1666" i="1"/>
  <c r="I1666" i="1"/>
  <c r="L1665" i="1"/>
  <c r="K1665" i="1"/>
  <c r="J1665" i="1"/>
  <c r="I1665" i="1"/>
  <c r="L1664" i="1"/>
  <c r="K1664" i="1"/>
  <c r="J1664" i="1"/>
  <c r="I1664" i="1"/>
  <c r="L1663" i="1"/>
  <c r="K1663" i="1"/>
  <c r="J1663" i="1"/>
  <c r="I1663" i="1"/>
  <c r="L1662" i="1"/>
  <c r="K1662" i="1"/>
  <c r="J1662" i="1"/>
  <c r="I1662" i="1"/>
  <c r="L1661" i="1"/>
  <c r="K1661" i="1"/>
  <c r="J1661" i="1"/>
  <c r="I1661" i="1"/>
  <c r="L1660" i="1"/>
  <c r="K1660" i="1"/>
  <c r="J1660" i="1"/>
  <c r="I1660" i="1"/>
  <c r="L1659" i="1"/>
  <c r="K1659" i="1"/>
  <c r="J1659" i="1"/>
  <c r="I1659" i="1"/>
  <c r="L1658" i="1"/>
  <c r="K1658" i="1"/>
  <c r="J1658" i="1"/>
  <c r="I1658" i="1"/>
  <c r="L1657" i="1"/>
  <c r="K1657" i="1"/>
  <c r="J1657" i="1"/>
  <c r="I1657" i="1"/>
  <c r="L1656" i="1"/>
  <c r="K1656" i="1"/>
  <c r="J1656" i="1"/>
  <c r="I1656" i="1"/>
  <c r="L1655" i="1"/>
  <c r="K1655" i="1"/>
  <c r="J1655" i="1"/>
  <c r="I1655" i="1"/>
  <c r="L1654" i="1"/>
  <c r="K1654" i="1"/>
  <c r="J1654" i="1"/>
  <c r="I1654" i="1"/>
  <c r="L1653" i="1"/>
  <c r="K1653" i="1"/>
  <c r="J1653" i="1"/>
  <c r="I1653" i="1"/>
  <c r="L1652" i="1"/>
  <c r="K1652" i="1"/>
  <c r="J1652" i="1"/>
  <c r="I1652" i="1"/>
  <c r="L1651" i="1"/>
  <c r="K1651" i="1"/>
  <c r="J1651" i="1"/>
  <c r="I1651" i="1"/>
  <c r="L1650" i="1"/>
  <c r="K1650" i="1"/>
  <c r="J1650" i="1"/>
  <c r="I1650" i="1"/>
  <c r="L1649" i="1"/>
  <c r="K1649" i="1"/>
  <c r="J1649" i="1"/>
  <c r="I1649" i="1"/>
  <c r="L1648" i="1"/>
  <c r="K1648" i="1"/>
  <c r="J1648" i="1"/>
  <c r="I1648" i="1"/>
  <c r="L1647" i="1"/>
  <c r="K1647" i="1"/>
  <c r="J1647" i="1"/>
  <c r="I1647" i="1"/>
  <c r="L1646" i="1"/>
  <c r="K1646" i="1"/>
  <c r="J1646" i="1"/>
  <c r="I1646" i="1"/>
  <c r="L1645" i="1"/>
  <c r="K1645" i="1"/>
  <c r="J1645" i="1"/>
  <c r="I1645" i="1"/>
  <c r="L1644" i="1"/>
  <c r="K1644" i="1"/>
  <c r="J1644" i="1"/>
  <c r="I1644" i="1"/>
  <c r="L1643" i="1"/>
  <c r="K1643" i="1"/>
  <c r="J1643" i="1"/>
  <c r="I1643" i="1"/>
  <c r="L1642" i="1"/>
  <c r="K1642" i="1"/>
  <c r="J1642" i="1"/>
  <c r="I1642" i="1"/>
  <c r="L1641" i="1"/>
  <c r="K1641" i="1"/>
  <c r="J1641" i="1"/>
  <c r="I1641" i="1"/>
  <c r="L1640" i="1"/>
  <c r="K1640" i="1"/>
  <c r="J1640" i="1"/>
  <c r="I1640" i="1"/>
  <c r="L1639" i="1"/>
  <c r="K1639" i="1"/>
  <c r="J1639" i="1"/>
  <c r="I1639" i="1"/>
  <c r="L1638" i="1"/>
  <c r="K1638" i="1"/>
  <c r="J1638" i="1"/>
  <c r="I1638" i="1"/>
  <c r="L1637" i="1"/>
  <c r="K1637" i="1"/>
  <c r="J1637" i="1"/>
  <c r="I1637" i="1"/>
  <c r="L1636" i="1"/>
  <c r="K1636" i="1"/>
  <c r="J1636" i="1"/>
  <c r="I1636" i="1"/>
  <c r="L1635" i="1"/>
  <c r="K1635" i="1"/>
  <c r="J1635" i="1"/>
  <c r="I1635" i="1"/>
  <c r="L1634" i="1"/>
  <c r="K1634" i="1"/>
  <c r="J1634" i="1"/>
  <c r="I1634" i="1"/>
  <c r="L1633" i="1"/>
  <c r="K1633" i="1"/>
  <c r="J1633" i="1"/>
  <c r="I1633" i="1"/>
  <c r="L1632" i="1"/>
  <c r="K1632" i="1"/>
  <c r="J1632" i="1"/>
  <c r="I1632" i="1"/>
  <c r="L1631" i="1"/>
  <c r="K1631" i="1"/>
  <c r="J1631" i="1"/>
  <c r="I1631" i="1"/>
  <c r="L1630" i="1"/>
  <c r="K1630" i="1"/>
  <c r="J1630" i="1"/>
  <c r="I1630" i="1"/>
  <c r="L1629" i="1"/>
  <c r="K1629" i="1"/>
  <c r="J1629" i="1"/>
  <c r="I1629" i="1"/>
  <c r="L1628" i="1"/>
  <c r="K1628" i="1"/>
  <c r="J1628" i="1"/>
  <c r="I1628" i="1"/>
  <c r="L1627" i="1"/>
  <c r="K1627" i="1"/>
  <c r="J1627" i="1"/>
  <c r="I1627" i="1"/>
  <c r="L1626" i="1"/>
  <c r="K1626" i="1"/>
  <c r="J1626" i="1"/>
  <c r="I1626" i="1"/>
  <c r="L1625" i="1"/>
  <c r="K1625" i="1"/>
  <c r="J1625" i="1"/>
  <c r="I1625" i="1"/>
  <c r="L1624" i="1"/>
  <c r="K1624" i="1"/>
  <c r="J1624" i="1"/>
  <c r="I1624" i="1"/>
  <c r="L1623" i="1"/>
  <c r="K1623" i="1"/>
  <c r="J1623" i="1"/>
  <c r="I1623" i="1"/>
  <c r="L1622" i="1"/>
  <c r="K1622" i="1"/>
  <c r="J1622" i="1"/>
  <c r="I1622" i="1"/>
  <c r="L1621" i="1"/>
  <c r="K1621" i="1"/>
  <c r="J1621" i="1"/>
  <c r="I1621" i="1"/>
  <c r="L1620" i="1"/>
  <c r="K1620" i="1"/>
  <c r="J1620" i="1"/>
  <c r="I1620" i="1"/>
  <c r="L1619" i="1"/>
  <c r="K1619" i="1"/>
  <c r="J1619" i="1"/>
  <c r="I1619" i="1"/>
  <c r="L1618" i="1"/>
  <c r="K1618" i="1"/>
  <c r="J1618" i="1"/>
  <c r="I1618" i="1"/>
  <c r="L1617" i="1"/>
  <c r="K1617" i="1"/>
  <c r="J1617" i="1"/>
  <c r="I1617" i="1"/>
  <c r="L1616" i="1"/>
  <c r="K1616" i="1"/>
  <c r="J1616" i="1"/>
  <c r="I1616" i="1"/>
  <c r="L1615" i="1"/>
  <c r="K1615" i="1"/>
  <c r="J1615" i="1"/>
  <c r="I1615" i="1"/>
  <c r="L1614" i="1"/>
  <c r="K1614" i="1"/>
  <c r="J1614" i="1"/>
  <c r="I1614" i="1"/>
  <c r="L1613" i="1"/>
  <c r="K1613" i="1"/>
  <c r="J1613" i="1"/>
  <c r="I1613" i="1"/>
  <c r="L1612" i="1"/>
  <c r="K1612" i="1"/>
  <c r="J1612" i="1"/>
  <c r="I1612" i="1"/>
  <c r="L1611" i="1"/>
  <c r="K1611" i="1"/>
  <c r="J1611" i="1"/>
  <c r="I1611" i="1"/>
  <c r="L1610" i="1"/>
  <c r="K1610" i="1"/>
  <c r="J1610" i="1"/>
  <c r="I1610" i="1"/>
  <c r="L1609" i="1"/>
  <c r="K1609" i="1"/>
  <c r="J1609" i="1"/>
  <c r="I1609" i="1"/>
  <c r="L1608" i="1"/>
  <c r="K1608" i="1"/>
  <c r="J1608" i="1"/>
  <c r="I1608" i="1"/>
  <c r="L1607" i="1"/>
  <c r="K1607" i="1"/>
  <c r="J1607" i="1"/>
  <c r="I1607" i="1"/>
  <c r="L1606" i="1"/>
  <c r="K1606" i="1"/>
  <c r="J1606" i="1"/>
  <c r="I1606" i="1"/>
  <c r="L1605" i="1"/>
  <c r="K1605" i="1"/>
  <c r="J1605" i="1"/>
  <c r="I1605" i="1"/>
  <c r="L1604" i="1"/>
  <c r="K1604" i="1"/>
  <c r="J1604" i="1"/>
  <c r="I1604" i="1"/>
  <c r="L1603" i="1"/>
  <c r="K1603" i="1"/>
  <c r="J1603" i="1"/>
  <c r="I1603" i="1"/>
  <c r="L1602" i="1"/>
  <c r="K1602" i="1"/>
  <c r="J1602" i="1"/>
  <c r="I1602" i="1"/>
  <c r="L1601" i="1"/>
  <c r="K1601" i="1"/>
  <c r="J1601" i="1"/>
  <c r="I1601" i="1"/>
  <c r="L1600" i="1"/>
  <c r="K1600" i="1"/>
  <c r="J1600" i="1"/>
  <c r="I1600" i="1"/>
  <c r="L1599" i="1"/>
  <c r="K1599" i="1"/>
  <c r="J1599" i="1"/>
  <c r="I1599" i="1"/>
  <c r="L1598" i="1"/>
  <c r="K1598" i="1"/>
  <c r="J1598" i="1"/>
  <c r="I1598" i="1"/>
  <c r="L1597" i="1"/>
  <c r="K1597" i="1"/>
  <c r="J1597" i="1"/>
  <c r="I1597" i="1"/>
  <c r="L1596" i="1"/>
  <c r="K1596" i="1"/>
  <c r="J1596" i="1"/>
  <c r="I1596" i="1"/>
  <c r="L1595" i="1"/>
  <c r="K1595" i="1"/>
  <c r="J1595" i="1"/>
  <c r="I1595" i="1"/>
  <c r="L1594" i="1"/>
  <c r="K1594" i="1"/>
  <c r="J1594" i="1"/>
  <c r="I1594" i="1"/>
  <c r="L1593" i="1"/>
  <c r="K1593" i="1"/>
  <c r="J1593" i="1"/>
  <c r="I1593" i="1"/>
  <c r="L1592" i="1"/>
  <c r="K1592" i="1"/>
  <c r="J1592" i="1"/>
  <c r="I1592" i="1"/>
  <c r="L1591" i="1"/>
  <c r="K1591" i="1"/>
  <c r="J1591" i="1"/>
  <c r="I1591" i="1"/>
  <c r="L1590" i="1"/>
  <c r="K1590" i="1"/>
  <c r="J1590" i="1"/>
  <c r="I1590" i="1"/>
  <c r="L1589" i="1"/>
  <c r="K1589" i="1"/>
  <c r="J1589" i="1"/>
  <c r="I1589" i="1"/>
  <c r="L1588" i="1"/>
  <c r="K1588" i="1"/>
  <c r="J1588" i="1"/>
  <c r="I1588" i="1"/>
  <c r="L1587" i="1"/>
  <c r="K1587" i="1"/>
  <c r="J1587" i="1"/>
  <c r="I1587" i="1"/>
  <c r="L1586" i="1"/>
  <c r="K1586" i="1"/>
  <c r="J1586" i="1"/>
  <c r="I1586" i="1"/>
  <c r="L1585" i="1"/>
  <c r="K1585" i="1"/>
  <c r="J1585" i="1"/>
  <c r="I1585" i="1"/>
  <c r="L1584" i="1"/>
  <c r="K1584" i="1"/>
  <c r="J1584" i="1"/>
  <c r="I1584" i="1"/>
  <c r="L1583" i="1"/>
  <c r="K1583" i="1"/>
  <c r="J1583" i="1"/>
  <c r="I1583" i="1"/>
  <c r="L1582" i="1"/>
  <c r="K1582" i="1"/>
  <c r="J1582" i="1"/>
  <c r="I1582" i="1"/>
  <c r="L1581" i="1"/>
  <c r="K1581" i="1"/>
  <c r="J1581" i="1"/>
  <c r="I1581" i="1"/>
  <c r="L1580" i="1"/>
  <c r="K1580" i="1"/>
  <c r="J1580" i="1"/>
  <c r="I1580" i="1"/>
  <c r="L1579" i="1"/>
  <c r="K1579" i="1"/>
  <c r="J1579" i="1"/>
  <c r="I1579" i="1"/>
  <c r="L1578" i="1"/>
  <c r="K1578" i="1"/>
  <c r="J1578" i="1"/>
  <c r="I1578" i="1"/>
  <c r="L1577" i="1"/>
  <c r="K1577" i="1"/>
  <c r="J1577" i="1"/>
  <c r="I1577" i="1"/>
  <c r="L1576" i="1"/>
  <c r="K1576" i="1"/>
  <c r="J1576" i="1"/>
  <c r="I1576" i="1"/>
  <c r="L1575" i="1"/>
  <c r="K1575" i="1"/>
  <c r="J1575" i="1"/>
  <c r="I1575" i="1"/>
  <c r="L1574" i="1"/>
  <c r="K1574" i="1"/>
  <c r="J1574" i="1"/>
  <c r="I1574" i="1"/>
  <c r="L1573" i="1"/>
  <c r="K1573" i="1"/>
  <c r="J1573" i="1"/>
  <c r="I1573" i="1"/>
  <c r="L1572" i="1"/>
  <c r="K1572" i="1"/>
  <c r="J1572" i="1"/>
  <c r="I1572" i="1"/>
  <c r="L1571" i="1"/>
  <c r="K1571" i="1"/>
  <c r="J1571" i="1"/>
  <c r="I1571" i="1"/>
  <c r="L1570" i="1"/>
  <c r="K1570" i="1"/>
  <c r="J1570" i="1"/>
  <c r="I1570" i="1"/>
  <c r="L1569" i="1"/>
  <c r="K1569" i="1"/>
  <c r="J1569" i="1"/>
  <c r="I1569" i="1"/>
  <c r="L1568" i="1"/>
  <c r="K1568" i="1"/>
  <c r="J1568" i="1"/>
  <c r="I1568" i="1"/>
  <c r="L1567" i="1"/>
  <c r="K1567" i="1"/>
  <c r="J1567" i="1"/>
  <c r="I1567" i="1"/>
  <c r="L1566" i="1"/>
  <c r="K1566" i="1"/>
  <c r="J1566" i="1"/>
  <c r="I1566" i="1"/>
  <c r="L1565" i="1"/>
  <c r="K1565" i="1"/>
  <c r="J1565" i="1"/>
  <c r="I1565" i="1"/>
  <c r="L1564" i="1"/>
  <c r="K1564" i="1"/>
  <c r="J1564" i="1"/>
  <c r="I1564" i="1"/>
  <c r="L1563" i="1"/>
  <c r="K1563" i="1"/>
  <c r="J1563" i="1"/>
  <c r="I1563" i="1"/>
  <c r="L1562" i="1"/>
  <c r="K1562" i="1"/>
  <c r="J1562" i="1"/>
  <c r="I1562" i="1"/>
  <c r="L1561" i="1"/>
  <c r="K1561" i="1"/>
  <c r="J1561" i="1"/>
  <c r="I1561" i="1"/>
  <c r="L1560" i="1"/>
  <c r="K1560" i="1"/>
  <c r="J1560" i="1"/>
  <c r="I1560" i="1"/>
  <c r="L1559" i="1"/>
  <c r="K1559" i="1"/>
  <c r="J1559" i="1"/>
  <c r="I1559" i="1"/>
  <c r="L1558" i="1"/>
  <c r="K1558" i="1"/>
  <c r="J1558" i="1"/>
  <c r="I1558" i="1"/>
  <c r="L1557" i="1"/>
  <c r="K1557" i="1"/>
  <c r="J1557" i="1"/>
  <c r="I1557" i="1"/>
  <c r="L1556" i="1"/>
  <c r="K1556" i="1"/>
  <c r="J1556" i="1"/>
  <c r="I1556" i="1"/>
  <c r="L1555" i="1"/>
  <c r="K1555" i="1"/>
  <c r="J1555" i="1"/>
  <c r="I1555" i="1"/>
  <c r="L1554" i="1"/>
  <c r="K1554" i="1"/>
  <c r="J1554" i="1"/>
  <c r="I1554" i="1"/>
  <c r="L1553" i="1"/>
  <c r="K1553" i="1"/>
  <c r="J1553" i="1"/>
  <c r="I1553" i="1"/>
  <c r="L1552" i="1"/>
  <c r="K1552" i="1"/>
  <c r="J1552" i="1"/>
  <c r="I1552" i="1"/>
  <c r="L1551" i="1"/>
  <c r="K1551" i="1"/>
  <c r="J1551" i="1"/>
  <c r="I1551" i="1"/>
  <c r="L1550" i="1"/>
  <c r="K1550" i="1"/>
  <c r="J1550" i="1"/>
  <c r="I1550" i="1"/>
  <c r="L1549" i="1"/>
  <c r="K1549" i="1"/>
  <c r="J1549" i="1"/>
  <c r="I1549" i="1"/>
  <c r="L1548" i="1"/>
  <c r="K1548" i="1"/>
  <c r="J1548" i="1"/>
  <c r="I1548" i="1"/>
  <c r="L1547" i="1"/>
  <c r="K1547" i="1"/>
  <c r="J1547" i="1"/>
  <c r="I1547" i="1"/>
  <c r="L1546" i="1"/>
  <c r="K1546" i="1"/>
  <c r="J1546" i="1"/>
  <c r="I1546" i="1"/>
  <c r="L1545" i="1"/>
  <c r="K1545" i="1"/>
  <c r="J1545" i="1"/>
  <c r="I1545" i="1"/>
  <c r="L1544" i="1"/>
  <c r="K1544" i="1"/>
  <c r="J1544" i="1"/>
  <c r="I1544" i="1"/>
  <c r="L1543" i="1"/>
  <c r="K1543" i="1"/>
  <c r="J1543" i="1"/>
  <c r="I1543" i="1"/>
  <c r="L1542" i="1"/>
  <c r="K1542" i="1"/>
  <c r="J1542" i="1"/>
  <c r="I1542" i="1"/>
  <c r="L1541" i="1"/>
  <c r="K1541" i="1"/>
  <c r="J1541" i="1"/>
  <c r="I1541" i="1"/>
  <c r="L1540" i="1"/>
  <c r="K1540" i="1"/>
  <c r="J1540" i="1"/>
  <c r="I1540" i="1"/>
  <c r="L1539" i="1"/>
  <c r="K1539" i="1"/>
  <c r="J1539" i="1"/>
  <c r="I1539" i="1"/>
  <c r="L1538" i="1"/>
  <c r="K1538" i="1"/>
  <c r="J1538" i="1"/>
  <c r="I1538" i="1"/>
  <c r="L1537" i="1"/>
  <c r="K1537" i="1"/>
  <c r="J1537" i="1"/>
  <c r="I1537" i="1"/>
  <c r="L1536" i="1"/>
  <c r="K1536" i="1"/>
  <c r="J1536" i="1"/>
  <c r="I1536" i="1"/>
  <c r="L1535" i="1"/>
  <c r="K1535" i="1"/>
  <c r="J1535" i="1"/>
  <c r="I1535" i="1"/>
  <c r="L1534" i="1"/>
  <c r="K1534" i="1"/>
  <c r="J1534" i="1"/>
  <c r="I1534" i="1"/>
  <c r="L1533" i="1"/>
  <c r="K1533" i="1"/>
  <c r="J1533" i="1"/>
  <c r="I1533" i="1"/>
  <c r="L1532" i="1"/>
  <c r="K1532" i="1"/>
  <c r="J1532" i="1"/>
  <c r="I1532" i="1"/>
  <c r="L1531" i="1"/>
  <c r="K1531" i="1"/>
  <c r="J1531" i="1"/>
  <c r="I1531" i="1"/>
  <c r="L1530" i="1"/>
  <c r="K1530" i="1"/>
  <c r="J1530" i="1"/>
  <c r="I1530" i="1"/>
  <c r="L1529" i="1"/>
  <c r="K1529" i="1"/>
  <c r="J1529" i="1"/>
  <c r="I1529" i="1"/>
  <c r="L1528" i="1"/>
  <c r="K1528" i="1"/>
  <c r="J1528" i="1"/>
  <c r="I1528" i="1"/>
  <c r="L1527" i="1"/>
  <c r="K1527" i="1"/>
  <c r="J1527" i="1"/>
  <c r="I1527" i="1"/>
  <c r="L1526" i="1"/>
  <c r="K1526" i="1"/>
  <c r="J1526" i="1"/>
  <c r="I1526" i="1"/>
  <c r="L1525" i="1"/>
  <c r="K1525" i="1"/>
  <c r="J1525" i="1"/>
  <c r="I1525" i="1"/>
  <c r="L1524" i="1"/>
  <c r="K1524" i="1"/>
  <c r="J1524" i="1"/>
  <c r="I1524" i="1"/>
  <c r="L1523" i="1"/>
  <c r="K1523" i="1"/>
  <c r="J1523" i="1"/>
  <c r="I1523" i="1"/>
  <c r="L1522" i="1"/>
  <c r="K1522" i="1"/>
  <c r="J1522" i="1"/>
  <c r="I1522" i="1"/>
  <c r="L1521" i="1"/>
  <c r="K1521" i="1"/>
  <c r="J1521" i="1"/>
  <c r="I1521" i="1"/>
  <c r="L1520" i="1"/>
  <c r="K1520" i="1"/>
  <c r="J1520" i="1"/>
  <c r="I1520" i="1"/>
  <c r="L1519" i="1"/>
  <c r="K1519" i="1"/>
  <c r="J1519" i="1"/>
  <c r="I1519" i="1"/>
  <c r="L1518" i="1"/>
  <c r="K1518" i="1"/>
  <c r="J1518" i="1"/>
  <c r="I1518" i="1"/>
  <c r="L1517" i="1"/>
  <c r="K1517" i="1"/>
  <c r="J1517" i="1"/>
  <c r="I1517" i="1"/>
  <c r="L1516" i="1"/>
  <c r="K1516" i="1"/>
  <c r="J1516" i="1"/>
  <c r="I1516" i="1"/>
  <c r="L1515" i="1"/>
  <c r="K1515" i="1"/>
  <c r="J1515" i="1"/>
  <c r="I1515" i="1"/>
  <c r="L1514" i="1"/>
  <c r="K1514" i="1"/>
  <c r="J1514" i="1"/>
  <c r="I1514" i="1"/>
  <c r="L1513" i="1"/>
  <c r="K1513" i="1"/>
  <c r="J1513" i="1"/>
  <c r="I1513" i="1"/>
  <c r="L1512" i="1"/>
  <c r="K1512" i="1"/>
  <c r="J1512" i="1"/>
  <c r="I1512" i="1"/>
  <c r="L1511" i="1"/>
  <c r="K1511" i="1"/>
  <c r="J1511" i="1"/>
  <c r="I1511" i="1"/>
  <c r="L1510" i="1"/>
  <c r="K1510" i="1"/>
  <c r="J1510" i="1"/>
  <c r="I1510" i="1"/>
  <c r="L1509" i="1"/>
  <c r="K1509" i="1"/>
  <c r="J1509" i="1"/>
  <c r="I1509" i="1"/>
  <c r="L1508" i="1"/>
  <c r="K1508" i="1"/>
  <c r="J1508" i="1"/>
  <c r="I1508" i="1"/>
  <c r="L1507" i="1"/>
  <c r="K1507" i="1"/>
  <c r="J1507" i="1"/>
  <c r="I1507" i="1"/>
  <c r="L1506" i="1"/>
  <c r="K1506" i="1"/>
  <c r="J1506" i="1"/>
  <c r="I1506" i="1"/>
  <c r="L1505" i="1"/>
  <c r="K1505" i="1"/>
  <c r="J1505" i="1"/>
  <c r="I1505" i="1"/>
  <c r="L1504" i="1"/>
  <c r="K1504" i="1"/>
  <c r="J1504" i="1"/>
  <c r="I1504" i="1"/>
  <c r="L1503" i="1"/>
  <c r="K1503" i="1"/>
  <c r="J1503" i="1"/>
  <c r="I1503" i="1"/>
  <c r="L1502" i="1"/>
  <c r="K1502" i="1"/>
  <c r="J1502" i="1"/>
  <c r="I1502" i="1"/>
  <c r="L1501" i="1"/>
  <c r="K1501" i="1"/>
  <c r="J1501" i="1"/>
  <c r="I1501" i="1"/>
  <c r="L1500" i="1"/>
  <c r="K1500" i="1"/>
  <c r="J1500" i="1"/>
  <c r="I1500" i="1"/>
  <c r="L1499" i="1"/>
  <c r="K1499" i="1"/>
  <c r="J1499" i="1"/>
  <c r="I1499" i="1"/>
  <c r="L1498" i="1"/>
  <c r="K1498" i="1"/>
  <c r="J1498" i="1"/>
  <c r="I1498" i="1"/>
  <c r="L1497" i="1"/>
  <c r="K1497" i="1"/>
  <c r="J1497" i="1"/>
  <c r="I1497" i="1"/>
  <c r="L1496" i="1"/>
  <c r="K1496" i="1"/>
  <c r="J1496" i="1"/>
  <c r="I1496" i="1"/>
  <c r="L1495" i="1"/>
  <c r="K1495" i="1"/>
  <c r="J1495" i="1"/>
  <c r="I1495" i="1"/>
  <c r="L1494" i="1"/>
  <c r="K1494" i="1"/>
  <c r="J1494" i="1"/>
  <c r="I1494" i="1"/>
  <c r="L1493" i="1"/>
  <c r="K1493" i="1"/>
  <c r="J1493" i="1"/>
  <c r="I1493" i="1"/>
  <c r="L1492" i="1"/>
  <c r="K1492" i="1"/>
  <c r="J1492" i="1"/>
  <c r="I1492" i="1"/>
  <c r="L1491" i="1"/>
  <c r="K1491" i="1"/>
  <c r="J1491" i="1"/>
  <c r="I1491" i="1"/>
  <c r="L1490" i="1"/>
  <c r="K1490" i="1"/>
  <c r="J1490" i="1"/>
  <c r="I1490" i="1"/>
  <c r="L1489" i="1"/>
  <c r="K1489" i="1"/>
  <c r="J1489" i="1"/>
  <c r="I1489" i="1"/>
  <c r="L1488" i="1"/>
  <c r="K1488" i="1"/>
  <c r="J1488" i="1"/>
  <c r="I1488" i="1"/>
  <c r="L1487" i="1"/>
  <c r="K1487" i="1"/>
  <c r="J1487" i="1"/>
  <c r="I1487" i="1"/>
  <c r="L1486" i="1"/>
  <c r="K1486" i="1"/>
  <c r="J1486" i="1"/>
  <c r="I1486" i="1"/>
  <c r="L1485" i="1"/>
  <c r="K1485" i="1"/>
  <c r="J1485" i="1"/>
  <c r="I1485" i="1"/>
  <c r="L1484" i="1"/>
  <c r="K1484" i="1"/>
  <c r="J1484" i="1"/>
  <c r="I1484" i="1"/>
  <c r="L1483" i="1"/>
  <c r="K1483" i="1"/>
  <c r="J1483" i="1"/>
  <c r="I1483" i="1"/>
  <c r="L1482" i="1"/>
  <c r="K1482" i="1"/>
  <c r="J1482" i="1"/>
  <c r="I1482" i="1"/>
  <c r="L1481" i="1"/>
  <c r="K1481" i="1"/>
  <c r="J1481" i="1"/>
  <c r="I1481" i="1"/>
  <c r="L1480" i="1"/>
  <c r="K1480" i="1"/>
  <c r="J1480" i="1"/>
  <c r="I1480" i="1"/>
  <c r="L1479" i="1"/>
  <c r="K1479" i="1"/>
  <c r="J1479" i="1"/>
  <c r="I1479" i="1"/>
  <c r="L1478" i="1"/>
  <c r="K1478" i="1"/>
  <c r="J1478" i="1"/>
  <c r="I1478" i="1"/>
  <c r="L1477" i="1"/>
  <c r="K1477" i="1"/>
  <c r="J1477" i="1"/>
  <c r="I1477" i="1"/>
  <c r="L1476" i="1"/>
  <c r="K1476" i="1"/>
  <c r="J1476" i="1"/>
  <c r="I1476" i="1"/>
  <c r="L1475" i="1"/>
  <c r="K1475" i="1"/>
  <c r="J1475" i="1"/>
  <c r="I1475" i="1"/>
  <c r="L1474" i="1"/>
  <c r="K1474" i="1"/>
  <c r="J1474" i="1"/>
  <c r="I1474" i="1"/>
  <c r="L1473" i="1"/>
  <c r="K1473" i="1"/>
  <c r="J1473" i="1"/>
  <c r="I1473" i="1"/>
  <c r="L1472" i="1"/>
  <c r="K1472" i="1"/>
  <c r="J1472" i="1"/>
  <c r="I1472" i="1"/>
  <c r="L1471" i="1"/>
  <c r="K1471" i="1"/>
  <c r="J1471" i="1"/>
  <c r="I1471" i="1"/>
  <c r="L1470" i="1"/>
  <c r="K1470" i="1"/>
  <c r="J1470" i="1"/>
  <c r="I1470" i="1"/>
  <c r="L1469" i="1"/>
  <c r="K1469" i="1"/>
  <c r="J1469" i="1"/>
  <c r="I1469" i="1"/>
  <c r="L1468" i="1"/>
  <c r="K1468" i="1"/>
  <c r="J1468" i="1"/>
  <c r="I1468" i="1"/>
  <c r="L1467" i="1"/>
  <c r="K1467" i="1"/>
  <c r="J1467" i="1"/>
  <c r="I1467" i="1"/>
  <c r="L1466" i="1"/>
  <c r="K1466" i="1"/>
  <c r="J1466" i="1"/>
  <c r="I1466" i="1"/>
  <c r="L1465" i="1"/>
  <c r="K1465" i="1"/>
  <c r="J1465" i="1"/>
  <c r="I1465" i="1"/>
  <c r="L1464" i="1"/>
  <c r="K1464" i="1"/>
  <c r="J1464" i="1"/>
  <c r="I1464" i="1"/>
  <c r="L1463" i="1"/>
  <c r="K1463" i="1"/>
  <c r="J1463" i="1"/>
  <c r="I1463" i="1"/>
  <c r="L1462" i="1"/>
  <c r="K1462" i="1"/>
  <c r="J1462" i="1"/>
  <c r="I1462" i="1"/>
  <c r="L1461" i="1"/>
  <c r="K1461" i="1"/>
  <c r="J1461" i="1"/>
  <c r="I1461" i="1"/>
  <c r="L1460" i="1"/>
  <c r="K1460" i="1"/>
  <c r="J1460" i="1"/>
  <c r="I1460" i="1"/>
  <c r="L1459" i="1"/>
  <c r="K1459" i="1"/>
  <c r="J1459" i="1"/>
  <c r="I1459" i="1"/>
  <c r="L1458" i="1"/>
  <c r="K1458" i="1"/>
  <c r="J1458" i="1"/>
  <c r="I1458" i="1"/>
  <c r="L1457" i="1"/>
  <c r="K1457" i="1"/>
  <c r="J1457" i="1"/>
  <c r="I1457" i="1"/>
  <c r="L1456" i="1"/>
  <c r="K1456" i="1"/>
  <c r="J1456" i="1"/>
  <c r="I1456" i="1"/>
  <c r="L1455" i="1"/>
  <c r="K1455" i="1"/>
  <c r="J1455" i="1"/>
  <c r="I1455" i="1"/>
  <c r="L1454" i="1"/>
  <c r="K1454" i="1"/>
  <c r="J1454" i="1"/>
  <c r="I1454" i="1"/>
  <c r="L1453" i="1"/>
  <c r="K1453" i="1"/>
  <c r="J1453" i="1"/>
  <c r="I1453" i="1"/>
  <c r="L1452" i="1"/>
  <c r="K1452" i="1"/>
  <c r="J1452" i="1"/>
  <c r="I1452" i="1"/>
  <c r="L1451" i="1"/>
  <c r="K1451" i="1"/>
  <c r="J1451" i="1"/>
  <c r="I1451" i="1"/>
  <c r="L1450" i="1"/>
  <c r="K1450" i="1"/>
  <c r="J1450" i="1"/>
  <c r="I1450" i="1"/>
  <c r="L1449" i="1"/>
  <c r="K1449" i="1"/>
  <c r="J1449" i="1"/>
  <c r="I1449" i="1"/>
  <c r="L1448" i="1"/>
  <c r="K1448" i="1"/>
  <c r="J1448" i="1"/>
  <c r="I1448" i="1"/>
  <c r="L1447" i="1"/>
  <c r="K1447" i="1"/>
  <c r="J1447" i="1"/>
  <c r="I1447" i="1"/>
  <c r="L1446" i="1"/>
  <c r="K1446" i="1"/>
  <c r="J1446" i="1"/>
  <c r="I1446" i="1"/>
  <c r="L1445" i="1"/>
  <c r="K1445" i="1"/>
  <c r="J1445" i="1"/>
  <c r="I1445" i="1"/>
  <c r="L1444" i="1"/>
  <c r="K1444" i="1"/>
  <c r="J1444" i="1"/>
  <c r="I1444" i="1"/>
  <c r="L1443" i="1"/>
  <c r="K1443" i="1"/>
  <c r="J1443" i="1"/>
  <c r="I1443" i="1"/>
  <c r="L1442" i="1"/>
  <c r="K1442" i="1"/>
  <c r="J1442" i="1"/>
  <c r="I1442" i="1"/>
  <c r="L1441" i="1"/>
  <c r="K1441" i="1"/>
  <c r="J1441" i="1"/>
  <c r="I1441" i="1"/>
  <c r="L1440" i="1"/>
  <c r="K1440" i="1"/>
  <c r="J1440" i="1"/>
  <c r="I1440" i="1"/>
  <c r="L1439" i="1"/>
  <c r="K1439" i="1"/>
  <c r="J1439" i="1"/>
  <c r="I1439" i="1"/>
  <c r="L1438" i="1"/>
  <c r="K1438" i="1"/>
  <c r="J1438" i="1"/>
  <c r="I1438" i="1"/>
  <c r="L1437" i="1"/>
  <c r="K1437" i="1"/>
  <c r="J1437" i="1"/>
  <c r="I1437" i="1"/>
  <c r="L1436" i="1"/>
  <c r="K1436" i="1"/>
  <c r="J1436" i="1"/>
  <c r="I1436" i="1"/>
  <c r="L1435" i="1"/>
  <c r="K1435" i="1"/>
  <c r="J1435" i="1"/>
  <c r="I1435" i="1"/>
  <c r="L1434" i="1"/>
  <c r="K1434" i="1"/>
  <c r="J1434" i="1"/>
  <c r="I1434" i="1"/>
  <c r="L1433" i="1"/>
  <c r="K1433" i="1"/>
  <c r="J1433" i="1"/>
  <c r="I1433" i="1"/>
  <c r="L1432" i="1"/>
  <c r="K1432" i="1"/>
  <c r="J1432" i="1"/>
  <c r="I1432" i="1"/>
  <c r="L1431" i="1"/>
  <c r="K1431" i="1"/>
  <c r="J1431" i="1"/>
  <c r="I1431" i="1"/>
  <c r="L1430" i="1"/>
  <c r="K1430" i="1"/>
  <c r="J1430" i="1"/>
  <c r="I1430" i="1"/>
  <c r="L1429" i="1"/>
  <c r="K1429" i="1"/>
  <c r="J1429" i="1"/>
  <c r="I1429" i="1"/>
  <c r="L1428" i="1"/>
  <c r="K1428" i="1"/>
  <c r="J1428" i="1"/>
  <c r="I1428" i="1"/>
  <c r="L1427" i="1"/>
  <c r="K1427" i="1"/>
  <c r="J1427" i="1"/>
  <c r="I1427" i="1"/>
  <c r="L1426" i="1"/>
  <c r="K1426" i="1"/>
  <c r="J1426" i="1"/>
  <c r="I1426" i="1"/>
  <c r="L1425" i="1"/>
  <c r="K1425" i="1"/>
  <c r="J1425" i="1"/>
  <c r="I1425" i="1"/>
  <c r="L1424" i="1"/>
  <c r="K1424" i="1"/>
  <c r="J1424" i="1"/>
  <c r="I1424" i="1"/>
  <c r="L1423" i="1"/>
  <c r="K1423" i="1"/>
  <c r="J1423" i="1"/>
  <c r="I1423" i="1"/>
  <c r="L1422" i="1"/>
  <c r="K1422" i="1"/>
  <c r="J1422" i="1"/>
  <c r="I1422" i="1"/>
  <c r="L1421" i="1"/>
  <c r="K1421" i="1"/>
  <c r="J1421" i="1"/>
  <c r="I1421" i="1"/>
  <c r="L1420" i="1"/>
  <c r="K1420" i="1"/>
  <c r="J1420" i="1"/>
  <c r="I1420" i="1"/>
  <c r="L1419" i="1"/>
  <c r="K1419" i="1"/>
  <c r="J1419" i="1"/>
  <c r="I1419" i="1"/>
  <c r="L1418" i="1"/>
  <c r="K1418" i="1"/>
  <c r="J1418" i="1"/>
  <c r="I1418" i="1"/>
  <c r="L1417" i="1"/>
  <c r="K1417" i="1"/>
  <c r="J1417" i="1"/>
  <c r="I1417" i="1"/>
  <c r="L1416" i="1"/>
  <c r="K1416" i="1"/>
  <c r="J1416" i="1"/>
  <c r="I1416" i="1"/>
  <c r="L1415" i="1"/>
  <c r="K1415" i="1"/>
  <c r="J1415" i="1"/>
  <c r="I1415" i="1"/>
  <c r="L1414" i="1"/>
  <c r="K1414" i="1"/>
  <c r="J1414" i="1"/>
  <c r="I1414" i="1"/>
  <c r="L1413" i="1"/>
  <c r="K1413" i="1"/>
  <c r="J1413" i="1"/>
  <c r="I1413" i="1"/>
  <c r="L1412" i="1"/>
  <c r="K1412" i="1"/>
  <c r="J1412" i="1"/>
  <c r="I1412" i="1"/>
  <c r="L1411" i="1"/>
  <c r="K1411" i="1"/>
  <c r="J1411" i="1"/>
  <c r="I1411" i="1"/>
  <c r="L1410" i="1"/>
  <c r="K1410" i="1"/>
  <c r="J1410" i="1"/>
  <c r="I1410" i="1"/>
  <c r="L1409" i="1"/>
  <c r="K1409" i="1"/>
  <c r="J1409" i="1"/>
  <c r="I1409" i="1"/>
  <c r="L1408" i="1"/>
  <c r="K1408" i="1"/>
  <c r="J1408" i="1"/>
  <c r="I1408" i="1"/>
  <c r="L1407" i="1"/>
  <c r="K1407" i="1"/>
  <c r="J1407" i="1"/>
  <c r="I1407" i="1"/>
  <c r="L1406" i="1"/>
  <c r="K1406" i="1"/>
  <c r="J1406" i="1"/>
  <c r="I1406" i="1"/>
  <c r="L1405" i="1"/>
  <c r="K1405" i="1"/>
  <c r="J1405" i="1"/>
  <c r="I1405" i="1"/>
  <c r="L1404" i="1"/>
  <c r="K1404" i="1"/>
  <c r="J1404" i="1"/>
  <c r="I1404" i="1"/>
  <c r="L1403" i="1"/>
  <c r="K1403" i="1"/>
  <c r="J1403" i="1"/>
  <c r="I1403" i="1"/>
  <c r="L1402" i="1"/>
  <c r="K1402" i="1"/>
  <c r="J1402" i="1"/>
  <c r="I1402" i="1"/>
  <c r="L1401" i="1"/>
  <c r="K1401" i="1"/>
  <c r="J1401" i="1"/>
  <c r="I1401" i="1"/>
  <c r="L1400" i="1"/>
  <c r="K1400" i="1"/>
  <c r="J1400" i="1"/>
  <c r="I1400" i="1"/>
  <c r="L1399" i="1"/>
  <c r="K1399" i="1"/>
  <c r="J1399" i="1"/>
  <c r="I1399" i="1"/>
  <c r="L1398" i="1"/>
  <c r="K1398" i="1"/>
  <c r="J1398" i="1"/>
  <c r="I1398" i="1"/>
  <c r="L1397" i="1"/>
  <c r="K1397" i="1"/>
  <c r="J1397" i="1"/>
  <c r="I1397" i="1"/>
  <c r="L1396" i="1"/>
  <c r="K1396" i="1"/>
  <c r="J1396" i="1"/>
  <c r="I1396" i="1"/>
  <c r="L1395" i="1"/>
  <c r="K1395" i="1"/>
  <c r="J1395" i="1"/>
  <c r="I1395" i="1"/>
  <c r="L1394" i="1"/>
  <c r="K1394" i="1"/>
  <c r="J1394" i="1"/>
  <c r="I1394" i="1"/>
  <c r="L1393" i="1"/>
  <c r="K1393" i="1"/>
  <c r="J1393" i="1"/>
  <c r="I1393" i="1"/>
  <c r="L1392" i="1"/>
  <c r="K1392" i="1"/>
  <c r="J1392" i="1"/>
  <c r="I1392" i="1"/>
  <c r="L1391" i="1"/>
  <c r="K1391" i="1"/>
  <c r="J1391" i="1"/>
  <c r="I1391" i="1"/>
  <c r="L1390" i="1"/>
  <c r="K1390" i="1"/>
  <c r="J1390" i="1"/>
  <c r="I1390" i="1"/>
  <c r="L1389" i="1"/>
  <c r="K1389" i="1"/>
  <c r="J1389" i="1"/>
  <c r="I1389" i="1"/>
  <c r="L1388" i="1"/>
  <c r="K1388" i="1"/>
  <c r="J1388" i="1"/>
  <c r="I1388" i="1"/>
  <c r="L1387" i="1"/>
  <c r="K1387" i="1"/>
  <c r="J1387" i="1"/>
  <c r="I1387" i="1"/>
  <c r="L1386" i="1"/>
  <c r="K1386" i="1"/>
  <c r="J1386" i="1"/>
  <c r="I1386" i="1"/>
  <c r="L1385" i="1"/>
  <c r="K1385" i="1"/>
  <c r="J1385" i="1"/>
  <c r="I1385" i="1"/>
  <c r="L1384" i="1"/>
  <c r="K1384" i="1"/>
  <c r="J1384" i="1"/>
  <c r="I1384" i="1"/>
  <c r="L1383" i="1"/>
  <c r="K1383" i="1"/>
  <c r="J1383" i="1"/>
  <c r="I1383" i="1"/>
  <c r="L1382" i="1"/>
  <c r="K1382" i="1"/>
  <c r="J1382" i="1"/>
  <c r="I1382" i="1"/>
  <c r="L1381" i="1"/>
  <c r="K1381" i="1"/>
  <c r="J1381" i="1"/>
  <c r="I1381" i="1"/>
  <c r="L1380" i="1"/>
  <c r="K1380" i="1"/>
  <c r="J1380" i="1"/>
  <c r="I1380" i="1"/>
  <c r="L1379" i="1"/>
  <c r="K1379" i="1"/>
  <c r="J1379" i="1"/>
  <c r="I1379" i="1"/>
  <c r="L1378" i="1"/>
  <c r="K1378" i="1"/>
  <c r="J1378" i="1"/>
  <c r="I1378" i="1"/>
  <c r="L1377" i="1"/>
  <c r="K1377" i="1"/>
  <c r="J1377" i="1"/>
  <c r="I1377" i="1"/>
  <c r="L1376" i="1"/>
  <c r="K1376" i="1"/>
  <c r="J1376" i="1"/>
  <c r="I1376" i="1"/>
  <c r="L1375" i="1"/>
  <c r="K1375" i="1"/>
  <c r="J1375" i="1"/>
  <c r="I1375" i="1"/>
  <c r="L1374" i="1"/>
  <c r="K1374" i="1"/>
  <c r="J1374" i="1"/>
  <c r="I1374" i="1"/>
  <c r="L1373" i="1"/>
  <c r="K1373" i="1"/>
  <c r="J1373" i="1"/>
  <c r="I1373" i="1"/>
  <c r="L1372" i="1"/>
  <c r="K1372" i="1"/>
  <c r="J1372" i="1"/>
  <c r="I1372" i="1"/>
  <c r="L1371" i="1"/>
  <c r="K1371" i="1"/>
  <c r="J1371" i="1"/>
  <c r="I1371" i="1"/>
  <c r="L1370" i="1"/>
  <c r="K1370" i="1"/>
  <c r="J1370" i="1"/>
  <c r="I1370" i="1"/>
  <c r="L1369" i="1"/>
  <c r="K1369" i="1"/>
  <c r="J1369" i="1"/>
  <c r="I1369" i="1"/>
  <c r="L1368" i="1"/>
  <c r="K1368" i="1"/>
  <c r="J1368" i="1"/>
  <c r="I1368" i="1"/>
  <c r="L1367" i="1"/>
  <c r="K1367" i="1"/>
  <c r="J1367" i="1"/>
  <c r="I1367" i="1"/>
  <c r="L1366" i="1"/>
  <c r="K1366" i="1"/>
  <c r="J1366" i="1"/>
  <c r="I1366" i="1"/>
  <c r="L1365" i="1"/>
  <c r="K1365" i="1"/>
  <c r="J1365" i="1"/>
  <c r="I1365" i="1"/>
  <c r="L1364" i="1"/>
  <c r="K1364" i="1"/>
  <c r="J1364" i="1"/>
  <c r="I1364" i="1"/>
  <c r="L1363" i="1"/>
  <c r="K1363" i="1"/>
  <c r="J1363" i="1"/>
  <c r="I1363" i="1"/>
  <c r="L1362" i="1"/>
  <c r="K1362" i="1"/>
  <c r="J1362" i="1"/>
  <c r="I1362" i="1"/>
  <c r="L1361" i="1"/>
  <c r="K1361" i="1"/>
  <c r="J1361" i="1"/>
  <c r="I1361" i="1"/>
  <c r="L1360" i="1"/>
  <c r="K1360" i="1"/>
  <c r="J1360" i="1"/>
  <c r="I1360" i="1"/>
  <c r="L1359" i="1"/>
  <c r="K1359" i="1"/>
  <c r="J1359" i="1"/>
  <c r="I1359" i="1"/>
  <c r="L1358" i="1"/>
  <c r="K1358" i="1"/>
  <c r="J1358" i="1"/>
  <c r="I1358" i="1"/>
  <c r="L1357" i="1"/>
  <c r="K1357" i="1"/>
  <c r="J1357" i="1"/>
  <c r="I1357" i="1"/>
  <c r="L1356" i="1"/>
  <c r="K1356" i="1"/>
  <c r="J1356" i="1"/>
  <c r="I1356" i="1"/>
  <c r="L1355" i="1"/>
  <c r="K1355" i="1"/>
  <c r="J1355" i="1"/>
  <c r="I1355" i="1"/>
  <c r="L1354" i="1"/>
  <c r="K1354" i="1"/>
  <c r="J1354" i="1"/>
  <c r="I1354" i="1"/>
  <c r="L1353" i="1"/>
  <c r="K1353" i="1"/>
  <c r="J1353" i="1"/>
  <c r="I1353" i="1"/>
  <c r="L1352" i="1"/>
  <c r="K1352" i="1"/>
  <c r="J1352" i="1"/>
  <c r="I1352" i="1"/>
  <c r="L1351" i="1"/>
  <c r="K1351" i="1"/>
  <c r="J1351" i="1"/>
  <c r="I1351" i="1"/>
  <c r="L1350" i="1"/>
  <c r="K1350" i="1"/>
  <c r="J1350" i="1"/>
  <c r="I1350" i="1"/>
  <c r="L1349" i="1"/>
  <c r="K1349" i="1"/>
  <c r="J1349" i="1"/>
  <c r="I1349" i="1"/>
  <c r="L1348" i="1"/>
  <c r="K1348" i="1"/>
  <c r="J1348" i="1"/>
  <c r="I1348" i="1"/>
  <c r="L1347" i="1"/>
  <c r="K1347" i="1"/>
  <c r="J1347" i="1"/>
  <c r="I1347" i="1"/>
  <c r="L1346" i="1"/>
  <c r="K1346" i="1"/>
  <c r="J1346" i="1"/>
  <c r="I1346" i="1"/>
  <c r="L1345" i="1"/>
  <c r="K1345" i="1"/>
  <c r="J1345" i="1"/>
  <c r="I1345" i="1"/>
  <c r="L1344" i="1"/>
  <c r="K1344" i="1"/>
  <c r="J1344" i="1"/>
  <c r="I1344" i="1"/>
  <c r="L1343" i="1"/>
  <c r="K1343" i="1"/>
  <c r="J1343" i="1"/>
  <c r="I1343" i="1"/>
  <c r="L1342" i="1"/>
  <c r="K1342" i="1"/>
  <c r="J1342" i="1"/>
  <c r="I1342" i="1"/>
  <c r="L1341" i="1"/>
  <c r="K1341" i="1"/>
  <c r="J1341" i="1"/>
  <c r="I1341" i="1"/>
  <c r="L1340" i="1"/>
  <c r="K1340" i="1"/>
  <c r="J1340" i="1"/>
  <c r="I1340" i="1"/>
  <c r="L1339" i="1"/>
  <c r="K1339" i="1"/>
  <c r="J1339" i="1"/>
  <c r="I1339" i="1"/>
  <c r="L1338" i="1"/>
  <c r="K1338" i="1"/>
  <c r="J1338" i="1"/>
  <c r="I1338" i="1"/>
  <c r="L1337" i="1"/>
  <c r="K1337" i="1"/>
  <c r="J1337" i="1"/>
  <c r="I1337" i="1"/>
  <c r="L1336" i="1"/>
  <c r="K1336" i="1"/>
  <c r="J1336" i="1"/>
  <c r="I1336" i="1"/>
  <c r="L1335" i="1"/>
  <c r="K1335" i="1"/>
  <c r="J1335" i="1"/>
  <c r="I1335" i="1"/>
  <c r="L1334" i="1"/>
  <c r="K1334" i="1"/>
  <c r="J1334" i="1"/>
  <c r="I1334" i="1"/>
  <c r="L1333" i="1"/>
  <c r="K1333" i="1"/>
  <c r="J1333" i="1"/>
  <c r="I1333" i="1"/>
  <c r="L1332" i="1"/>
  <c r="K1332" i="1"/>
  <c r="J1332" i="1"/>
  <c r="I1332" i="1"/>
  <c r="L1331" i="1"/>
  <c r="K1331" i="1"/>
  <c r="J1331" i="1"/>
  <c r="I1331" i="1"/>
  <c r="L1330" i="1"/>
  <c r="K1330" i="1"/>
  <c r="J1330" i="1"/>
  <c r="I1330" i="1"/>
  <c r="L1329" i="1"/>
  <c r="K1329" i="1"/>
  <c r="J1329" i="1"/>
  <c r="I1329" i="1"/>
  <c r="L1328" i="1"/>
  <c r="K1328" i="1"/>
  <c r="J1328" i="1"/>
  <c r="I1328" i="1"/>
  <c r="L1327" i="1"/>
  <c r="K1327" i="1"/>
  <c r="J1327" i="1"/>
  <c r="I1327" i="1"/>
  <c r="L1326" i="1"/>
  <c r="K1326" i="1"/>
  <c r="J1326" i="1"/>
  <c r="I1326" i="1"/>
  <c r="L1325" i="1"/>
  <c r="K1325" i="1"/>
  <c r="J1325" i="1"/>
  <c r="I1325" i="1"/>
  <c r="L1324" i="1"/>
  <c r="K1324" i="1"/>
  <c r="J1324" i="1"/>
  <c r="I1324" i="1"/>
  <c r="L1323" i="1"/>
  <c r="K1323" i="1"/>
  <c r="J1323" i="1"/>
  <c r="I1323" i="1"/>
  <c r="L1322" i="1"/>
  <c r="K1322" i="1"/>
  <c r="J1322" i="1"/>
  <c r="I1322" i="1"/>
  <c r="L1321" i="1"/>
  <c r="K1321" i="1"/>
  <c r="J1321" i="1"/>
  <c r="I1321" i="1"/>
  <c r="L1320" i="1"/>
  <c r="K1320" i="1"/>
  <c r="J1320" i="1"/>
  <c r="I1320" i="1"/>
  <c r="L1319" i="1"/>
  <c r="K1319" i="1"/>
  <c r="J1319" i="1"/>
  <c r="I1319" i="1"/>
  <c r="L1318" i="1"/>
  <c r="K1318" i="1"/>
  <c r="J1318" i="1"/>
  <c r="I1318" i="1"/>
  <c r="L1317" i="1"/>
  <c r="K1317" i="1"/>
  <c r="J1317" i="1"/>
  <c r="I1317" i="1"/>
  <c r="L1316" i="1"/>
  <c r="K1316" i="1"/>
  <c r="J1316" i="1"/>
  <c r="I1316" i="1"/>
  <c r="L1315" i="1"/>
  <c r="K1315" i="1"/>
  <c r="J1315" i="1"/>
  <c r="I1315" i="1"/>
  <c r="L1314" i="1"/>
  <c r="K1314" i="1"/>
  <c r="J1314" i="1"/>
  <c r="I1314" i="1"/>
  <c r="L1313" i="1"/>
  <c r="K1313" i="1"/>
  <c r="J1313" i="1"/>
  <c r="I1313" i="1"/>
  <c r="L1312" i="1"/>
  <c r="K1312" i="1"/>
  <c r="J1312" i="1"/>
  <c r="I1312" i="1"/>
  <c r="L1311" i="1"/>
  <c r="K1311" i="1"/>
  <c r="J1311" i="1"/>
  <c r="I1311" i="1"/>
  <c r="L1310" i="1"/>
  <c r="K1310" i="1"/>
  <c r="J1310" i="1"/>
  <c r="I1310" i="1"/>
  <c r="L1309" i="1"/>
  <c r="K1309" i="1"/>
  <c r="J1309" i="1"/>
  <c r="I1309" i="1"/>
  <c r="L1308" i="1"/>
  <c r="K1308" i="1"/>
  <c r="J1308" i="1"/>
  <c r="I1308" i="1"/>
  <c r="L1307" i="1"/>
  <c r="K1307" i="1"/>
  <c r="J1307" i="1"/>
  <c r="I1307" i="1"/>
  <c r="L1306" i="1"/>
  <c r="K1306" i="1"/>
  <c r="J1306" i="1"/>
  <c r="I1306" i="1"/>
  <c r="L1305" i="1"/>
  <c r="K1305" i="1"/>
  <c r="J1305" i="1"/>
  <c r="I1305" i="1"/>
  <c r="L1304" i="1"/>
  <c r="K1304" i="1"/>
  <c r="J1304" i="1"/>
  <c r="I1304" i="1"/>
  <c r="L1303" i="1"/>
  <c r="K1303" i="1"/>
  <c r="J1303" i="1"/>
  <c r="I1303" i="1"/>
  <c r="L1302" i="1"/>
  <c r="K1302" i="1"/>
  <c r="J1302" i="1"/>
  <c r="I1302" i="1"/>
  <c r="L1301" i="1"/>
  <c r="K1301" i="1"/>
  <c r="J1301" i="1"/>
  <c r="I1301" i="1"/>
  <c r="L1300" i="1"/>
  <c r="K1300" i="1"/>
  <c r="J1300" i="1"/>
  <c r="I1300" i="1"/>
  <c r="L1299" i="1"/>
  <c r="K1299" i="1"/>
  <c r="J1299" i="1"/>
  <c r="I1299" i="1"/>
  <c r="L1298" i="1"/>
  <c r="K1298" i="1"/>
  <c r="J1298" i="1"/>
  <c r="I1298" i="1"/>
  <c r="L1297" i="1"/>
  <c r="K1297" i="1"/>
  <c r="J1297" i="1"/>
  <c r="I1297" i="1"/>
  <c r="L1296" i="1"/>
  <c r="K1296" i="1"/>
  <c r="J1296" i="1"/>
  <c r="I1296" i="1"/>
  <c r="L1295" i="1"/>
  <c r="K1295" i="1"/>
  <c r="J1295" i="1"/>
  <c r="I1295" i="1"/>
  <c r="L1294" i="1"/>
  <c r="K1294" i="1"/>
  <c r="J1294" i="1"/>
  <c r="I1294" i="1"/>
  <c r="L1293" i="1"/>
  <c r="K1293" i="1"/>
  <c r="J1293" i="1"/>
  <c r="I1293" i="1"/>
  <c r="L1292" i="1"/>
  <c r="K1292" i="1"/>
  <c r="J1292" i="1"/>
  <c r="I1292" i="1"/>
  <c r="L1291" i="1"/>
  <c r="K1291" i="1"/>
  <c r="J1291" i="1"/>
  <c r="I1291" i="1"/>
  <c r="L1290" i="1"/>
  <c r="K1290" i="1"/>
  <c r="J1290" i="1"/>
  <c r="I1290" i="1"/>
  <c r="L1289" i="1"/>
  <c r="K1289" i="1"/>
  <c r="J1289" i="1"/>
  <c r="I1289" i="1"/>
  <c r="L1288" i="1"/>
  <c r="K1288" i="1"/>
  <c r="J1288" i="1"/>
  <c r="I1288" i="1"/>
  <c r="L1287" i="1"/>
  <c r="K1287" i="1"/>
  <c r="J1287" i="1"/>
  <c r="I1287" i="1"/>
  <c r="L1286" i="1"/>
  <c r="K1286" i="1"/>
  <c r="J1286" i="1"/>
  <c r="I1286" i="1"/>
  <c r="L1285" i="1"/>
  <c r="K1285" i="1"/>
  <c r="J1285" i="1"/>
  <c r="I1285" i="1"/>
  <c r="L1284" i="1"/>
  <c r="K1284" i="1"/>
  <c r="J1284" i="1"/>
  <c r="I1284" i="1"/>
  <c r="L1283" i="1"/>
  <c r="K1283" i="1"/>
  <c r="J1283" i="1"/>
  <c r="I1283" i="1"/>
  <c r="L1282" i="1"/>
  <c r="K1282" i="1"/>
  <c r="J1282" i="1"/>
  <c r="I1282" i="1"/>
  <c r="L1281" i="1"/>
  <c r="K1281" i="1"/>
  <c r="J1281" i="1"/>
  <c r="I1281" i="1"/>
  <c r="L1280" i="1"/>
  <c r="K1280" i="1"/>
  <c r="J1280" i="1"/>
  <c r="I1280" i="1"/>
  <c r="L1279" i="1"/>
  <c r="K1279" i="1"/>
  <c r="J1279" i="1"/>
  <c r="I1279" i="1"/>
  <c r="L1278" i="1"/>
  <c r="K1278" i="1"/>
  <c r="J1278" i="1"/>
  <c r="I1278" i="1"/>
  <c r="L1277" i="1"/>
  <c r="K1277" i="1"/>
  <c r="J1277" i="1"/>
  <c r="I1277" i="1"/>
  <c r="L1276" i="1"/>
  <c r="K1276" i="1"/>
  <c r="J1276" i="1"/>
  <c r="I1276" i="1"/>
  <c r="L1275" i="1"/>
  <c r="K1275" i="1"/>
  <c r="J1275" i="1"/>
  <c r="I1275" i="1"/>
  <c r="L1274" i="1"/>
  <c r="K1274" i="1"/>
  <c r="J1274" i="1"/>
  <c r="I1274" i="1"/>
  <c r="L1273" i="1"/>
  <c r="K1273" i="1"/>
  <c r="J1273" i="1"/>
  <c r="I1273" i="1"/>
  <c r="L1272" i="1"/>
  <c r="K1272" i="1"/>
  <c r="J1272" i="1"/>
  <c r="I1272" i="1"/>
  <c r="L1271" i="1"/>
  <c r="K1271" i="1"/>
  <c r="J1271" i="1"/>
  <c r="I1271" i="1"/>
  <c r="L1270" i="1"/>
  <c r="K1270" i="1"/>
  <c r="J1270" i="1"/>
  <c r="I1270" i="1"/>
  <c r="L1269" i="1"/>
  <c r="K1269" i="1"/>
  <c r="J1269" i="1"/>
  <c r="I1269" i="1"/>
  <c r="L1268" i="1"/>
  <c r="K1268" i="1"/>
  <c r="J1268" i="1"/>
  <c r="I1268" i="1"/>
  <c r="L1267" i="1"/>
  <c r="K1267" i="1"/>
  <c r="J1267" i="1"/>
  <c r="I1267" i="1"/>
  <c r="L1266" i="1"/>
  <c r="K1266" i="1"/>
  <c r="J1266" i="1"/>
  <c r="I1266" i="1"/>
  <c r="L1265" i="1"/>
  <c r="K1265" i="1"/>
  <c r="J1265" i="1"/>
  <c r="I1265" i="1"/>
  <c r="L1264" i="1"/>
  <c r="K1264" i="1"/>
  <c r="J1264" i="1"/>
  <c r="I1264" i="1"/>
  <c r="L1263" i="1"/>
  <c r="K1263" i="1"/>
  <c r="J1263" i="1"/>
  <c r="I1263" i="1"/>
  <c r="L1262" i="1"/>
  <c r="K1262" i="1"/>
  <c r="J1262" i="1"/>
  <c r="I1262" i="1"/>
  <c r="L1261" i="1"/>
  <c r="K1261" i="1"/>
  <c r="J1261" i="1"/>
  <c r="I1261" i="1"/>
  <c r="L1260" i="1"/>
  <c r="K1260" i="1"/>
  <c r="J1260" i="1"/>
  <c r="I1260" i="1"/>
  <c r="L1259" i="1"/>
  <c r="K1259" i="1"/>
  <c r="J1259" i="1"/>
  <c r="I1259" i="1"/>
  <c r="L1258" i="1"/>
  <c r="K1258" i="1"/>
  <c r="J1258" i="1"/>
  <c r="I1258" i="1"/>
  <c r="L1257" i="1"/>
  <c r="K1257" i="1"/>
  <c r="J1257" i="1"/>
  <c r="I1257" i="1"/>
  <c r="L1256" i="1"/>
  <c r="K1256" i="1"/>
  <c r="J1256" i="1"/>
  <c r="I1256" i="1"/>
  <c r="L1255" i="1"/>
  <c r="K1255" i="1"/>
  <c r="J1255" i="1"/>
  <c r="I1255" i="1"/>
  <c r="L1254" i="1"/>
  <c r="K1254" i="1"/>
  <c r="J1254" i="1"/>
  <c r="I1254" i="1"/>
  <c r="L1253" i="1"/>
  <c r="K1253" i="1"/>
  <c r="J1253" i="1"/>
  <c r="I1253" i="1"/>
  <c r="L1252" i="1"/>
  <c r="K1252" i="1"/>
  <c r="J1252" i="1"/>
  <c r="I1252" i="1"/>
  <c r="L1251" i="1"/>
  <c r="K1251" i="1"/>
  <c r="J1251" i="1"/>
  <c r="I1251" i="1"/>
  <c r="L1250" i="1"/>
  <c r="K1250" i="1"/>
  <c r="J1250" i="1"/>
  <c r="I1250" i="1"/>
  <c r="L1249" i="1"/>
  <c r="K1249" i="1"/>
  <c r="J1249" i="1"/>
  <c r="I1249" i="1"/>
  <c r="L1248" i="1"/>
  <c r="K1248" i="1"/>
  <c r="J1248" i="1"/>
  <c r="I1248" i="1"/>
  <c r="L1247" i="1"/>
  <c r="K1247" i="1"/>
  <c r="J1247" i="1"/>
  <c r="I1247" i="1"/>
  <c r="L1246" i="1"/>
  <c r="K1246" i="1"/>
  <c r="J1246" i="1"/>
  <c r="I1246" i="1"/>
  <c r="L1245" i="1"/>
  <c r="K1245" i="1"/>
  <c r="J1245" i="1"/>
  <c r="I1245" i="1"/>
  <c r="L1244" i="1"/>
  <c r="K1244" i="1"/>
  <c r="J1244" i="1"/>
  <c r="I1244" i="1"/>
  <c r="L1243" i="1"/>
  <c r="K1243" i="1"/>
  <c r="J1243" i="1"/>
  <c r="I1243" i="1"/>
  <c r="L1242" i="1"/>
  <c r="K1242" i="1"/>
  <c r="J1242" i="1"/>
  <c r="I1242" i="1"/>
  <c r="L1241" i="1"/>
  <c r="K1241" i="1"/>
  <c r="J1241" i="1"/>
  <c r="I1241" i="1"/>
  <c r="L1240" i="1"/>
  <c r="K1240" i="1"/>
  <c r="J1240" i="1"/>
  <c r="I1240" i="1"/>
  <c r="L1239" i="1"/>
  <c r="K1239" i="1"/>
  <c r="J1239" i="1"/>
  <c r="I1239" i="1"/>
  <c r="L1238" i="1"/>
  <c r="K1238" i="1"/>
  <c r="J1238" i="1"/>
  <c r="I1238" i="1"/>
  <c r="L1237" i="1"/>
  <c r="K1237" i="1"/>
  <c r="J1237" i="1"/>
  <c r="I1237" i="1"/>
  <c r="L1236" i="1"/>
  <c r="K1236" i="1"/>
  <c r="J1236" i="1"/>
  <c r="I1236" i="1"/>
  <c r="L1235" i="1"/>
  <c r="K1235" i="1"/>
  <c r="J1235" i="1"/>
  <c r="I1235" i="1"/>
  <c r="L1234" i="1"/>
  <c r="K1234" i="1"/>
  <c r="J1234" i="1"/>
  <c r="I1234" i="1"/>
  <c r="L1233" i="1"/>
  <c r="K1233" i="1"/>
  <c r="J1233" i="1"/>
  <c r="I1233" i="1"/>
  <c r="L1232" i="1"/>
  <c r="K1232" i="1"/>
  <c r="J1232" i="1"/>
  <c r="I1232" i="1"/>
  <c r="L1231" i="1"/>
  <c r="K1231" i="1"/>
  <c r="J1231" i="1"/>
  <c r="I1231" i="1"/>
  <c r="L1230" i="1"/>
  <c r="K1230" i="1"/>
  <c r="J1230" i="1"/>
  <c r="I1230" i="1"/>
  <c r="L1229" i="1"/>
  <c r="K1229" i="1"/>
  <c r="J1229" i="1"/>
  <c r="I1229" i="1"/>
  <c r="L1228" i="1"/>
  <c r="K1228" i="1"/>
  <c r="J1228" i="1"/>
  <c r="I1228" i="1"/>
  <c r="L1227" i="1"/>
  <c r="K1227" i="1"/>
  <c r="J1227" i="1"/>
  <c r="I1227" i="1"/>
  <c r="L1226" i="1"/>
  <c r="K1226" i="1"/>
  <c r="J1226" i="1"/>
  <c r="I1226" i="1"/>
  <c r="L1225" i="1"/>
  <c r="K1225" i="1"/>
  <c r="J1225" i="1"/>
  <c r="I1225" i="1"/>
  <c r="L1224" i="1"/>
  <c r="K1224" i="1"/>
  <c r="J1224" i="1"/>
  <c r="I1224" i="1"/>
  <c r="L1223" i="1"/>
  <c r="K1223" i="1"/>
  <c r="J1223" i="1"/>
  <c r="I1223" i="1"/>
  <c r="L1222" i="1"/>
  <c r="K1222" i="1"/>
  <c r="J1222" i="1"/>
  <c r="I1222" i="1"/>
  <c r="L1221" i="1"/>
  <c r="K1221" i="1"/>
  <c r="J1221" i="1"/>
  <c r="I1221" i="1"/>
  <c r="L1220" i="1"/>
  <c r="K1220" i="1"/>
  <c r="J1220" i="1"/>
  <c r="I1220" i="1"/>
  <c r="L1219" i="1"/>
  <c r="K1219" i="1"/>
  <c r="J1219" i="1"/>
  <c r="I1219" i="1"/>
  <c r="L1218" i="1"/>
  <c r="K1218" i="1"/>
  <c r="J1218" i="1"/>
  <c r="I1218" i="1"/>
  <c r="L1217" i="1"/>
  <c r="K1217" i="1"/>
  <c r="J1217" i="1"/>
  <c r="I1217" i="1"/>
  <c r="L1216" i="1"/>
  <c r="K1216" i="1"/>
  <c r="J1216" i="1"/>
  <c r="I1216" i="1"/>
  <c r="L1215" i="1"/>
  <c r="K1215" i="1"/>
  <c r="J1215" i="1"/>
  <c r="I1215" i="1"/>
  <c r="L1214" i="1"/>
  <c r="K1214" i="1"/>
  <c r="J1214" i="1"/>
  <c r="I1214" i="1"/>
  <c r="L1213" i="1"/>
  <c r="K1213" i="1"/>
  <c r="J1213" i="1"/>
  <c r="I1213" i="1"/>
  <c r="L1212" i="1"/>
  <c r="K1212" i="1"/>
  <c r="J1212" i="1"/>
  <c r="I1212" i="1"/>
  <c r="L1211" i="1"/>
  <c r="K1211" i="1"/>
  <c r="J1211" i="1"/>
  <c r="I1211" i="1"/>
  <c r="L1210" i="1"/>
  <c r="K1210" i="1"/>
  <c r="J1210" i="1"/>
  <c r="I1210" i="1"/>
  <c r="L1209" i="1"/>
  <c r="K1209" i="1"/>
  <c r="J1209" i="1"/>
  <c r="I1209" i="1"/>
  <c r="L1208" i="1"/>
  <c r="K1208" i="1"/>
  <c r="J1208" i="1"/>
  <c r="I1208" i="1"/>
  <c r="L1207" i="1"/>
  <c r="K1207" i="1"/>
  <c r="J1207" i="1"/>
  <c r="I1207" i="1"/>
  <c r="L1206" i="1"/>
  <c r="K1206" i="1"/>
  <c r="J1206" i="1"/>
  <c r="I1206" i="1"/>
  <c r="L1205" i="1"/>
  <c r="K1205" i="1"/>
  <c r="J1205" i="1"/>
  <c r="I1205" i="1"/>
  <c r="L1204" i="1"/>
  <c r="K1204" i="1"/>
  <c r="J1204" i="1"/>
  <c r="I1204" i="1"/>
  <c r="L1203" i="1"/>
  <c r="K1203" i="1"/>
  <c r="J1203" i="1"/>
  <c r="I1203" i="1"/>
  <c r="L1202" i="1"/>
  <c r="K1202" i="1"/>
  <c r="J1202" i="1"/>
  <c r="I1202" i="1"/>
  <c r="L1201" i="1"/>
  <c r="K1201" i="1"/>
  <c r="J1201" i="1"/>
  <c r="I1201" i="1"/>
  <c r="L1200" i="1"/>
  <c r="K1200" i="1"/>
  <c r="J1200" i="1"/>
  <c r="I1200" i="1"/>
  <c r="L1199" i="1"/>
  <c r="K1199" i="1"/>
  <c r="J1199" i="1"/>
  <c r="I1199" i="1"/>
  <c r="L1198" i="1"/>
  <c r="K1198" i="1"/>
  <c r="J1198" i="1"/>
  <c r="I1198" i="1"/>
  <c r="L1197" i="1"/>
  <c r="K1197" i="1"/>
  <c r="J1197" i="1"/>
  <c r="I1197" i="1"/>
  <c r="L1196" i="1"/>
  <c r="K1196" i="1"/>
  <c r="J1196" i="1"/>
  <c r="I1196" i="1"/>
  <c r="L1195" i="1"/>
  <c r="K1195" i="1"/>
  <c r="J1195" i="1"/>
  <c r="I1195" i="1"/>
  <c r="L1194" i="1"/>
  <c r="K1194" i="1"/>
  <c r="J1194" i="1"/>
  <c r="I1194" i="1"/>
  <c r="L1193" i="1"/>
  <c r="K1193" i="1"/>
  <c r="J1193" i="1"/>
  <c r="I1193" i="1"/>
  <c r="L1192" i="1"/>
  <c r="K1192" i="1"/>
  <c r="J1192" i="1"/>
  <c r="I1192" i="1"/>
  <c r="L1191" i="1"/>
  <c r="K1191" i="1"/>
  <c r="J1191" i="1"/>
  <c r="I1191" i="1"/>
  <c r="L1190" i="1"/>
  <c r="K1190" i="1"/>
  <c r="J1190" i="1"/>
  <c r="I1190" i="1"/>
  <c r="L1189" i="1"/>
  <c r="K1189" i="1"/>
  <c r="J1189" i="1"/>
  <c r="I1189" i="1"/>
  <c r="L1188" i="1"/>
  <c r="K1188" i="1"/>
  <c r="J1188" i="1"/>
  <c r="I1188" i="1"/>
  <c r="L1187" i="1"/>
  <c r="K1187" i="1"/>
  <c r="J1187" i="1"/>
  <c r="I1187" i="1"/>
  <c r="L1186" i="1"/>
  <c r="K1186" i="1"/>
  <c r="J1186" i="1"/>
  <c r="I1186" i="1"/>
  <c r="L1185" i="1"/>
  <c r="K1185" i="1"/>
  <c r="J1185" i="1"/>
  <c r="I1185" i="1"/>
  <c r="L1184" i="1"/>
  <c r="K1184" i="1"/>
  <c r="J1184" i="1"/>
  <c r="I1184" i="1"/>
  <c r="L1183" i="1"/>
  <c r="K1183" i="1"/>
  <c r="J1183" i="1"/>
  <c r="I1183" i="1"/>
  <c r="L1182" i="1"/>
  <c r="K1182" i="1"/>
  <c r="J1182" i="1"/>
  <c r="I1182" i="1"/>
  <c r="L1181" i="1"/>
  <c r="K1181" i="1"/>
  <c r="J1181" i="1"/>
  <c r="I1181" i="1"/>
  <c r="L1180" i="1"/>
  <c r="K1180" i="1"/>
  <c r="J1180" i="1"/>
  <c r="I1180" i="1"/>
  <c r="L1179" i="1"/>
  <c r="K1179" i="1"/>
  <c r="J1179" i="1"/>
  <c r="I1179" i="1"/>
  <c r="L1178" i="1"/>
  <c r="K1178" i="1"/>
  <c r="J1178" i="1"/>
  <c r="I1178" i="1"/>
  <c r="L1177" i="1"/>
  <c r="K1177" i="1"/>
  <c r="J1177" i="1"/>
  <c r="I1177" i="1"/>
  <c r="L1176" i="1"/>
  <c r="K1176" i="1"/>
  <c r="J1176" i="1"/>
  <c r="I1176" i="1"/>
  <c r="L1175" i="1"/>
  <c r="K1175" i="1"/>
  <c r="J1175" i="1"/>
  <c r="I1175" i="1"/>
  <c r="L1174" i="1"/>
  <c r="K1174" i="1"/>
  <c r="J1174" i="1"/>
  <c r="I1174" i="1"/>
  <c r="L1173" i="1"/>
  <c r="K1173" i="1"/>
  <c r="J1173" i="1"/>
  <c r="I1173" i="1"/>
  <c r="L1172" i="1"/>
  <c r="K1172" i="1"/>
  <c r="J1172" i="1"/>
  <c r="I1172" i="1"/>
  <c r="L1171" i="1"/>
  <c r="K1171" i="1"/>
  <c r="J1171" i="1"/>
  <c r="I1171" i="1"/>
  <c r="L1170" i="1"/>
  <c r="K1170" i="1"/>
  <c r="J1170" i="1"/>
  <c r="I1170" i="1"/>
  <c r="L1169" i="1"/>
  <c r="K1169" i="1"/>
  <c r="J1169" i="1"/>
  <c r="I1169" i="1"/>
  <c r="L1168" i="1"/>
  <c r="K1168" i="1"/>
  <c r="J1168" i="1"/>
  <c r="I1168" i="1"/>
  <c r="L1167" i="1"/>
  <c r="K1167" i="1"/>
  <c r="J1167" i="1"/>
  <c r="I1167" i="1"/>
  <c r="L1166" i="1"/>
  <c r="K1166" i="1"/>
  <c r="J1166" i="1"/>
  <c r="I1166" i="1"/>
  <c r="L1165" i="1"/>
  <c r="K1165" i="1"/>
  <c r="J1165" i="1"/>
  <c r="I1165" i="1"/>
  <c r="L1164" i="1"/>
  <c r="K1164" i="1"/>
  <c r="J1164" i="1"/>
  <c r="I1164" i="1"/>
  <c r="L1163" i="1"/>
  <c r="K1163" i="1"/>
  <c r="J1163" i="1"/>
  <c r="I1163" i="1"/>
  <c r="L1162" i="1"/>
  <c r="K1162" i="1"/>
  <c r="J1162" i="1"/>
  <c r="I1162" i="1"/>
  <c r="L1161" i="1"/>
  <c r="K1161" i="1"/>
  <c r="J1161" i="1"/>
  <c r="I1161" i="1"/>
  <c r="L1160" i="1"/>
  <c r="K1160" i="1"/>
  <c r="J1160" i="1"/>
  <c r="I1160" i="1"/>
  <c r="L1159" i="1"/>
  <c r="K1159" i="1"/>
  <c r="J1159" i="1"/>
  <c r="I1159" i="1"/>
  <c r="L1158" i="1"/>
  <c r="K1158" i="1"/>
  <c r="J1158" i="1"/>
  <c r="I1158" i="1"/>
  <c r="L1157" i="1"/>
  <c r="K1157" i="1"/>
  <c r="J1157" i="1"/>
  <c r="I1157" i="1"/>
  <c r="L1156" i="1"/>
  <c r="K1156" i="1"/>
  <c r="J1156" i="1"/>
  <c r="I1156" i="1"/>
  <c r="L1155" i="1"/>
  <c r="K1155" i="1"/>
  <c r="J1155" i="1"/>
  <c r="I1155" i="1"/>
  <c r="L1154" i="1"/>
  <c r="K1154" i="1"/>
  <c r="J1154" i="1"/>
  <c r="I1154" i="1"/>
  <c r="L1153" i="1"/>
  <c r="K1153" i="1"/>
  <c r="J1153" i="1"/>
  <c r="I1153" i="1"/>
  <c r="L1152" i="1"/>
  <c r="K1152" i="1"/>
  <c r="J1152" i="1"/>
  <c r="I1152" i="1"/>
  <c r="L1151" i="1"/>
  <c r="K1151" i="1"/>
  <c r="J1151" i="1"/>
  <c r="I1151" i="1"/>
  <c r="L1150" i="1"/>
  <c r="K1150" i="1"/>
  <c r="J1150" i="1"/>
  <c r="I1150" i="1"/>
  <c r="L1149" i="1"/>
  <c r="K1149" i="1"/>
  <c r="J1149" i="1"/>
  <c r="I1149" i="1"/>
  <c r="L1148" i="1"/>
  <c r="K1148" i="1"/>
  <c r="J1148" i="1"/>
  <c r="I1148" i="1"/>
  <c r="L1147" i="1"/>
  <c r="K1147" i="1"/>
  <c r="J1147" i="1"/>
  <c r="I1147" i="1"/>
  <c r="L1146" i="1"/>
  <c r="K1146" i="1"/>
  <c r="J1146" i="1"/>
  <c r="I1146" i="1"/>
  <c r="L1145" i="1"/>
  <c r="K1145" i="1"/>
  <c r="J1145" i="1"/>
  <c r="I1145" i="1"/>
  <c r="L1144" i="1"/>
  <c r="K1144" i="1"/>
  <c r="J1144" i="1"/>
  <c r="I1144" i="1"/>
  <c r="L1143" i="1"/>
  <c r="K1143" i="1"/>
  <c r="J1143" i="1"/>
  <c r="I1143" i="1"/>
  <c r="L1142" i="1"/>
  <c r="K1142" i="1"/>
  <c r="J1142" i="1"/>
  <c r="I1142" i="1"/>
  <c r="L1141" i="1"/>
  <c r="K1141" i="1"/>
  <c r="J1141" i="1"/>
  <c r="I1141" i="1"/>
  <c r="L1140" i="1"/>
  <c r="K1140" i="1"/>
  <c r="J1140" i="1"/>
  <c r="I1140" i="1"/>
  <c r="L1139" i="1"/>
  <c r="K1139" i="1"/>
  <c r="J1139" i="1"/>
  <c r="I1139" i="1"/>
  <c r="L1138" i="1"/>
  <c r="K1138" i="1"/>
  <c r="J1138" i="1"/>
  <c r="I1138" i="1"/>
  <c r="L1137" i="1"/>
  <c r="K1137" i="1"/>
  <c r="J1137" i="1"/>
  <c r="I1137" i="1"/>
  <c r="L1136" i="1"/>
  <c r="K1136" i="1"/>
  <c r="J1136" i="1"/>
  <c r="I1136" i="1"/>
  <c r="L1135" i="1"/>
  <c r="K1135" i="1"/>
  <c r="J1135" i="1"/>
  <c r="I1135" i="1"/>
  <c r="L1134" i="1"/>
  <c r="K1134" i="1"/>
  <c r="J1134" i="1"/>
  <c r="I1134" i="1"/>
  <c r="L1133" i="1"/>
  <c r="K1133" i="1"/>
  <c r="J1133" i="1"/>
  <c r="I1133" i="1"/>
  <c r="L1132" i="1"/>
  <c r="K1132" i="1"/>
  <c r="J1132" i="1"/>
  <c r="I1132" i="1"/>
  <c r="L1131" i="1"/>
  <c r="K1131" i="1"/>
  <c r="J1131" i="1"/>
  <c r="I1131" i="1"/>
  <c r="L1130" i="1"/>
  <c r="K1130" i="1"/>
  <c r="J1130" i="1"/>
  <c r="I1130" i="1"/>
  <c r="L1129" i="1"/>
  <c r="K1129" i="1"/>
  <c r="J1129" i="1"/>
  <c r="I1129" i="1"/>
  <c r="L1128" i="1"/>
  <c r="K1128" i="1"/>
  <c r="J1128" i="1"/>
  <c r="I1128" i="1"/>
  <c r="L1127" i="1"/>
  <c r="K1127" i="1"/>
  <c r="J1127" i="1"/>
  <c r="I1127" i="1"/>
  <c r="L1126" i="1"/>
  <c r="K1126" i="1"/>
  <c r="J1126" i="1"/>
  <c r="I1126" i="1"/>
  <c r="L1125" i="1"/>
  <c r="K1125" i="1"/>
  <c r="J1125" i="1"/>
  <c r="I1125" i="1"/>
  <c r="L1124" i="1"/>
  <c r="K1124" i="1"/>
  <c r="J1124" i="1"/>
  <c r="I1124" i="1"/>
  <c r="L1123" i="1"/>
  <c r="K1123" i="1"/>
  <c r="J1123" i="1"/>
  <c r="I1123" i="1"/>
  <c r="L1122" i="1"/>
  <c r="K1122" i="1"/>
  <c r="J1122" i="1"/>
  <c r="I1122" i="1"/>
  <c r="L1121" i="1"/>
  <c r="K1121" i="1"/>
  <c r="J1121" i="1"/>
  <c r="I1121" i="1"/>
  <c r="L1120" i="1"/>
  <c r="K1120" i="1"/>
  <c r="J1120" i="1"/>
  <c r="I1120" i="1"/>
  <c r="L1119" i="1"/>
  <c r="K1119" i="1"/>
  <c r="J1119" i="1"/>
  <c r="I1119" i="1"/>
  <c r="L1118" i="1"/>
  <c r="K1118" i="1"/>
  <c r="J1118" i="1"/>
  <c r="I1118" i="1"/>
  <c r="L1117" i="1"/>
  <c r="K1117" i="1"/>
  <c r="J1117" i="1"/>
  <c r="I1117" i="1"/>
  <c r="L1116" i="1"/>
  <c r="K1116" i="1"/>
  <c r="J1116" i="1"/>
  <c r="I1116" i="1"/>
  <c r="L1115" i="1"/>
  <c r="K1115" i="1"/>
  <c r="J1115" i="1"/>
  <c r="I1115" i="1"/>
  <c r="L1114" i="1"/>
  <c r="K1114" i="1"/>
  <c r="J1114" i="1"/>
  <c r="I1114" i="1"/>
  <c r="L1113" i="1"/>
  <c r="K1113" i="1"/>
  <c r="J1113" i="1"/>
  <c r="I1113" i="1"/>
  <c r="L1112" i="1"/>
  <c r="K1112" i="1"/>
  <c r="J1112" i="1"/>
  <c r="I1112" i="1"/>
  <c r="L1111" i="1"/>
  <c r="K1111" i="1"/>
  <c r="J1111" i="1"/>
  <c r="I1111" i="1"/>
  <c r="L1110" i="1"/>
  <c r="K1110" i="1"/>
  <c r="J1110" i="1"/>
  <c r="I1110" i="1"/>
  <c r="L1109" i="1"/>
  <c r="K1109" i="1"/>
  <c r="J1109" i="1"/>
  <c r="I1109" i="1"/>
  <c r="L1108" i="1"/>
  <c r="K1108" i="1"/>
  <c r="J1108" i="1"/>
  <c r="I1108" i="1"/>
  <c r="L1107" i="1"/>
  <c r="K1107" i="1"/>
  <c r="J1107" i="1"/>
  <c r="I1107" i="1"/>
  <c r="L1106" i="1"/>
  <c r="K1106" i="1"/>
  <c r="J1106" i="1"/>
  <c r="I1106" i="1"/>
  <c r="L1105" i="1"/>
  <c r="K1105" i="1"/>
  <c r="J1105" i="1"/>
  <c r="I1105" i="1"/>
  <c r="L1104" i="1"/>
  <c r="K1104" i="1"/>
  <c r="J1104" i="1"/>
  <c r="I1104" i="1"/>
  <c r="L1103" i="1"/>
  <c r="K1103" i="1"/>
  <c r="J1103" i="1"/>
  <c r="I1103" i="1"/>
  <c r="L1102" i="1"/>
  <c r="K1102" i="1"/>
  <c r="J1102" i="1"/>
  <c r="I1102" i="1"/>
  <c r="L1101" i="1"/>
  <c r="K1101" i="1"/>
  <c r="J1101" i="1"/>
  <c r="I1101" i="1"/>
  <c r="L1100" i="1"/>
  <c r="K1100" i="1"/>
  <c r="J1100" i="1"/>
  <c r="I1100" i="1"/>
  <c r="L1099" i="1"/>
  <c r="K1099" i="1"/>
  <c r="J1099" i="1"/>
  <c r="I1099" i="1"/>
  <c r="L1098" i="1"/>
  <c r="K1098" i="1"/>
  <c r="J1098" i="1"/>
  <c r="I1098" i="1"/>
  <c r="L1097" i="1"/>
  <c r="K1097" i="1"/>
  <c r="J1097" i="1"/>
  <c r="I1097" i="1"/>
  <c r="L1096" i="1"/>
  <c r="K1096" i="1"/>
  <c r="J1096" i="1"/>
  <c r="I1096" i="1"/>
  <c r="L1095" i="1"/>
  <c r="K1095" i="1"/>
  <c r="J1095" i="1"/>
  <c r="I1095" i="1"/>
  <c r="L1094" i="1"/>
  <c r="K1094" i="1"/>
  <c r="J1094" i="1"/>
  <c r="I1094" i="1"/>
  <c r="L1093" i="1"/>
  <c r="K1093" i="1"/>
  <c r="J1093" i="1"/>
  <c r="I1093" i="1"/>
  <c r="L1092" i="1"/>
  <c r="K1092" i="1"/>
  <c r="J1092" i="1"/>
  <c r="I1092" i="1"/>
  <c r="L1091" i="1"/>
  <c r="K1091" i="1"/>
  <c r="J1091" i="1"/>
  <c r="I1091" i="1"/>
  <c r="L1090" i="1"/>
  <c r="K1090" i="1"/>
  <c r="J1090" i="1"/>
  <c r="I1090" i="1"/>
  <c r="L1089" i="1"/>
  <c r="K1089" i="1"/>
  <c r="J1089" i="1"/>
  <c r="I1089" i="1"/>
  <c r="L1088" i="1"/>
  <c r="K1088" i="1"/>
  <c r="J1088" i="1"/>
  <c r="I1088" i="1"/>
  <c r="L1087" i="1"/>
  <c r="K1087" i="1"/>
  <c r="J1087" i="1"/>
  <c r="I1087" i="1"/>
  <c r="L1086" i="1"/>
  <c r="K1086" i="1"/>
  <c r="J1086" i="1"/>
  <c r="I1086" i="1"/>
  <c r="L1085" i="1"/>
  <c r="K1085" i="1"/>
  <c r="J1085" i="1"/>
  <c r="I1085" i="1"/>
  <c r="L1084" i="1"/>
  <c r="K1084" i="1"/>
  <c r="J1084" i="1"/>
  <c r="I1084" i="1"/>
  <c r="L1083" i="1"/>
  <c r="K1083" i="1"/>
  <c r="J1083" i="1"/>
  <c r="I1083" i="1"/>
  <c r="L1082" i="1"/>
  <c r="K1082" i="1"/>
  <c r="J1082" i="1"/>
  <c r="I1082" i="1"/>
  <c r="L1081" i="1"/>
  <c r="K1081" i="1"/>
  <c r="J1081" i="1"/>
  <c r="I1081" i="1"/>
  <c r="L1080" i="1"/>
  <c r="K1080" i="1"/>
  <c r="J1080" i="1"/>
  <c r="I1080" i="1"/>
  <c r="L1079" i="1"/>
  <c r="K1079" i="1"/>
  <c r="J1079" i="1"/>
  <c r="I1079" i="1"/>
  <c r="L1078" i="1"/>
  <c r="K1078" i="1"/>
  <c r="J1078" i="1"/>
  <c r="I1078" i="1"/>
  <c r="L1077" i="1"/>
  <c r="K1077" i="1"/>
  <c r="J1077" i="1"/>
  <c r="I1077" i="1"/>
  <c r="L1076" i="1"/>
  <c r="K1076" i="1"/>
  <c r="J1076" i="1"/>
  <c r="I1076" i="1"/>
  <c r="L1075" i="1"/>
  <c r="K1075" i="1"/>
  <c r="J1075" i="1"/>
  <c r="I1075" i="1"/>
  <c r="L1074" i="1"/>
  <c r="K1074" i="1"/>
  <c r="J1074" i="1"/>
  <c r="I1074" i="1"/>
  <c r="L1073" i="1"/>
  <c r="K1073" i="1"/>
  <c r="J1073" i="1"/>
  <c r="I1073" i="1"/>
  <c r="L1072" i="1"/>
  <c r="K1072" i="1"/>
  <c r="J1072" i="1"/>
  <c r="I1072" i="1"/>
  <c r="L1071" i="1"/>
  <c r="K1071" i="1"/>
  <c r="J1071" i="1"/>
  <c r="I1071" i="1"/>
  <c r="L1070" i="1"/>
  <c r="K1070" i="1"/>
  <c r="J1070" i="1"/>
  <c r="I1070" i="1"/>
  <c r="L1069" i="1"/>
  <c r="K1069" i="1"/>
  <c r="J1069" i="1"/>
  <c r="I1069" i="1"/>
  <c r="L1068" i="1"/>
  <c r="K1068" i="1"/>
  <c r="J1068" i="1"/>
  <c r="I1068" i="1"/>
  <c r="L1067" i="1"/>
  <c r="K1067" i="1"/>
  <c r="J1067" i="1"/>
  <c r="I1067" i="1"/>
  <c r="L1066" i="1"/>
  <c r="K1066" i="1"/>
  <c r="J1066" i="1"/>
  <c r="I1066" i="1"/>
  <c r="L1065" i="1"/>
  <c r="K1065" i="1"/>
  <c r="J1065" i="1"/>
  <c r="I1065" i="1"/>
  <c r="L1064" i="1"/>
  <c r="K1064" i="1"/>
  <c r="J1064" i="1"/>
  <c r="I1064" i="1"/>
  <c r="L1063" i="1"/>
  <c r="K1063" i="1"/>
  <c r="J1063" i="1"/>
  <c r="I1063" i="1"/>
  <c r="L1062" i="1"/>
  <c r="K1062" i="1"/>
  <c r="J1062" i="1"/>
  <c r="I1062" i="1"/>
  <c r="L1061" i="1"/>
  <c r="K1061" i="1"/>
  <c r="J1061" i="1"/>
  <c r="I1061" i="1"/>
  <c r="L1060" i="1"/>
  <c r="K1060" i="1"/>
  <c r="J1060" i="1"/>
  <c r="I1060" i="1"/>
  <c r="L1059" i="1"/>
  <c r="K1059" i="1"/>
  <c r="J1059" i="1"/>
  <c r="I1059" i="1"/>
  <c r="L1058" i="1"/>
  <c r="K1058" i="1"/>
  <c r="J1058" i="1"/>
  <c r="I1058" i="1"/>
  <c r="L1057" i="1"/>
  <c r="K1057" i="1"/>
  <c r="J1057" i="1"/>
  <c r="I1057" i="1"/>
  <c r="L1056" i="1"/>
  <c r="K1056" i="1"/>
  <c r="J1056" i="1"/>
  <c r="I1056" i="1"/>
  <c r="L1055" i="1"/>
  <c r="K1055" i="1"/>
  <c r="J1055" i="1"/>
  <c r="I1055" i="1"/>
  <c r="L1054" i="1"/>
  <c r="K1054" i="1"/>
  <c r="J1054" i="1"/>
  <c r="I1054" i="1"/>
  <c r="L1053" i="1"/>
  <c r="K1053" i="1"/>
  <c r="J1053" i="1"/>
  <c r="I1053" i="1"/>
  <c r="L1052" i="1"/>
  <c r="K1052" i="1"/>
  <c r="J1052" i="1"/>
  <c r="I1052" i="1"/>
  <c r="L1051" i="1"/>
  <c r="K1051" i="1"/>
  <c r="J1051" i="1"/>
  <c r="I1051" i="1"/>
  <c r="L1050" i="1"/>
  <c r="K1050" i="1"/>
  <c r="J1050" i="1"/>
  <c r="I1050" i="1"/>
  <c r="L1049" i="1"/>
  <c r="K1049" i="1"/>
  <c r="J1049" i="1"/>
  <c r="I1049" i="1"/>
  <c r="L1048" i="1"/>
  <c r="K1048" i="1"/>
  <c r="J1048" i="1"/>
  <c r="I1048" i="1"/>
  <c r="L1047" i="1"/>
  <c r="K1047" i="1"/>
  <c r="J1047" i="1"/>
  <c r="I1047" i="1"/>
  <c r="L1046" i="1"/>
  <c r="K1046" i="1"/>
  <c r="J1046" i="1"/>
  <c r="I1046" i="1"/>
  <c r="L1045" i="1"/>
  <c r="K1045" i="1"/>
  <c r="J1045" i="1"/>
  <c r="I1045" i="1"/>
  <c r="L1044" i="1"/>
  <c r="K1044" i="1"/>
  <c r="J1044" i="1"/>
  <c r="I1044" i="1"/>
  <c r="L1043" i="1"/>
  <c r="K1043" i="1"/>
  <c r="J1043" i="1"/>
  <c r="I1043" i="1"/>
  <c r="L1042" i="1"/>
  <c r="K1042" i="1"/>
  <c r="J1042" i="1"/>
  <c r="I1042" i="1"/>
  <c r="L1041" i="1"/>
  <c r="K1041" i="1"/>
  <c r="J1041" i="1"/>
  <c r="I1041" i="1"/>
  <c r="L1040" i="1"/>
  <c r="K1040" i="1"/>
  <c r="J1040" i="1"/>
  <c r="I1040" i="1"/>
  <c r="L1039" i="1"/>
  <c r="K1039" i="1"/>
  <c r="J1039" i="1"/>
  <c r="I1039" i="1"/>
  <c r="L1038" i="1"/>
  <c r="K1038" i="1"/>
  <c r="J1038" i="1"/>
  <c r="I1038" i="1"/>
  <c r="L1037" i="1"/>
  <c r="K1037" i="1"/>
  <c r="J1037" i="1"/>
  <c r="I1037" i="1"/>
  <c r="L1036" i="1"/>
  <c r="K1036" i="1"/>
  <c r="J1036" i="1"/>
  <c r="I1036" i="1"/>
  <c r="L1035" i="1"/>
  <c r="K1035" i="1"/>
  <c r="J1035" i="1"/>
  <c r="I1035" i="1"/>
  <c r="L1034" i="1"/>
  <c r="K1034" i="1"/>
  <c r="J1034" i="1"/>
  <c r="I1034" i="1"/>
  <c r="L1033" i="1"/>
  <c r="K1033" i="1"/>
  <c r="J1033" i="1"/>
  <c r="I1033" i="1"/>
  <c r="L1032" i="1"/>
  <c r="K1032" i="1"/>
  <c r="J1032" i="1"/>
  <c r="I1032" i="1"/>
  <c r="L1031" i="1"/>
  <c r="K1031" i="1"/>
  <c r="J1031" i="1"/>
  <c r="I1031" i="1"/>
  <c r="L1030" i="1"/>
  <c r="K1030" i="1"/>
  <c r="J1030" i="1"/>
  <c r="I1030" i="1"/>
  <c r="L1029" i="1"/>
  <c r="K1029" i="1"/>
  <c r="J1029" i="1"/>
  <c r="I1029" i="1"/>
  <c r="L1028" i="1"/>
  <c r="K1028" i="1"/>
  <c r="J1028" i="1"/>
  <c r="I1028" i="1"/>
  <c r="L1027" i="1"/>
  <c r="K1027" i="1"/>
  <c r="J1027" i="1"/>
  <c r="I1027" i="1"/>
  <c r="L1026" i="1"/>
  <c r="K1026" i="1"/>
  <c r="J1026" i="1"/>
  <c r="I1026" i="1"/>
  <c r="L1025" i="1"/>
  <c r="K1025" i="1"/>
  <c r="J1025" i="1"/>
  <c r="I1025" i="1"/>
  <c r="L1024" i="1"/>
  <c r="K1024" i="1"/>
  <c r="J1024" i="1"/>
  <c r="I1024" i="1"/>
  <c r="L1023" i="1"/>
  <c r="K1023" i="1"/>
  <c r="J1023" i="1"/>
  <c r="I1023" i="1"/>
  <c r="L1022" i="1"/>
  <c r="K1022" i="1"/>
  <c r="J1022" i="1"/>
  <c r="I1022" i="1"/>
  <c r="L1021" i="1"/>
  <c r="K1021" i="1"/>
  <c r="J1021" i="1"/>
  <c r="I1021" i="1"/>
  <c r="L1020" i="1"/>
  <c r="K1020" i="1"/>
  <c r="J1020" i="1"/>
  <c r="I1020" i="1"/>
  <c r="L1019" i="1"/>
  <c r="K1019" i="1"/>
  <c r="J1019" i="1"/>
  <c r="I1019" i="1"/>
  <c r="L1018" i="1"/>
  <c r="K1018" i="1"/>
  <c r="J1018" i="1"/>
  <c r="I1018" i="1"/>
  <c r="L1017" i="1"/>
  <c r="K1017" i="1"/>
  <c r="J1017" i="1"/>
  <c r="I1017" i="1"/>
  <c r="L1016" i="1"/>
  <c r="K1016" i="1"/>
  <c r="J1016" i="1"/>
  <c r="I1016" i="1"/>
  <c r="L1015" i="1"/>
  <c r="K1015" i="1"/>
  <c r="J1015" i="1"/>
  <c r="I1015" i="1"/>
  <c r="L1014" i="1"/>
  <c r="K1014" i="1"/>
  <c r="J1014" i="1"/>
  <c r="I1014" i="1"/>
  <c r="L1013" i="1"/>
  <c r="K1013" i="1"/>
  <c r="J1013" i="1"/>
  <c r="I1013" i="1"/>
  <c r="L1012" i="1"/>
  <c r="K1012" i="1"/>
  <c r="J1012" i="1"/>
  <c r="I1012" i="1"/>
  <c r="L1011" i="1"/>
  <c r="K1011" i="1"/>
  <c r="J1011" i="1"/>
  <c r="I1011" i="1"/>
  <c r="L1010" i="1"/>
  <c r="K1010" i="1"/>
  <c r="J1010" i="1"/>
  <c r="I1010" i="1"/>
  <c r="L1009" i="1"/>
  <c r="K1009" i="1"/>
  <c r="J1009" i="1"/>
  <c r="I1009" i="1"/>
  <c r="L1008" i="1"/>
  <c r="K1008" i="1"/>
  <c r="J1008" i="1"/>
  <c r="I1008" i="1"/>
  <c r="L1007" i="1"/>
  <c r="K1007" i="1"/>
  <c r="J1007" i="1"/>
  <c r="I1007" i="1"/>
  <c r="L1006" i="1"/>
  <c r="K1006" i="1"/>
  <c r="J1006" i="1"/>
  <c r="I1006" i="1"/>
  <c r="L1005" i="1"/>
  <c r="K1005" i="1"/>
  <c r="J1005" i="1"/>
  <c r="I1005" i="1"/>
  <c r="L1004" i="1"/>
  <c r="K1004" i="1"/>
  <c r="J1004" i="1"/>
  <c r="I1004" i="1"/>
  <c r="L1003" i="1"/>
  <c r="K1003" i="1"/>
  <c r="J1003" i="1"/>
  <c r="I1003" i="1"/>
  <c r="L1002" i="1"/>
  <c r="K1002" i="1"/>
  <c r="J1002" i="1"/>
  <c r="I1002" i="1"/>
  <c r="L1001" i="1"/>
  <c r="K1001" i="1"/>
  <c r="J1001" i="1"/>
  <c r="I1001" i="1"/>
  <c r="L1000" i="1"/>
  <c r="K1000" i="1"/>
  <c r="J1000" i="1"/>
  <c r="I1000" i="1"/>
  <c r="L999" i="1"/>
  <c r="K999" i="1"/>
  <c r="J999" i="1"/>
  <c r="I999" i="1"/>
  <c r="L998" i="1"/>
  <c r="K998" i="1"/>
  <c r="J998" i="1"/>
  <c r="I998" i="1"/>
  <c r="L997" i="1"/>
  <c r="K997" i="1"/>
  <c r="J997" i="1"/>
  <c r="I997" i="1"/>
  <c r="L996" i="1"/>
  <c r="K996" i="1"/>
  <c r="J996" i="1"/>
  <c r="I996" i="1"/>
  <c r="L995" i="1"/>
  <c r="K995" i="1"/>
  <c r="J995" i="1"/>
  <c r="I995" i="1"/>
  <c r="L994" i="1"/>
  <c r="K994" i="1"/>
  <c r="J994" i="1"/>
  <c r="I994" i="1"/>
  <c r="L993" i="1"/>
  <c r="K993" i="1"/>
  <c r="J993" i="1"/>
  <c r="I993" i="1"/>
  <c r="L992" i="1"/>
  <c r="K992" i="1"/>
  <c r="J992" i="1"/>
  <c r="I992" i="1"/>
  <c r="L991" i="1"/>
  <c r="K991" i="1"/>
  <c r="J991" i="1"/>
  <c r="I991" i="1"/>
  <c r="L990" i="1"/>
  <c r="K990" i="1"/>
  <c r="J990" i="1"/>
  <c r="I990" i="1"/>
  <c r="L989" i="1"/>
  <c r="K989" i="1"/>
  <c r="J989" i="1"/>
  <c r="I989" i="1"/>
  <c r="L988" i="1"/>
  <c r="K988" i="1"/>
  <c r="J988" i="1"/>
  <c r="I988" i="1"/>
  <c r="L987" i="1"/>
  <c r="K987" i="1"/>
  <c r="J987" i="1"/>
  <c r="I987" i="1"/>
  <c r="L986" i="1"/>
  <c r="K986" i="1"/>
  <c r="J986" i="1"/>
  <c r="I986" i="1"/>
  <c r="L985" i="1"/>
  <c r="K985" i="1"/>
  <c r="J985" i="1"/>
  <c r="I985" i="1"/>
  <c r="L984" i="1"/>
  <c r="K984" i="1"/>
  <c r="J984" i="1"/>
  <c r="I984" i="1"/>
  <c r="L983" i="1"/>
  <c r="K983" i="1"/>
  <c r="J983" i="1"/>
  <c r="I983" i="1"/>
  <c r="L982" i="1"/>
  <c r="K982" i="1"/>
  <c r="J982" i="1"/>
  <c r="I982" i="1"/>
  <c r="L981" i="1"/>
  <c r="K981" i="1"/>
  <c r="J981" i="1"/>
  <c r="I981" i="1"/>
  <c r="L980" i="1"/>
  <c r="K980" i="1"/>
  <c r="J980" i="1"/>
  <c r="I980" i="1"/>
  <c r="L979" i="1"/>
  <c r="K979" i="1"/>
  <c r="J979" i="1"/>
  <c r="I979" i="1"/>
  <c r="L978" i="1"/>
  <c r="K978" i="1"/>
  <c r="J978" i="1"/>
  <c r="I978" i="1"/>
  <c r="L977" i="1"/>
  <c r="K977" i="1"/>
  <c r="J977" i="1"/>
  <c r="I977" i="1"/>
  <c r="L976" i="1"/>
  <c r="K976" i="1"/>
  <c r="J976" i="1"/>
  <c r="I976" i="1"/>
  <c r="L975" i="1"/>
  <c r="K975" i="1"/>
  <c r="J975" i="1"/>
  <c r="I975" i="1"/>
  <c r="L974" i="1"/>
  <c r="K974" i="1"/>
  <c r="J974" i="1"/>
  <c r="I974" i="1"/>
  <c r="L973" i="1"/>
  <c r="K973" i="1"/>
  <c r="J973" i="1"/>
  <c r="I973" i="1"/>
  <c r="L972" i="1"/>
  <c r="K972" i="1"/>
  <c r="J972" i="1"/>
  <c r="I972" i="1"/>
  <c r="L971" i="1"/>
  <c r="K971" i="1"/>
  <c r="J971" i="1"/>
  <c r="I971" i="1"/>
  <c r="L970" i="1"/>
  <c r="K970" i="1"/>
  <c r="J970" i="1"/>
  <c r="I970" i="1"/>
  <c r="L969" i="1"/>
  <c r="K969" i="1"/>
  <c r="J969" i="1"/>
  <c r="I969" i="1"/>
  <c r="L968" i="1"/>
  <c r="K968" i="1"/>
  <c r="J968" i="1"/>
  <c r="I968" i="1"/>
  <c r="L967" i="1"/>
  <c r="K967" i="1"/>
  <c r="J967" i="1"/>
  <c r="I967" i="1"/>
  <c r="L966" i="1"/>
  <c r="K966" i="1"/>
  <c r="J966" i="1"/>
  <c r="I966" i="1"/>
  <c r="L965" i="1"/>
  <c r="K965" i="1"/>
  <c r="J965" i="1"/>
  <c r="I965" i="1"/>
  <c r="L964" i="1"/>
  <c r="K964" i="1"/>
  <c r="J964" i="1"/>
  <c r="I964" i="1"/>
  <c r="L963" i="1"/>
  <c r="K963" i="1"/>
  <c r="J963" i="1"/>
  <c r="I963" i="1"/>
  <c r="L962" i="1"/>
  <c r="K962" i="1"/>
  <c r="J962" i="1"/>
  <c r="I962" i="1"/>
  <c r="L961" i="1"/>
  <c r="K961" i="1"/>
  <c r="J961" i="1"/>
  <c r="I961" i="1"/>
  <c r="L960" i="1"/>
  <c r="K960" i="1"/>
  <c r="J960" i="1"/>
  <c r="I960" i="1"/>
  <c r="L959" i="1"/>
  <c r="K959" i="1"/>
  <c r="J959" i="1"/>
  <c r="I959" i="1"/>
  <c r="L958" i="1"/>
  <c r="K958" i="1"/>
  <c r="J958" i="1"/>
  <c r="I958" i="1"/>
  <c r="L957" i="1"/>
  <c r="K957" i="1"/>
  <c r="J957" i="1"/>
  <c r="I957" i="1"/>
  <c r="L956" i="1"/>
  <c r="K956" i="1"/>
  <c r="J956" i="1"/>
  <c r="I956" i="1"/>
  <c r="L955" i="1"/>
  <c r="K955" i="1"/>
  <c r="J955" i="1"/>
  <c r="I955" i="1"/>
  <c r="L954" i="1"/>
  <c r="K954" i="1"/>
  <c r="J954" i="1"/>
  <c r="I954" i="1"/>
  <c r="L953" i="1"/>
  <c r="K953" i="1"/>
  <c r="J953" i="1"/>
  <c r="I953" i="1"/>
  <c r="L952" i="1"/>
  <c r="K952" i="1"/>
  <c r="J952" i="1"/>
  <c r="I952" i="1"/>
  <c r="L951" i="1"/>
  <c r="K951" i="1"/>
  <c r="J951" i="1"/>
  <c r="I951" i="1"/>
  <c r="L950" i="1"/>
  <c r="K950" i="1"/>
  <c r="J950" i="1"/>
  <c r="I950" i="1"/>
  <c r="L949" i="1"/>
  <c r="K949" i="1"/>
  <c r="J949" i="1"/>
  <c r="I949" i="1"/>
  <c r="L948" i="1"/>
  <c r="K948" i="1"/>
  <c r="J948" i="1"/>
  <c r="I948" i="1"/>
  <c r="L947" i="1"/>
  <c r="K947" i="1"/>
  <c r="J947" i="1"/>
  <c r="I947" i="1"/>
  <c r="L946" i="1"/>
  <c r="K946" i="1"/>
  <c r="J946" i="1"/>
  <c r="I946" i="1"/>
  <c r="L945" i="1"/>
  <c r="K945" i="1"/>
  <c r="J945" i="1"/>
  <c r="I945" i="1"/>
  <c r="L944" i="1"/>
  <c r="K944" i="1"/>
  <c r="J944" i="1"/>
  <c r="I944" i="1"/>
  <c r="L943" i="1"/>
  <c r="K943" i="1"/>
  <c r="J943" i="1"/>
  <c r="I943" i="1"/>
  <c r="L942" i="1"/>
  <c r="K942" i="1"/>
  <c r="J942" i="1"/>
  <c r="I942" i="1"/>
  <c r="L941" i="1"/>
  <c r="K941" i="1"/>
  <c r="J941" i="1"/>
  <c r="I941" i="1"/>
  <c r="L940" i="1"/>
  <c r="K940" i="1"/>
  <c r="J940" i="1"/>
  <c r="I940" i="1"/>
  <c r="L939" i="1"/>
  <c r="K939" i="1"/>
  <c r="J939" i="1"/>
  <c r="I939" i="1"/>
  <c r="L938" i="1"/>
  <c r="K938" i="1"/>
  <c r="J938" i="1"/>
  <c r="I938" i="1"/>
  <c r="L937" i="1"/>
  <c r="K937" i="1"/>
  <c r="J937" i="1"/>
  <c r="I937" i="1"/>
  <c r="L936" i="1"/>
  <c r="K936" i="1"/>
  <c r="J936" i="1"/>
  <c r="I936" i="1"/>
  <c r="L935" i="1"/>
  <c r="K935" i="1"/>
  <c r="J935" i="1"/>
  <c r="I935" i="1"/>
  <c r="L934" i="1"/>
  <c r="K934" i="1"/>
  <c r="J934" i="1"/>
  <c r="I934" i="1"/>
  <c r="L933" i="1"/>
  <c r="K933" i="1"/>
  <c r="J933" i="1"/>
  <c r="I933" i="1"/>
  <c r="L932" i="1"/>
  <c r="K932" i="1"/>
  <c r="J932" i="1"/>
  <c r="I932" i="1"/>
  <c r="L931" i="1"/>
  <c r="K931" i="1"/>
  <c r="J931" i="1"/>
  <c r="I931" i="1"/>
  <c r="L930" i="1"/>
  <c r="K930" i="1"/>
  <c r="J930" i="1"/>
  <c r="I930" i="1"/>
  <c r="L929" i="1"/>
  <c r="K929" i="1"/>
  <c r="J929" i="1"/>
  <c r="I929" i="1"/>
  <c r="L928" i="1"/>
  <c r="K928" i="1"/>
  <c r="J928" i="1"/>
  <c r="I928" i="1"/>
  <c r="L927" i="1"/>
  <c r="K927" i="1"/>
  <c r="J927" i="1"/>
  <c r="I927" i="1"/>
  <c r="L926" i="1"/>
  <c r="K926" i="1"/>
  <c r="J926" i="1"/>
  <c r="I926" i="1"/>
  <c r="L925" i="1"/>
  <c r="K925" i="1"/>
  <c r="J925" i="1"/>
  <c r="I925" i="1"/>
  <c r="L924" i="1"/>
  <c r="K924" i="1"/>
  <c r="J924" i="1"/>
  <c r="I924" i="1"/>
  <c r="L923" i="1"/>
  <c r="K923" i="1"/>
  <c r="J923" i="1"/>
  <c r="I923" i="1"/>
  <c r="L922" i="1"/>
  <c r="K922" i="1"/>
  <c r="J922" i="1"/>
  <c r="I922" i="1"/>
  <c r="L921" i="1"/>
  <c r="K921" i="1"/>
  <c r="J921" i="1"/>
  <c r="I921" i="1"/>
  <c r="L920" i="1"/>
  <c r="K920" i="1"/>
  <c r="J920" i="1"/>
  <c r="I920" i="1"/>
  <c r="L919" i="1"/>
  <c r="K919" i="1"/>
  <c r="J919" i="1"/>
  <c r="I919" i="1"/>
  <c r="L918" i="1"/>
  <c r="K918" i="1"/>
  <c r="J918" i="1"/>
  <c r="I918" i="1"/>
  <c r="L917" i="1"/>
  <c r="K917" i="1"/>
  <c r="J917" i="1"/>
  <c r="I917" i="1"/>
  <c r="L916" i="1"/>
  <c r="K916" i="1"/>
  <c r="J916" i="1"/>
  <c r="I916" i="1"/>
  <c r="L915" i="1"/>
  <c r="K915" i="1"/>
  <c r="J915" i="1"/>
  <c r="I915" i="1"/>
  <c r="L914" i="1"/>
  <c r="K914" i="1"/>
  <c r="J914" i="1"/>
  <c r="I914" i="1"/>
  <c r="L913" i="1"/>
  <c r="K913" i="1"/>
  <c r="J913" i="1"/>
  <c r="I913" i="1"/>
  <c r="L912" i="1"/>
  <c r="K912" i="1"/>
  <c r="J912" i="1"/>
  <c r="I912" i="1"/>
  <c r="L911" i="1"/>
  <c r="K911" i="1"/>
  <c r="J911" i="1"/>
  <c r="I911" i="1"/>
  <c r="L910" i="1"/>
  <c r="K910" i="1"/>
  <c r="J910" i="1"/>
  <c r="I910" i="1"/>
  <c r="L909" i="1"/>
  <c r="K909" i="1"/>
  <c r="J909" i="1"/>
  <c r="I909" i="1"/>
  <c r="L908" i="1"/>
  <c r="K908" i="1"/>
  <c r="J908" i="1"/>
  <c r="I908" i="1"/>
  <c r="L907" i="1"/>
  <c r="K907" i="1"/>
  <c r="J907" i="1"/>
  <c r="I907" i="1"/>
  <c r="L906" i="1"/>
  <c r="K906" i="1"/>
  <c r="J906" i="1"/>
  <c r="I906" i="1"/>
  <c r="L905" i="1"/>
  <c r="K905" i="1"/>
  <c r="J905" i="1"/>
  <c r="I905" i="1"/>
  <c r="L904" i="1"/>
  <c r="K904" i="1"/>
  <c r="J904" i="1"/>
  <c r="I904" i="1"/>
  <c r="L903" i="1"/>
  <c r="K903" i="1"/>
  <c r="J903" i="1"/>
  <c r="I903" i="1"/>
  <c r="L902" i="1"/>
  <c r="K902" i="1"/>
  <c r="J902" i="1"/>
  <c r="I902" i="1"/>
  <c r="L901" i="1"/>
  <c r="K901" i="1"/>
  <c r="J901" i="1"/>
  <c r="I901" i="1"/>
  <c r="L900" i="1"/>
  <c r="K900" i="1"/>
  <c r="J900" i="1"/>
  <c r="I900" i="1"/>
  <c r="L899" i="1"/>
  <c r="K899" i="1"/>
  <c r="J899" i="1"/>
  <c r="I899" i="1"/>
  <c r="L898" i="1"/>
  <c r="K898" i="1"/>
  <c r="J898" i="1"/>
  <c r="I898" i="1"/>
  <c r="L897" i="1"/>
  <c r="K897" i="1"/>
  <c r="J897" i="1"/>
  <c r="I897" i="1"/>
  <c r="L896" i="1"/>
  <c r="K896" i="1"/>
  <c r="J896" i="1"/>
  <c r="I896" i="1"/>
  <c r="L895" i="1"/>
  <c r="K895" i="1"/>
  <c r="J895" i="1"/>
  <c r="I895" i="1"/>
  <c r="L894" i="1"/>
  <c r="K894" i="1"/>
  <c r="J894" i="1"/>
  <c r="I894" i="1"/>
  <c r="L893" i="1"/>
  <c r="K893" i="1"/>
  <c r="J893" i="1"/>
  <c r="I893" i="1"/>
  <c r="L892" i="1"/>
  <c r="K892" i="1"/>
  <c r="J892" i="1"/>
  <c r="I892" i="1"/>
  <c r="L891" i="1"/>
  <c r="K891" i="1"/>
  <c r="J891" i="1"/>
  <c r="I891" i="1"/>
  <c r="L890" i="1"/>
  <c r="K890" i="1"/>
  <c r="J890" i="1"/>
  <c r="I890" i="1"/>
  <c r="L889" i="1"/>
  <c r="K889" i="1"/>
  <c r="J889" i="1"/>
  <c r="I889" i="1"/>
  <c r="L888" i="1"/>
  <c r="K888" i="1"/>
  <c r="J888" i="1"/>
  <c r="I888" i="1"/>
  <c r="L887" i="1"/>
  <c r="K887" i="1"/>
  <c r="J887" i="1"/>
  <c r="I887" i="1"/>
  <c r="L886" i="1"/>
  <c r="K886" i="1"/>
  <c r="J886" i="1"/>
  <c r="I886" i="1"/>
  <c r="L885" i="1"/>
  <c r="K885" i="1"/>
  <c r="J885" i="1"/>
  <c r="I885" i="1"/>
  <c r="L884" i="1"/>
  <c r="K884" i="1"/>
  <c r="J884" i="1"/>
  <c r="I884" i="1"/>
  <c r="L883" i="1"/>
  <c r="K883" i="1"/>
  <c r="J883" i="1"/>
  <c r="I883" i="1"/>
  <c r="L882" i="1"/>
  <c r="K882" i="1"/>
  <c r="J882" i="1"/>
  <c r="I882" i="1"/>
  <c r="L881" i="1"/>
  <c r="K881" i="1"/>
  <c r="J881" i="1"/>
  <c r="I881" i="1"/>
  <c r="L880" i="1"/>
  <c r="K880" i="1"/>
  <c r="J880" i="1"/>
  <c r="I880" i="1"/>
  <c r="L879" i="1"/>
  <c r="K879" i="1"/>
  <c r="J879" i="1"/>
  <c r="I879" i="1"/>
  <c r="L878" i="1"/>
  <c r="K878" i="1"/>
  <c r="J878" i="1"/>
  <c r="I878" i="1"/>
  <c r="L877" i="1"/>
  <c r="K877" i="1"/>
  <c r="J877" i="1"/>
  <c r="I877" i="1"/>
  <c r="L876" i="1"/>
  <c r="K876" i="1"/>
  <c r="J876" i="1"/>
  <c r="I876" i="1"/>
  <c r="L875" i="1"/>
  <c r="K875" i="1"/>
  <c r="J875" i="1"/>
  <c r="I875" i="1"/>
  <c r="L874" i="1"/>
  <c r="K874" i="1"/>
  <c r="J874" i="1"/>
  <c r="I874" i="1"/>
  <c r="L873" i="1"/>
  <c r="K873" i="1"/>
  <c r="J873" i="1"/>
  <c r="I873" i="1"/>
  <c r="L872" i="1"/>
  <c r="K872" i="1"/>
  <c r="J872" i="1"/>
  <c r="I872" i="1"/>
  <c r="L871" i="1"/>
  <c r="K871" i="1"/>
  <c r="J871" i="1"/>
  <c r="I871" i="1"/>
  <c r="L870" i="1"/>
  <c r="K870" i="1"/>
  <c r="J870" i="1"/>
  <c r="I870" i="1"/>
  <c r="L869" i="1"/>
  <c r="K869" i="1"/>
  <c r="J869" i="1"/>
  <c r="I869" i="1"/>
  <c r="L868" i="1"/>
  <c r="K868" i="1"/>
  <c r="J868" i="1"/>
  <c r="I868" i="1"/>
  <c r="L867" i="1"/>
  <c r="K867" i="1"/>
  <c r="J867" i="1"/>
  <c r="I867" i="1"/>
  <c r="L866" i="1"/>
  <c r="K866" i="1"/>
  <c r="J866" i="1"/>
  <c r="I866" i="1"/>
  <c r="L865" i="1"/>
  <c r="K865" i="1"/>
  <c r="J865" i="1"/>
  <c r="I865" i="1"/>
  <c r="L864" i="1"/>
  <c r="K864" i="1"/>
  <c r="J864" i="1"/>
  <c r="I864" i="1"/>
  <c r="L863" i="1"/>
  <c r="K863" i="1"/>
  <c r="J863" i="1"/>
  <c r="I863" i="1"/>
  <c r="L862" i="1"/>
  <c r="K862" i="1"/>
  <c r="J862" i="1"/>
  <c r="I862" i="1"/>
  <c r="L861" i="1"/>
  <c r="K861" i="1"/>
  <c r="J861" i="1"/>
  <c r="I861" i="1"/>
  <c r="L860" i="1"/>
  <c r="K860" i="1"/>
  <c r="J860" i="1"/>
  <c r="I860" i="1"/>
  <c r="L859" i="1"/>
  <c r="K859" i="1"/>
  <c r="J859" i="1"/>
  <c r="I859" i="1"/>
  <c r="L858" i="1"/>
  <c r="K858" i="1"/>
  <c r="J858" i="1"/>
  <c r="I858" i="1"/>
  <c r="L857" i="1"/>
  <c r="K857" i="1"/>
  <c r="J857" i="1"/>
  <c r="I857" i="1"/>
  <c r="L856" i="1"/>
  <c r="K856" i="1"/>
  <c r="J856" i="1"/>
  <c r="I856" i="1"/>
  <c r="L855" i="1"/>
  <c r="K855" i="1"/>
  <c r="J855" i="1"/>
  <c r="I855" i="1"/>
  <c r="L854" i="1"/>
  <c r="K854" i="1"/>
  <c r="J854" i="1"/>
  <c r="I854" i="1"/>
  <c r="L853" i="1"/>
  <c r="K853" i="1"/>
  <c r="J853" i="1"/>
  <c r="I853" i="1"/>
  <c r="L852" i="1"/>
  <c r="K852" i="1"/>
  <c r="J852" i="1"/>
  <c r="I852" i="1"/>
  <c r="L851" i="1"/>
  <c r="K851" i="1"/>
  <c r="J851" i="1"/>
  <c r="I851" i="1"/>
  <c r="L850" i="1"/>
  <c r="K850" i="1"/>
  <c r="J850" i="1"/>
  <c r="I850" i="1"/>
  <c r="L849" i="1"/>
  <c r="K849" i="1"/>
  <c r="J849" i="1"/>
  <c r="I849" i="1"/>
  <c r="L848" i="1"/>
  <c r="K848" i="1"/>
  <c r="J848" i="1"/>
  <c r="I848" i="1"/>
  <c r="L847" i="1"/>
  <c r="K847" i="1"/>
  <c r="J847" i="1"/>
  <c r="I847" i="1"/>
  <c r="L846" i="1"/>
  <c r="K846" i="1"/>
  <c r="J846" i="1"/>
  <c r="I846" i="1"/>
  <c r="L845" i="1"/>
  <c r="K845" i="1"/>
  <c r="J845" i="1"/>
  <c r="I845" i="1"/>
  <c r="L844" i="1"/>
  <c r="K844" i="1"/>
  <c r="J844" i="1"/>
  <c r="I844" i="1"/>
  <c r="L843" i="1"/>
  <c r="K843" i="1"/>
  <c r="J843" i="1"/>
  <c r="I843" i="1"/>
  <c r="L842" i="1"/>
  <c r="K842" i="1"/>
  <c r="J842" i="1"/>
  <c r="I842" i="1"/>
  <c r="L841" i="1"/>
  <c r="K841" i="1"/>
  <c r="J841" i="1"/>
  <c r="I841" i="1"/>
  <c r="L840" i="1"/>
  <c r="K840" i="1"/>
  <c r="J840" i="1"/>
  <c r="I840" i="1"/>
  <c r="L839" i="1"/>
  <c r="K839" i="1"/>
  <c r="J839" i="1"/>
  <c r="I839" i="1"/>
  <c r="L838" i="1"/>
  <c r="K838" i="1"/>
  <c r="J838" i="1"/>
  <c r="I838" i="1"/>
  <c r="L837" i="1"/>
  <c r="K837" i="1"/>
  <c r="J837" i="1"/>
  <c r="I837" i="1"/>
  <c r="L836" i="1"/>
  <c r="K836" i="1"/>
  <c r="J836" i="1"/>
  <c r="I836" i="1"/>
  <c r="L835" i="1"/>
  <c r="K835" i="1"/>
  <c r="J835" i="1"/>
  <c r="I835" i="1"/>
  <c r="L834" i="1"/>
  <c r="K834" i="1"/>
  <c r="J834" i="1"/>
  <c r="I834" i="1"/>
  <c r="L833" i="1"/>
  <c r="K833" i="1"/>
  <c r="J833" i="1"/>
  <c r="I833" i="1"/>
  <c r="L832" i="1"/>
  <c r="K832" i="1"/>
  <c r="J832" i="1"/>
  <c r="I832" i="1"/>
  <c r="L831" i="1"/>
  <c r="K831" i="1"/>
  <c r="J831" i="1"/>
  <c r="I831" i="1"/>
  <c r="L830" i="1"/>
  <c r="K830" i="1"/>
  <c r="J830" i="1"/>
  <c r="I830" i="1"/>
  <c r="L829" i="1"/>
  <c r="K829" i="1"/>
  <c r="J829" i="1"/>
  <c r="I829" i="1"/>
  <c r="L828" i="1"/>
  <c r="K828" i="1"/>
  <c r="J828" i="1"/>
  <c r="I828" i="1"/>
  <c r="L827" i="1"/>
  <c r="K827" i="1"/>
  <c r="J827" i="1"/>
  <c r="I827" i="1"/>
  <c r="L826" i="1"/>
  <c r="K826" i="1"/>
  <c r="J826" i="1"/>
  <c r="I826" i="1"/>
  <c r="L825" i="1"/>
  <c r="K825" i="1"/>
  <c r="J825" i="1"/>
  <c r="I825" i="1"/>
  <c r="L824" i="1"/>
  <c r="K824" i="1"/>
  <c r="J824" i="1"/>
  <c r="I824" i="1"/>
  <c r="L823" i="1"/>
  <c r="K823" i="1"/>
  <c r="J823" i="1"/>
  <c r="I823" i="1"/>
  <c r="L822" i="1"/>
  <c r="K822" i="1"/>
  <c r="J822" i="1"/>
  <c r="I822" i="1"/>
  <c r="L821" i="1"/>
  <c r="K821" i="1"/>
  <c r="J821" i="1"/>
  <c r="I821" i="1"/>
  <c r="L820" i="1"/>
  <c r="K820" i="1"/>
  <c r="J820" i="1"/>
  <c r="I820" i="1"/>
  <c r="L819" i="1"/>
  <c r="K819" i="1"/>
  <c r="J819" i="1"/>
  <c r="I819" i="1"/>
  <c r="L818" i="1"/>
  <c r="K818" i="1"/>
  <c r="J818" i="1"/>
  <c r="I818" i="1"/>
  <c r="L817" i="1"/>
  <c r="K817" i="1"/>
  <c r="J817" i="1"/>
  <c r="I817" i="1"/>
  <c r="L816" i="1"/>
  <c r="K816" i="1"/>
  <c r="J816" i="1"/>
  <c r="I816" i="1"/>
  <c r="L815" i="1"/>
  <c r="K815" i="1"/>
  <c r="J815" i="1"/>
  <c r="I815" i="1"/>
  <c r="L814" i="1"/>
  <c r="K814" i="1"/>
  <c r="J814" i="1"/>
  <c r="I814" i="1"/>
  <c r="L813" i="1"/>
  <c r="K813" i="1"/>
  <c r="J813" i="1"/>
  <c r="I813" i="1"/>
  <c r="L812" i="1"/>
  <c r="K812" i="1"/>
  <c r="J812" i="1"/>
  <c r="I812" i="1"/>
  <c r="L811" i="1"/>
  <c r="K811" i="1"/>
  <c r="J811" i="1"/>
  <c r="I811" i="1"/>
  <c r="L810" i="1"/>
  <c r="K810" i="1"/>
  <c r="J810" i="1"/>
  <c r="I810" i="1"/>
  <c r="L809" i="1"/>
  <c r="K809" i="1"/>
  <c r="J809" i="1"/>
  <c r="I809" i="1"/>
  <c r="L808" i="1"/>
  <c r="K808" i="1"/>
  <c r="J808" i="1"/>
  <c r="I808" i="1"/>
  <c r="L807" i="1"/>
  <c r="K807" i="1"/>
  <c r="J807" i="1"/>
  <c r="I807" i="1"/>
  <c r="L806" i="1"/>
  <c r="K806" i="1"/>
  <c r="J806" i="1"/>
  <c r="I806" i="1"/>
  <c r="L805" i="1"/>
  <c r="K805" i="1"/>
  <c r="J805" i="1"/>
  <c r="I805" i="1"/>
  <c r="L804" i="1"/>
  <c r="K804" i="1"/>
  <c r="J804" i="1"/>
  <c r="I804" i="1"/>
  <c r="L803" i="1"/>
  <c r="K803" i="1"/>
  <c r="J803" i="1"/>
  <c r="I803" i="1"/>
  <c r="L802" i="1"/>
  <c r="K802" i="1"/>
  <c r="J802" i="1"/>
  <c r="I802" i="1"/>
  <c r="L801" i="1"/>
  <c r="K801" i="1"/>
  <c r="J801" i="1"/>
  <c r="I801" i="1"/>
  <c r="L800" i="1"/>
  <c r="K800" i="1"/>
  <c r="J800" i="1"/>
  <c r="I800" i="1"/>
  <c r="L799" i="1"/>
  <c r="K799" i="1"/>
  <c r="J799" i="1"/>
  <c r="I799" i="1"/>
  <c r="L798" i="1"/>
  <c r="K798" i="1"/>
  <c r="J798" i="1"/>
  <c r="I798" i="1"/>
  <c r="L797" i="1"/>
  <c r="K797" i="1"/>
  <c r="J797" i="1"/>
  <c r="I797" i="1"/>
  <c r="L796" i="1"/>
  <c r="K796" i="1"/>
  <c r="J796" i="1"/>
  <c r="I796" i="1"/>
  <c r="L795" i="1"/>
  <c r="K795" i="1"/>
  <c r="J795" i="1"/>
  <c r="I795" i="1"/>
  <c r="L794" i="1"/>
  <c r="K794" i="1"/>
  <c r="J794" i="1"/>
  <c r="I794" i="1"/>
  <c r="L793" i="1"/>
  <c r="K793" i="1"/>
  <c r="J793" i="1"/>
  <c r="I793" i="1"/>
  <c r="L792" i="1"/>
  <c r="K792" i="1"/>
  <c r="J792" i="1"/>
  <c r="I792" i="1"/>
  <c r="L791" i="1"/>
  <c r="K791" i="1"/>
  <c r="J791" i="1"/>
  <c r="I791" i="1"/>
  <c r="L790" i="1"/>
  <c r="K790" i="1"/>
  <c r="J790" i="1"/>
  <c r="I790" i="1"/>
  <c r="L789" i="1"/>
  <c r="K789" i="1"/>
  <c r="J789" i="1"/>
  <c r="I789" i="1"/>
  <c r="L788" i="1"/>
  <c r="K788" i="1"/>
  <c r="J788" i="1"/>
  <c r="I788" i="1"/>
  <c r="L787" i="1"/>
  <c r="K787" i="1"/>
  <c r="J787" i="1"/>
  <c r="I787" i="1"/>
  <c r="L786" i="1"/>
  <c r="K786" i="1"/>
  <c r="J786" i="1"/>
  <c r="I786" i="1"/>
  <c r="L785" i="1"/>
  <c r="K785" i="1"/>
  <c r="J785" i="1"/>
  <c r="I785" i="1"/>
  <c r="L784" i="1"/>
  <c r="K784" i="1"/>
  <c r="J784" i="1"/>
  <c r="I784" i="1"/>
  <c r="L783" i="1"/>
  <c r="K783" i="1"/>
  <c r="J783" i="1"/>
  <c r="I783" i="1"/>
  <c r="L782" i="1"/>
  <c r="K782" i="1"/>
  <c r="J782" i="1"/>
  <c r="I782" i="1"/>
  <c r="L781" i="1"/>
  <c r="K781" i="1"/>
  <c r="J781" i="1"/>
  <c r="I781" i="1"/>
  <c r="L780" i="1"/>
  <c r="K780" i="1"/>
  <c r="J780" i="1"/>
  <c r="I780" i="1"/>
  <c r="L779" i="1"/>
  <c r="K779" i="1"/>
  <c r="J779" i="1"/>
  <c r="I779" i="1"/>
  <c r="L778" i="1"/>
  <c r="K778" i="1"/>
  <c r="J778" i="1"/>
  <c r="I778" i="1"/>
  <c r="L777" i="1"/>
  <c r="K777" i="1"/>
  <c r="J777" i="1"/>
  <c r="I777" i="1"/>
  <c r="L776" i="1"/>
  <c r="K776" i="1"/>
  <c r="J776" i="1"/>
  <c r="I776" i="1"/>
  <c r="L775" i="1"/>
  <c r="K775" i="1"/>
  <c r="J775" i="1"/>
  <c r="I775" i="1"/>
  <c r="L774" i="1"/>
  <c r="K774" i="1"/>
  <c r="J774" i="1"/>
  <c r="I774" i="1"/>
  <c r="L773" i="1"/>
  <c r="K773" i="1"/>
  <c r="J773" i="1"/>
  <c r="I773" i="1"/>
  <c r="L772" i="1"/>
  <c r="K772" i="1"/>
  <c r="J772" i="1"/>
  <c r="I772" i="1"/>
  <c r="L771" i="1"/>
  <c r="K771" i="1"/>
  <c r="J771" i="1"/>
  <c r="I771" i="1"/>
  <c r="L770" i="1"/>
  <c r="K770" i="1"/>
  <c r="J770" i="1"/>
  <c r="I770" i="1"/>
  <c r="L769" i="1"/>
  <c r="K769" i="1"/>
  <c r="J769" i="1"/>
  <c r="I769" i="1"/>
  <c r="L768" i="1"/>
  <c r="K768" i="1"/>
  <c r="J768" i="1"/>
  <c r="I768" i="1"/>
  <c r="L767" i="1"/>
  <c r="K767" i="1"/>
  <c r="J767" i="1"/>
  <c r="I767" i="1"/>
  <c r="L766" i="1"/>
  <c r="K766" i="1"/>
  <c r="J766" i="1"/>
  <c r="I766" i="1"/>
  <c r="L765" i="1"/>
  <c r="K765" i="1"/>
  <c r="J765" i="1"/>
  <c r="I765" i="1"/>
  <c r="L764" i="1"/>
  <c r="K764" i="1"/>
  <c r="J764" i="1"/>
  <c r="I764" i="1"/>
  <c r="L763" i="1"/>
  <c r="K763" i="1"/>
  <c r="J763" i="1"/>
  <c r="I763" i="1"/>
  <c r="L762" i="1"/>
  <c r="K762" i="1"/>
  <c r="J762" i="1"/>
  <c r="I762" i="1"/>
  <c r="L761" i="1"/>
  <c r="K761" i="1"/>
  <c r="J761" i="1"/>
  <c r="I761" i="1"/>
  <c r="L760" i="1"/>
  <c r="K760" i="1"/>
  <c r="J760" i="1"/>
  <c r="I760" i="1"/>
  <c r="L759" i="1"/>
  <c r="K759" i="1"/>
  <c r="J759" i="1"/>
  <c r="I759" i="1"/>
  <c r="L758" i="1"/>
  <c r="K758" i="1"/>
  <c r="J758" i="1"/>
  <c r="I758" i="1"/>
  <c r="L757" i="1"/>
  <c r="K757" i="1"/>
  <c r="J757" i="1"/>
  <c r="I757" i="1"/>
  <c r="L756" i="1"/>
  <c r="K756" i="1"/>
  <c r="J756" i="1"/>
  <c r="I756" i="1"/>
  <c r="L755" i="1"/>
  <c r="K755" i="1"/>
  <c r="J755" i="1"/>
  <c r="I755" i="1"/>
  <c r="L754" i="1"/>
  <c r="K754" i="1"/>
  <c r="J754" i="1"/>
  <c r="I754" i="1"/>
  <c r="L753" i="1"/>
  <c r="K753" i="1"/>
  <c r="J753" i="1"/>
  <c r="I753" i="1"/>
  <c r="L752" i="1"/>
  <c r="K752" i="1"/>
  <c r="J752" i="1"/>
  <c r="I752" i="1"/>
  <c r="L751" i="1"/>
  <c r="K751" i="1"/>
  <c r="J751" i="1"/>
  <c r="I751" i="1"/>
  <c r="L750" i="1"/>
  <c r="K750" i="1"/>
  <c r="J750" i="1"/>
  <c r="I750" i="1"/>
  <c r="L749" i="1"/>
  <c r="K749" i="1"/>
  <c r="J749" i="1"/>
  <c r="I749" i="1"/>
  <c r="L748" i="1"/>
  <c r="K748" i="1"/>
  <c r="J748" i="1"/>
  <c r="I748" i="1"/>
  <c r="L747" i="1"/>
  <c r="K747" i="1"/>
  <c r="J747" i="1"/>
  <c r="I747" i="1"/>
  <c r="L746" i="1"/>
  <c r="K746" i="1"/>
  <c r="J746" i="1"/>
  <c r="I746" i="1"/>
  <c r="L745" i="1"/>
  <c r="K745" i="1"/>
  <c r="J745" i="1"/>
  <c r="I745" i="1"/>
  <c r="L744" i="1"/>
  <c r="K744" i="1"/>
  <c r="J744" i="1"/>
  <c r="I744" i="1"/>
  <c r="L743" i="1"/>
  <c r="K743" i="1"/>
  <c r="J743" i="1"/>
  <c r="I743" i="1"/>
  <c r="L742" i="1"/>
  <c r="K742" i="1"/>
  <c r="J742" i="1"/>
  <c r="I742" i="1"/>
  <c r="L741" i="1"/>
  <c r="K741" i="1"/>
  <c r="J741" i="1"/>
  <c r="I741" i="1"/>
  <c r="L740" i="1"/>
  <c r="K740" i="1"/>
  <c r="J740" i="1"/>
  <c r="I740" i="1"/>
  <c r="L739" i="1"/>
  <c r="K739" i="1"/>
  <c r="J739" i="1"/>
  <c r="I739" i="1"/>
  <c r="L738" i="1"/>
  <c r="K738" i="1"/>
  <c r="J738" i="1"/>
  <c r="I738" i="1"/>
  <c r="L737" i="1"/>
  <c r="K737" i="1"/>
  <c r="J737" i="1"/>
  <c r="I737" i="1"/>
  <c r="L736" i="1"/>
  <c r="K736" i="1"/>
  <c r="J736" i="1"/>
  <c r="I736" i="1"/>
  <c r="L735" i="1"/>
  <c r="K735" i="1"/>
  <c r="J735" i="1"/>
  <c r="I735" i="1"/>
  <c r="L734" i="1"/>
  <c r="K734" i="1"/>
  <c r="J734" i="1"/>
  <c r="I734" i="1"/>
  <c r="L733" i="1"/>
  <c r="K733" i="1"/>
  <c r="J733" i="1"/>
  <c r="I733" i="1"/>
  <c r="L732" i="1"/>
  <c r="K732" i="1"/>
  <c r="J732" i="1"/>
  <c r="I732" i="1"/>
  <c r="L731" i="1"/>
  <c r="K731" i="1"/>
  <c r="J731" i="1"/>
  <c r="I731" i="1"/>
  <c r="L730" i="1"/>
  <c r="K730" i="1"/>
  <c r="J730" i="1"/>
  <c r="I730" i="1"/>
  <c r="L729" i="1"/>
  <c r="K729" i="1"/>
  <c r="J729" i="1"/>
  <c r="I729" i="1"/>
  <c r="L728" i="1"/>
  <c r="K728" i="1"/>
  <c r="J728" i="1"/>
  <c r="I728" i="1"/>
  <c r="L727" i="1"/>
  <c r="K727" i="1"/>
  <c r="J727" i="1"/>
  <c r="I727" i="1"/>
  <c r="L726" i="1"/>
  <c r="K726" i="1"/>
  <c r="J726" i="1"/>
  <c r="I726" i="1"/>
  <c r="L725" i="1"/>
  <c r="K725" i="1"/>
  <c r="J725" i="1"/>
  <c r="I725" i="1"/>
  <c r="L724" i="1"/>
  <c r="K724" i="1"/>
  <c r="J724" i="1"/>
  <c r="I724" i="1"/>
  <c r="L723" i="1"/>
  <c r="K723" i="1"/>
  <c r="J723" i="1"/>
  <c r="I723" i="1"/>
  <c r="L722" i="1"/>
  <c r="K722" i="1"/>
  <c r="J722" i="1"/>
  <c r="I722" i="1"/>
  <c r="L721" i="1"/>
  <c r="K721" i="1"/>
  <c r="J721" i="1"/>
  <c r="I721" i="1"/>
  <c r="L720" i="1"/>
  <c r="K720" i="1"/>
  <c r="J720" i="1"/>
  <c r="I720" i="1"/>
  <c r="L719" i="1"/>
  <c r="K719" i="1"/>
  <c r="J719" i="1"/>
  <c r="I719" i="1"/>
  <c r="L718" i="1"/>
  <c r="K718" i="1"/>
  <c r="J718" i="1"/>
  <c r="I718" i="1"/>
  <c r="L717" i="1"/>
  <c r="K717" i="1"/>
  <c r="J717" i="1"/>
  <c r="I717" i="1"/>
  <c r="L716" i="1"/>
  <c r="K716" i="1"/>
  <c r="J716" i="1"/>
  <c r="I716" i="1"/>
  <c r="L715" i="1"/>
  <c r="K715" i="1"/>
  <c r="J715" i="1"/>
  <c r="I715" i="1"/>
  <c r="L714" i="1"/>
  <c r="K714" i="1"/>
  <c r="J714" i="1"/>
  <c r="I714" i="1"/>
  <c r="L713" i="1"/>
  <c r="K713" i="1"/>
  <c r="J713" i="1"/>
  <c r="I713" i="1"/>
  <c r="L712" i="1"/>
  <c r="K712" i="1"/>
  <c r="J712" i="1"/>
  <c r="I712" i="1"/>
  <c r="L711" i="1"/>
  <c r="K711" i="1"/>
  <c r="J711" i="1"/>
  <c r="I711" i="1"/>
  <c r="L710" i="1"/>
  <c r="K710" i="1"/>
  <c r="J710" i="1"/>
  <c r="I710" i="1"/>
  <c r="L709" i="1"/>
  <c r="K709" i="1"/>
  <c r="J709" i="1"/>
  <c r="I709" i="1"/>
  <c r="L708" i="1"/>
  <c r="K708" i="1"/>
  <c r="J708" i="1"/>
  <c r="I708" i="1"/>
  <c r="L707" i="1"/>
  <c r="K707" i="1"/>
  <c r="J707" i="1"/>
  <c r="I707" i="1"/>
  <c r="L706" i="1"/>
  <c r="K706" i="1"/>
  <c r="J706" i="1"/>
  <c r="I706" i="1"/>
  <c r="L705" i="1"/>
  <c r="K705" i="1"/>
  <c r="J705" i="1"/>
  <c r="I705" i="1"/>
  <c r="L704" i="1"/>
  <c r="K704" i="1"/>
  <c r="J704" i="1"/>
  <c r="I704" i="1"/>
  <c r="L703" i="1"/>
  <c r="K703" i="1"/>
  <c r="J703" i="1"/>
  <c r="I703" i="1"/>
  <c r="L702" i="1"/>
  <c r="K702" i="1"/>
  <c r="J702" i="1"/>
  <c r="I702" i="1"/>
  <c r="L701" i="1"/>
  <c r="K701" i="1"/>
  <c r="J701" i="1"/>
  <c r="I701" i="1"/>
  <c r="L700" i="1"/>
  <c r="K700" i="1"/>
  <c r="J700" i="1"/>
  <c r="I700" i="1"/>
  <c r="L699" i="1"/>
  <c r="K699" i="1"/>
  <c r="J699" i="1"/>
  <c r="I699" i="1"/>
  <c r="L698" i="1"/>
  <c r="K698" i="1"/>
  <c r="J698" i="1"/>
  <c r="I698" i="1"/>
  <c r="L697" i="1"/>
  <c r="K697" i="1"/>
  <c r="J697" i="1"/>
  <c r="I697" i="1"/>
  <c r="L696" i="1"/>
  <c r="K696" i="1"/>
  <c r="J696" i="1"/>
  <c r="I696" i="1"/>
  <c r="L695" i="1"/>
  <c r="K695" i="1"/>
  <c r="J695" i="1"/>
  <c r="I695" i="1"/>
  <c r="L694" i="1"/>
  <c r="K694" i="1"/>
  <c r="J694" i="1"/>
  <c r="I694" i="1"/>
  <c r="L693" i="1"/>
  <c r="K693" i="1"/>
  <c r="J693" i="1"/>
  <c r="I693" i="1"/>
  <c r="L692" i="1"/>
  <c r="K692" i="1"/>
  <c r="J692" i="1"/>
  <c r="I692" i="1"/>
  <c r="L691" i="1"/>
  <c r="K691" i="1"/>
  <c r="J691" i="1"/>
  <c r="I691" i="1"/>
  <c r="L690" i="1"/>
  <c r="K690" i="1"/>
  <c r="J690" i="1"/>
  <c r="I690" i="1"/>
  <c r="L689" i="1"/>
  <c r="K689" i="1"/>
  <c r="J689" i="1"/>
  <c r="I689" i="1"/>
  <c r="L688" i="1"/>
  <c r="K688" i="1"/>
  <c r="J688" i="1"/>
  <c r="I688" i="1"/>
  <c r="L687" i="1"/>
  <c r="K687" i="1"/>
  <c r="J687" i="1"/>
  <c r="I687" i="1"/>
  <c r="L686" i="1"/>
  <c r="K686" i="1"/>
  <c r="J686" i="1"/>
  <c r="I686" i="1"/>
  <c r="L685" i="1"/>
  <c r="K685" i="1"/>
  <c r="J685" i="1"/>
  <c r="I685" i="1"/>
  <c r="L684" i="1"/>
  <c r="K684" i="1"/>
  <c r="J684" i="1"/>
  <c r="I684" i="1"/>
  <c r="L683" i="1"/>
  <c r="K683" i="1"/>
  <c r="J683" i="1"/>
  <c r="I683" i="1"/>
  <c r="L682" i="1"/>
  <c r="K682" i="1"/>
  <c r="J682" i="1"/>
  <c r="I682" i="1"/>
  <c r="L681" i="1"/>
  <c r="K681" i="1"/>
  <c r="J681" i="1"/>
  <c r="I681" i="1"/>
  <c r="L680" i="1"/>
  <c r="K680" i="1"/>
  <c r="J680" i="1"/>
  <c r="I680" i="1"/>
  <c r="L679" i="1"/>
  <c r="K679" i="1"/>
  <c r="J679" i="1"/>
  <c r="I679" i="1"/>
  <c r="L678" i="1"/>
  <c r="K678" i="1"/>
  <c r="J678" i="1"/>
  <c r="I678" i="1"/>
  <c r="L677" i="1"/>
  <c r="K677" i="1"/>
  <c r="J677" i="1"/>
  <c r="I677" i="1"/>
  <c r="L676" i="1"/>
  <c r="K676" i="1"/>
  <c r="J676" i="1"/>
  <c r="I676" i="1"/>
  <c r="L675" i="1"/>
  <c r="K675" i="1"/>
  <c r="J675" i="1"/>
  <c r="I675" i="1"/>
  <c r="L674" i="1"/>
  <c r="K674" i="1"/>
  <c r="J674" i="1"/>
  <c r="I674" i="1"/>
  <c r="L673" i="1"/>
  <c r="K673" i="1"/>
  <c r="J673" i="1"/>
  <c r="I673" i="1"/>
  <c r="L672" i="1"/>
  <c r="K672" i="1"/>
  <c r="J672" i="1"/>
  <c r="I672" i="1"/>
  <c r="L671" i="1"/>
  <c r="K671" i="1"/>
  <c r="J671" i="1"/>
  <c r="I671" i="1"/>
  <c r="L670" i="1"/>
  <c r="K670" i="1"/>
  <c r="J670" i="1"/>
  <c r="I670" i="1"/>
  <c r="L669" i="1"/>
  <c r="K669" i="1"/>
  <c r="J669" i="1"/>
  <c r="I669" i="1"/>
  <c r="L668" i="1"/>
  <c r="K668" i="1"/>
  <c r="J668" i="1"/>
  <c r="I668" i="1"/>
  <c r="L667" i="1"/>
  <c r="K667" i="1"/>
  <c r="J667" i="1"/>
  <c r="I667" i="1"/>
  <c r="L666" i="1"/>
  <c r="K666" i="1"/>
  <c r="J666" i="1"/>
  <c r="I666" i="1"/>
  <c r="L665" i="1"/>
  <c r="K665" i="1"/>
  <c r="J665" i="1"/>
  <c r="I665" i="1"/>
  <c r="L664" i="1"/>
  <c r="K664" i="1"/>
  <c r="J664" i="1"/>
  <c r="I664" i="1"/>
  <c r="L663" i="1"/>
  <c r="K663" i="1"/>
  <c r="J663" i="1"/>
  <c r="I663" i="1"/>
  <c r="L662" i="1"/>
  <c r="K662" i="1"/>
  <c r="J662" i="1"/>
  <c r="I662" i="1"/>
  <c r="L661" i="1"/>
  <c r="K661" i="1"/>
  <c r="J661" i="1"/>
  <c r="I661" i="1"/>
  <c r="L660" i="1"/>
  <c r="K660" i="1"/>
  <c r="J660" i="1"/>
  <c r="I660" i="1"/>
  <c r="L659" i="1"/>
  <c r="K659" i="1"/>
  <c r="J659" i="1"/>
  <c r="I659" i="1"/>
  <c r="L658" i="1"/>
  <c r="K658" i="1"/>
  <c r="J658" i="1"/>
  <c r="I658" i="1"/>
  <c r="L657" i="1"/>
  <c r="K657" i="1"/>
  <c r="J657" i="1"/>
  <c r="I657" i="1"/>
  <c r="L656" i="1"/>
  <c r="K656" i="1"/>
  <c r="J656" i="1"/>
  <c r="I656" i="1"/>
  <c r="L655" i="1"/>
  <c r="K655" i="1"/>
  <c r="J655" i="1"/>
  <c r="I655" i="1"/>
  <c r="L654" i="1"/>
  <c r="K654" i="1"/>
  <c r="J654" i="1"/>
  <c r="I654" i="1"/>
  <c r="L653" i="1"/>
  <c r="K653" i="1"/>
  <c r="J653" i="1"/>
  <c r="I653" i="1"/>
  <c r="L652" i="1"/>
  <c r="K652" i="1"/>
  <c r="J652" i="1"/>
  <c r="I652" i="1"/>
  <c r="L651" i="1"/>
  <c r="K651" i="1"/>
  <c r="J651" i="1"/>
  <c r="I651" i="1"/>
  <c r="L650" i="1"/>
  <c r="K650" i="1"/>
  <c r="J650" i="1"/>
  <c r="I650" i="1"/>
  <c r="L649" i="1"/>
  <c r="K649" i="1"/>
  <c r="J649" i="1"/>
  <c r="I649" i="1"/>
  <c r="L648" i="1"/>
  <c r="K648" i="1"/>
  <c r="J648" i="1"/>
  <c r="I648" i="1"/>
  <c r="L647" i="1"/>
  <c r="K647" i="1"/>
  <c r="J647" i="1"/>
  <c r="I647" i="1"/>
  <c r="L646" i="1"/>
  <c r="K646" i="1"/>
  <c r="J646" i="1"/>
  <c r="I646" i="1"/>
  <c r="L645" i="1"/>
  <c r="K645" i="1"/>
  <c r="J645" i="1"/>
  <c r="I645" i="1"/>
  <c r="L644" i="1"/>
  <c r="K644" i="1"/>
  <c r="J644" i="1"/>
  <c r="I644" i="1"/>
  <c r="L643" i="1"/>
  <c r="K643" i="1"/>
  <c r="J643" i="1"/>
  <c r="I643" i="1"/>
  <c r="L642" i="1"/>
  <c r="K642" i="1"/>
  <c r="J642" i="1"/>
  <c r="I642" i="1"/>
  <c r="L641" i="1"/>
  <c r="K641" i="1"/>
  <c r="J641" i="1"/>
  <c r="I641" i="1"/>
  <c r="L640" i="1"/>
  <c r="K640" i="1"/>
  <c r="J640" i="1"/>
  <c r="I640" i="1"/>
  <c r="L639" i="1"/>
  <c r="K639" i="1"/>
  <c r="J639" i="1"/>
  <c r="I639" i="1"/>
  <c r="L638" i="1"/>
  <c r="K638" i="1"/>
  <c r="J638" i="1"/>
  <c r="I638" i="1"/>
  <c r="L637" i="1"/>
  <c r="K637" i="1"/>
  <c r="J637" i="1"/>
  <c r="I637" i="1"/>
  <c r="L636" i="1"/>
  <c r="K636" i="1"/>
  <c r="J636" i="1"/>
  <c r="I636" i="1"/>
  <c r="L635" i="1"/>
  <c r="K635" i="1"/>
  <c r="J635" i="1"/>
  <c r="I635" i="1"/>
  <c r="L634" i="1"/>
  <c r="K634" i="1"/>
  <c r="J634" i="1"/>
  <c r="I634" i="1"/>
  <c r="L633" i="1"/>
  <c r="K633" i="1"/>
  <c r="J633" i="1"/>
  <c r="I633" i="1"/>
  <c r="L632" i="1"/>
  <c r="K632" i="1"/>
  <c r="J632" i="1"/>
  <c r="I632" i="1"/>
  <c r="L631" i="1"/>
  <c r="K631" i="1"/>
  <c r="J631" i="1"/>
  <c r="I631" i="1"/>
  <c r="L630" i="1"/>
  <c r="K630" i="1"/>
  <c r="J630" i="1"/>
  <c r="I630" i="1"/>
  <c r="L629" i="1"/>
  <c r="K629" i="1"/>
  <c r="J629" i="1"/>
  <c r="I629" i="1"/>
  <c r="L628" i="1"/>
  <c r="K628" i="1"/>
  <c r="J628" i="1"/>
  <c r="I628" i="1"/>
  <c r="L627" i="1"/>
  <c r="K627" i="1"/>
  <c r="J627" i="1"/>
  <c r="I627" i="1"/>
  <c r="L626" i="1"/>
  <c r="K626" i="1"/>
  <c r="J626" i="1"/>
  <c r="I626" i="1"/>
  <c r="L625" i="1"/>
  <c r="K625" i="1"/>
  <c r="J625" i="1"/>
  <c r="I625" i="1"/>
  <c r="L624" i="1"/>
  <c r="K624" i="1"/>
  <c r="J624" i="1"/>
  <c r="I624" i="1"/>
  <c r="L623" i="1"/>
  <c r="K623" i="1"/>
  <c r="J623" i="1"/>
  <c r="I623" i="1"/>
  <c r="L622" i="1"/>
  <c r="K622" i="1"/>
  <c r="J622" i="1"/>
  <c r="I622" i="1"/>
  <c r="L621" i="1"/>
  <c r="K621" i="1"/>
  <c r="J621" i="1"/>
  <c r="I621" i="1"/>
  <c r="L620" i="1"/>
  <c r="K620" i="1"/>
  <c r="J620" i="1"/>
  <c r="I620" i="1"/>
  <c r="L619" i="1"/>
  <c r="K619" i="1"/>
  <c r="J619" i="1"/>
  <c r="I619" i="1"/>
  <c r="L618" i="1"/>
  <c r="K618" i="1"/>
  <c r="J618" i="1"/>
  <c r="I618" i="1"/>
  <c r="L617" i="1"/>
  <c r="K617" i="1"/>
  <c r="J617" i="1"/>
  <c r="I617" i="1"/>
  <c r="L616" i="1"/>
  <c r="K616" i="1"/>
  <c r="J616" i="1"/>
  <c r="I616" i="1"/>
  <c r="L615" i="1"/>
  <c r="K615" i="1"/>
  <c r="J615" i="1"/>
  <c r="I615" i="1"/>
  <c r="L614" i="1"/>
  <c r="K614" i="1"/>
  <c r="J614" i="1"/>
  <c r="I614" i="1"/>
  <c r="L613" i="1"/>
  <c r="K613" i="1"/>
  <c r="J613" i="1"/>
  <c r="I613" i="1"/>
  <c r="L612" i="1"/>
  <c r="K612" i="1"/>
  <c r="J612" i="1"/>
  <c r="I612" i="1"/>
  <c r="L611" i="1"/>
  <c r="K611" i="1"/>
  <c r="J611" i="1"/>
  <c r="I611" i="1"/>
  <c r="L610" i="1"/>
  <c r="K610" i="1"/>
  <c r="J610" i="1"/>
  <c r="I610" i="1"/>
  <c r="L609" i="1"/>
  <c r="K609" i="1"/>
  <c r="J609" i="1"/>
  <c r="I609" i="1"/>
  <c r="L608" i="1"/>
  <c r="K608" i="1"/>
  <c r="J608" i="1"/>
  <c r="I608" i="1"/>
  <c r="L607" i="1"/>
  <c r="K607" i="1"/>
  <c r="J607" i="1"/>
  <c r="I607" i="1"/>
  <c r="L606" i="1"/>
  <c r="K606" i="1"/>
  <c r="J606" i="1"/>
  <c r="I606" i="1"/>
  <c r="L605" i="1"/>
  <c r="K605" i="1"/>
  <c r="J605" i="1"/>
  <c r="I605" i="1"/>
  <c r="L604" i="1"/>
  <c r="K604" i="1"/>
  <c r="J604" i="1"/>
  <c r="I604" i="1"/>
  <c r="L603" i="1"/>
  <c r="K603" i="1"/>
  <c r="J603" i="1"/>
  <c r="I603" i="1"/>
  <c r="L602" i="1"/>
  <c r="K602" i="1"/>
  <c r="J602" i="1"/>
  <c r="I602" i="1"/>
  <c r="L601" i="1"/>
  <c r="K601" i="1"/>
  <c r="J601" i="1"/>
  <c r="I601" i="1"/>
  <c r="L600" i="1"/>
  <c r="K600" i="1"/>
  <c r="J600" i="1"/>
  <c r="I600" i="1"/>
  <c r="L599" i="1"/>
  <c r="K599" i="1"/>
  <c r="J599" i="1"/>
  <c r="I599" i="1"/>
  <c r="L598" i="1"/>
  <c r="K598" i="1"/>
  <c r="J598" i="1"/>
  <c r="I598" i="1"/>
  <c r="L597" i="1"/>
  <c r="K597" i="1"/>
  <c r="J597" i="1"/>
  <c r="I597" i="1"/>
  <c r="L596" i="1"/>
  <c r="K596" i="1"/>
  <c r="J596" i="1"/>
  <c r="I596" i="1"/>
  <c r="L595" i="1"/>
  <c r="K595" i="1"/>
  <c r="J595" i="1"/>
  <c r="I595" i="1"/>
  <c r="L594" i="1"/>
  <c r="K594" i="1"/>
  <c r="J594" i="1"/>
  <c r="I594" i="1"/>
  <c r="L593" i="1"/>
  <c r="K593" i="1"/>
  <c r="J593" i="1"/>
  <c r="I593" i="1"/>
  <c r="L592" i="1"/>
  <c r="K592" i="1"/>
  <c r="J592" i="1"/>
  <c r="I592" i="1"/>
  <c r="L591" i="1"/>
  <c r="K591" i="1"/>
  <c r="J591" i="1"/>
  <c r="I591" i="1"/>
  <c r="L590" i="1"/>
  <c r="K590" i="1"/>
  <c r="J590" i="1"/>
  <c r="I590" i="1"/>
  <c r="L589" i="1"/>
  <c r="K589" i="1"/>
  <c r="J589" i="1"/>
  <c r="I589" i="1"/>
  <c r="L588" i="1"/>
  <c r="K588" i="1"/>
  <c r="J588" i="1"/>
  <c r="I588" i="1"/>
  <c r="L587" i="1"/>
  <c r="K587" i="1"/>
  <c r="J587" i="1"/>
  <c r="I587" i="1"/>
  <c r="L586" i="1"/>
  <c r="K586" i="1"/>
  <c r="J586" i="1"/>
  <c r="I586" i="1"/>
  <c r="L585" i="1"/>
  <c r="K585" i="1"/>
  <c r="J585" i="1"/>
  <c r="I585" i="1"/>
  <c r="L584" i="1"/>
  <c r="K584" i="1"/>
  <c r="J584" i="1"/>
  <c r="I584" i="1"/>
  <c r="L583" i="1"/>
  <c r="K583" i="1"/>
  <c r="J583" i="1"/>
  <c r="I583" i="1"/>
  <c r="L582" i="1"/>
  <c r="K582" i="1"/>
  <c r="J582" i="1"/>
  <c r="I582" i="1"/>
  <c r="L581" i="1"/>
  <c r="K581" i="1"/>
  <c r="J581" i="1"/>
  <c r="I581" i="1"/>
  <c r="L580" i="1"/>
  <c r="K580" i="1"/>
  <c r="J580" i="1"/>
  <c r="I580" i="1"/>
  <c r="L579" i="1"/>
  <c r="K579" i="1"/>
  <c r="J579" i="1"/>
  <c r="I579" i="1"/>
  <c r="L578" i="1"/>
  <c r="K578" i="1"/>
  <c r="J578" i="1"/>
  <c r="I578" i="1"/>
  <c r="L577" i="1"/>
  <c r="K577" i="1"/>
  <c r="J577" i="1"/>
  <c r="I577" i="1"/>
  <c r="L576" i="1"/>
  <c r="K576" i="1"/>
  <c r="J576" i="1"/>
  <c r="I576" i="1"/>
  <c r="L575" i="1"/>
  <c r="K575" i="1"/>
  <c r="J575" i="1"/>
  <c r="I575" i="1"/>
  <c r="L574" i="1"/>
  <c r="K574" i="1"/>
  <c r="J574" i="1"/>
  <c r="I574" i="1"/>
  <c r="L573" i="1"/>
  <c r="K573" i="1"/>
  <c r="J573" i="1"/>
  <c r="I573" i="1"/>
  <c r="L572" i="1"/>
  <c r="K572" i="1"/>
  <c r="J572" i="1"/>
  <c r="I572" i="1"/>
  <c r="L571" i="1"/>
  <c r="K571" i="1"/>
  <c r="J571" i="1"/>
  <c r="I571" i="1"/>
  <c r="L570" i="1"/>
  <c r="K570" i="1"/>
  <c r="J570" i="1"/>
  <c r="I570" i="1"/>
  <c r="L569" i="1"/>
  <c r="K569" i="1"/>
  <c r="J569" i="1"/>
  <c r="I569" i="1"/>
  <c r="L568" i="1"/>
  <c r="K568" i="1"/>
  <c r="J568" i="1"/>
  <c r="I568" i="1"/>
  <c r="L567" i="1"/>
  <c r="K567" i="1"/>
  <c r="J567" i="1"/>
  <c r="I567" i="1"/>
  <c r="L566" i="1"/>
  <c r="K566" i="1"/>
  <c r="J566" i="1"/>
  <c r="I566" i="1"/>
  <c r="L565" i="1"/>
  <c r="K565" i="1"/>
  <c r="J565" i="1"/>
  <c r="I565" i="1"/>
  <c r="L564" i="1"/>
  <c r="K564" i="1"/>
  <c r="J564" i="1"/>
  <c r="I564" i="1"/>
  <c r="L563" i="1"/>
  <c r="K563" i="1"/>
  <c r="J563" i="1"/>
  <c r="I563" i="1"/>
  <c r="L562" i="1"/>
  <c r="K562" i="1"/>
  <c r="J562" i="1"/>
  <c r="I562" i="1"/>
  <c r="L561" i="1"/>
  <c r="K561" i="1"/>
  <c r="J561" i="1"/>
  <c r="I561" i="1"/>
  <c r="L560" i="1"/>
  <c r="K560" i="1"/>
  <c r="J560" i="1"/>
  <c r="I560" i="1"/>
  <c r="L559" i="1"/>
  <c r="K559" i="1"/>
  <c r="J559" i="1"/>
  <c r="I559" i="1"/>
  <c r="L558" i="1"/>
  <c r="K558" i="1"/>
  <c r="J558" i="1"/>
  <c r="I558" i="1"/>
  <c r="L557" i="1"/>
  <c r="K557" i="1"/>
  <c r="J557" i="1"/>
  <c r="I557" i="1"/>
  <c r="L556" i="1"/>
  <c r="K556" i="1"/>
  <c r="J556" i="1"/>
  <c r="I556" i="1"/>
  <c r="L555" i="1"/>
  <c r="K555" i="1"/>
  <c r="J555" i="1"/>
  <c r="I555" i="1"/>
  <c r="L554" i="1"/>
  <c r="K554" i="1"/>
  <c r="J554" i="1"/>
  <c r="I554" i="1"/>
  <c r="L553" i="1"/>
  <c r="K553" i="1"/>
  <c r="J553" i="1"/>
  <c r="I553" i="1"/>
  <c r="L552" i="1"/>
  <c r="K552" i="1"/>
  <c r="J552" i="1"/>
  <c r="I552" i="1"/>
  <c r="L551" i="1"/>
  <c r="K551" i="1"/>
  <c r="J551" i="1"/>
  <c r="I551" i="1"/>
  <c r="L550" i="1"/>
  <c r="K550" i="1"/>
  <c r="J550" i="1"/>
  <c r="I550" i="1"/>
  <c r="L549" i="1"/>
  <c r="K549" i="1"/>
  <c r="J549" i="1"/>
  <c r="I549" i="1"/>
  <c r="L548" i="1"/>
  <c r="K548" i="1"/>
  <c r="J548" i="1"/>
  <c r="I548" i="1"/>
  <c r="L547" i="1"/>
  <c r="K547" i="1"/>
  <c r="J547" i="1"/>
  <c r="I547" i="1"/>
  <c r="L546" i="1"/>
  <c r="K546" i="1"/>
  <c r="J546" i="1"/>
  <c r="I546" i="1"/>
  <c r="L545" i="1"/>
  <c r="K545" i="1"/>
  <c r="J545" i="1"/>
  <c r="I545" i="1"/>
  <c r="L544" i="1"/>
  <c r="K544" i="1"/>
  <c r="J544" i="1"/>
  <c r="I544" i="1"/>
  <c r="L543" i="1"/>
  <c r="K543" i="1"/>
  <c r="J543" i="1"/>
  <c r="I543" i="1"/>
  <c r="L542" i="1"/>
  <c r="K542" i="1"/>
  <c r="J542" i="1"/>
  <c r="I542" i="1"/>
  <c r="L541" i="1"/>
  <c r="K541" i="1"/>
  <c r="J541" i="1"/>
  <c r="I541" i="1"/>
  <c r="L540" i="1"/>
  <c r="K540" i="1"/>
  <c r="J540" i="1"/>
  <c r="I540" i="1"/>
  <c r="L539" i="1"/>
  <c r="K539" i="1"/>
  <c r="J539" i="1"/>
  <c r="I539" i="1"/>
  <c r="L538" i="1"/>
  <c r="K538" i="1"/>
  <c r="J538" i="1"/>
  <c r="I538" i="1"/>
  <c r="L537" i="1"/>
  <c r="K537" i="1"/>
  <c r="J537" i="1"/>
  <c r="I537" i="1"/>
  <c r="L536" i="1"/>
  <c r="K536" i="1"/>
  <c r="J536" i="1"/>
  <c r="I536" i="1"/>
  <c r="L535" i="1"/>
  <c r="K535" i="1"/>
  <c r="J535" i="1"/>
  <c r="I535" i="1"/>
  <c r="L534" i="1"/>
  <c r="K534" i="1"/>
  <c r="J534" i="1"/>
  <c r="I534" i="1"/>
  <c r="L533" i="1"/>
  <c r="K533" i="1"/>
  <c r="J533" i="1"/>
  <c r="I533" i="1"/>
  <c r="L532" i="1"/>
  <c r="K532" i="1"/>
  <c r="J532" i="1"/>
  <c r="I532" i="1"/>
  <c r="L531" i="1"/>
  <c r="K531" i="1"/>
  <c r="J531" i="1"/>
  <c r="I531" i="1"/>
  <c r="L530" i="1"/>
  <c r="K530" i="1"/>
  <c r="J530" i="1"/>
  <c r="I530" i="1"/>
  <c r="L529" i="1"/>
  <c r="K529" i="1"/>
  <c r="J529" i="1"/>
  <c r="I529" i="1"/>
  <c r="L528" i="1"/>
  <c r="K528" i="1"/>
  <c r="J528" i="1"/>
  <c r="I528" i="1"/>
  <c r="L527" i="1"/>
  <c r="K527" i="1"/>
  <c r="J527" i="1"/>
  <c r="I527" i="1"/>
  <c r="L526" i="1"/>
  <c r="K526" i="1"/>
  <c r="J526" i="1"/>
  <c r="I526" i="1"/>
  <c r="L525" i="1"/>
  <c r="K525" i="1"/>
  <c r="J525" i="1"/>
  <c r="I525" i="1"/>
  <c r="L524" i="1"/>
  <c r="K524" i="1"/>
  <c r="J524" i="1"/>
  <c r="I524" i="1"/>
  <c r="L523" i="1"/>
  <c r="K523" i="1"/>
  <c r="J523" i="1"/>
  <c r="I523" i="1"/>
  <c r="L522" i="1"/>
  <c r="K522" i="1"/>
  <c r="J522" i="1"/>
  <c r="I522" i="1"/>
  <c r="L521" i="1"/>
  <c r="K521" i="1"/>
  <c r="J521" i="1"/>
  <c r="I521" i="1"/>
  <c r="L520" i="1"/>
  <c r="K520" i="1"/>
  <c r="J520" i="1"/>
  <c r="I520" i="1"/>
  <c r="L519" i="1"/>
  <c r="K519" i="1"/>
  <c r="J519" i="1"/>
  <c r="I519" i="1"/>
  <c r="L518" i="1"/>
  <c r="K518" i="1"/>
  <c r="J518" i="1"/>
  <c r="I518" i="1"/>
  <c r="L517" i="1"/>
  <c r="K517" i="1"/>
  <c r="J517" i="1"/>
  <c r="I517" i="1"/>
  <c r="L516" i="1"/>
  <c r="K516" i="1"/>
  <c r="J516" i="1"/>
  <c r="I516" i="1"/>
  <c r="L515" i="1"/>
  <c r="K515" i="1"/>
  <c r="J515" i="1"/>
  <c r="I515" i="1"/>
  <c r="L514" i="1"/>
  <c r="K514" i="1"/>
  <c r="J514" i="1"/>
  <c r="I514" i="1"/>
  <c r="L513" i="1"/>
  <c r="K513" i="1"/>
  <c r="J513" i="1"/>
  <c r="I513" i="1"/>
  <c r="L512" i="1"/>
  <c r="K512" i="1"/>
  <c r="J512" i="1"/>
  <c r="I512" i="1"/>
  <c r="L511" i="1"/>
  <c r="K511" i="1"/>
  <c r="J511" i="1"/>
  <c r="I511" i="1"/>
  <c r="L510" i="1"/>
  <c r="K510" i="1"/>
  <c r="J510" i="1"/>
  <c r="I510" i="1"/>
  <c r="L509" i="1"/>
  <c r="K509" i="1"/>
  <c r="J509" i="1"/>
  <c r="I509" i="1"/>
  <c r="L508" i="1"/>
  <c r="K508" i="1"/>
  <c r="J508" i="1"/>
  <c r="I508" i="1"/>
  <c r="L507" i="1"/>
  <c r="K507" i="1"/>
  <c r="J507" i="1"/>
  <c r="I507" i="1"/>
  <c r="L506" i="1"/>
  <c r="K506" i="1"/>
  <c r="J506" i="1"/>
  <c r="I506" i="1"/>
  <c r="L505" i="1"/>
  <c r="K505" i="1"/>
  <c r="J505" i="1"/>
  <c r="I505" i="1"/>
  <c r="L504" i="1"/>
  <c r="K504" i="1"/>
  <c r="J504" i="1"/>
  <c r="I504" i="1"/>
  <c r="L503" i="1"/>
  <c r="K503" i="1"/>
  <c r="J503" i="1"/>
  <c r="I503" i="1"/>
  <c r="L502" i="1"/>
  <c r="K502" i="1"/>
  <c r="J502" i="1"/>
  <c r="I502" i="1"/>
  <c r="L501" i="1"/>
  <c r="K501" i="1"/>
  <c r="J501" i="1"/>
  <c r="I501" i="1"/>
  <c r="L500" i="1"/>
  <c r="K500" i="1"/>
  <c r="J500" i="1"/>
  <c r="I500" i="1"/>
  <c r="L499" i="1"/>
  <c r="K499" i="1"/>
  <c r="J499" i="1"/>
  <c r="I499" i="1"/>
  <c r="L498" i="1"/>
  <c r="K498" i="1"/>
  <c r="J498" i="1"/>
  <c r="I498" i="1"/>
  <c r="L497" i="1"/>
  <c r="K497" i="1"/>
  <c r="J497" i="1"/>
  <c r="I497" i="1"/>
  <c r="L496" i="1"/>
  <c r="K496" i="1"/>
  <c r="J496" i="1"/>
  <c r="I496" i="1"/>
  <c r="L495" i="1"/>
  <c r="K495" i="1"/>
  <c r="J495" i="1"/>
  <c r="I495" i="1"/>
  <c r="L494" i="1"/>
  <c r="K494" i="1"/>
  <c r="J494" i="1"/>
  <c r="I494" i="1"/>
  <c r="L493" i="1"/>
  <c r="K493" i="1"/>
  <c r="J493" i="1"/>
  <c r="I493" i="1"/>
  <c r="L492" i="1"/>
  <c r="K492" i="1"/>
  <c r="J492" i="1"/>
  <c r="I492" i="1"/>
  <c r="L491" i="1"/>
  <c r="K491" i="1"/>
  <c r="J491" i="1"/>
  <c r="I491" i="1"/>
  <c r="L490" i="1"/>
  <c r="K490" i="1"/>
  <c r="J490" i="1"/>
  <c r="I490" i="1"/>
  <c r="L489" i="1"/>
  <c r="K489" i="1"/>
  <c r="J489" i="1"/>
  <c r="I489" i="1"/>
  <c r="L488" i="1"/>
  <c r="K488" i="1"/>
  <c r="J488" i="1"/>
  <c r="I488" i="1"/>
  <c r="L487" i="1"/>
  <c r="K487" i="1"/>
  <c r="J487" i="1"/>
  <c r="I487" i="1"/>
  <c r="L486" i="1"/>
  <c r="K486" i="1"/>
  <c r="J486" i="1"/>
  <c r="I486" i="1"/>
  <c r="L485" i="1"/>
  <c r="K485" i="1"/>
  <c r="J485" i="1"/>
  <c r="I485" i="1"/>
  <c r="L484" i="1"/>
  <c r="K484" i="1"/>
  <c r="J484" i="1"/>
  <c r="I484" i="1"/>
  <c r="L483" i="1"/>
  <c r="K483" i="1"/>
  <c r="J483" i="1"/>
  <c r="I483" i="1"/>
  <c r="L482" i="1"/>
  <c r="K482" i="1"/>
  <c r="J482" i="1"/>
  <c r="I482" i="1"/>
  <c r="L481" i="1"/>
  <c r="K481" i="1"/>
  <c r="J481" i="1"/>
  <c r="I481" i="1"/>
  <c r="L480" i="1"/>
  <c r="K480" i="1"/>
  <c r="J480" i="1"/>
  <c r="I480" i="1"/>
  <c r="L479" i="1"/>
  <c r="K479" i="1"/>
  <c r="J479" i="1"/>
  <c r="I479" i="1"/>
  <c r="L478" i="1"/>
  <c r="K478" i="1"/>
  <c r="J478" i="1"/>
  <c r="I478" i="1"/>
  <c r="L477" i="1"/>
  <c r="K477" i="1"/>
  <c r="J477" i="1"/>
  <c r="I477" i="1"/>
  <c r="L476" i="1"/>
  <c r="K476" i="1"/>
  <c r="J476" i="1"/>
  <c r="I476" i="1"/>
  <c r="L475" i="1"/>
  <c r="K475" i="1"/>
  <c r="J475" i="1"/>
  <c r="I475" i="1"/>
  <c r="L474" i="1"/>
  <c r="K474" i="1"/>
  <c r="J474" i="1"/>
  <c r="I474" i="1"/>
  <c r="L473" i="1"/>
  <c r="K473" i="1"/>
  <c r="J473" i="1"/>
  <c r="I473" i="1"/>
  <c r="L472" i="1"/>
  <c r="K472" i="1"/>
  <c r="J472" i="1"/>
  <c r="I472" i="1"/>
  <c r="L471" i="1"/>
  <c r="K471" i="1"/>
  <c r="J471" i="1"/>
  <c r="I471" i="1"/>
  <c r="L470" i="1"/>
  <c r="K470" i="1"/>
  <c r="J470" i="1"/>
  <c r="I470" i="1"/>
  <c r="L469" i="1"/>
  <c r="K469" i="1"/>
  <c r="J469" i="1"/>
  <c r="I469" i="1"/>
  <c r="L468" i="1"/>
  <c r="K468" i="1"/>
  <c r="J468" i="1"/>
  <c r="I468" i="1"/>
  <c r="L467" i="1"/>
  <c r="K467" i="1"/>
  <c r="J467" i="1"/>
  <c r="I467" i="1"/>
  <c r="L466" i="1"/>
  <c r="K466" i="1"/>
  <c r="J466" i="1"/>
  <c r="I466" i="1"/>
  <c r="L465" i="1"/>
  <c r="K465" i="1"/>
  <c r="J465" i="1"/>
  <c r="I465" i="1"/>
  <c r="L464" i="1"/>
  <c r="K464" i="1"/>
  <c r="J464" i="1"/>
  <c r="I464" i="1"/>
  <c r="L463" i="1"/>
  <c r="K463" i="1"/>
  <c r="J463" i="1"/>
  <c r="I463" i="1"/>
  <c r="L462" i="1"/>
  <c r="K462" i="1"/>
  <c r="J462" i="1"/>
  <c r="I462" i="1"/>
  <c r="L461" i="1"/>
  <c r="K461" i="1"/>
  <c r="J461" i="1"/>
  <c r="I461" i="1"/>
  <c r="L460" i="1"/>
  <c r="K460" i="1"/>
  <c r="J460" i="1"/>
  <c r="I460" i="1"/>
  <c r="L459" i="1"/>
  <c r="K459" i="1"/>
  <c r="J459" i="1"/>
  <c r="I459" i="1"/>
  <c r="L458" i="1"/>
  <c r="K458" i="1"/>
  <c r="J458" i="1"/>
  <c r="I458" i="1"/>
  <c r="L457" i="1"/>
  <c r="K457" i="1"/>
  <c r="J457" i="1"/>
  <c r="I457" i="1"/>
  <c r="L456" i="1"/>
  <c r="K456" i="1"/>
  <c r="J456" i="1"/>
  <c r="I456" i="1"/>
  <c r="L455" i="1"/>
  <c r="K455" i="1"/>
  <c r="J455" i="1"/>
  <c r="I455" i="1"/>
  <c r="L454" i="1"/>
  <c r="K454" i="1"/>
  <c r="J454" i="1"/>
  <c r="I454" i="1"/>
  <c r="L453" i="1"/>
  <c r="K453" i="1"/>
  <c r="J453" i="1"/>
  <c r="I453" i="1"/>
  <c r="L452" i="1"/>
  <c r="K452" i="1"/>
  <c r="J452" i="1"/>
  <c r="I452" i="1"/>
  <c r="L451" i="1"/>
  <c r="K451" i="1"/>
  <c r="J451" i="1"/>
  <c r="I451" i="1"/>
  <c r="L450" i="1"/>
  <c r="K450" i="1"/>
  <c r="J450" i="1"/>
  <c r="I450" i="1"/>
  <c r="L449" i="1"/>
  <c r="K449" i="1"/>
  <c r="J449" i="1"/>
  <c r="I449" i="1"/>
  <c r="L448" i="1"/>
  <c r="K448" i="1"/>
  <c r="J448" i="1"/>
  <c r="I448" i="1"/>
  <c r="L447" i="1"/>
  <c r="K447" i="1"/>
  <c r="J447" i="1"/>
  <c r="I447" i="1"/>
  <c r="L446" i="1"/>
  <c r="K446" i="1"/>
  <c r="J446" i="1"/>
  <c r="I446" i="1"/>
  <c r="L445" i="1"/>
  <c r="K445" i="1"/>
  <c r="J445" i="1"/>
  <c r="I445" i="1"/>
  <c r="L444" i="1"/>
  <c r="K444" i="1"/>
  <c r="J444" i="1"/>
  <c r="I444" i="1"/>
  <c r="L443" i="1"/>
  <c r="K443" i="1"/>
  <c r="J443" i="1"/>
  <c r="I443" i="1"/>
  <c r="L442" i="1"/>
  <c r="K442" i="1"/>
  <c r="J442" i="1"/>
  <c r="I442" i="1"/>
  <c r="L441" i="1"/>
  <c r="K441" i="1"/>
  <c r="J441" i="1"/>
  <c r="I441" i="1"/>
  <c r="L440" i="1"/>
  <c r="K440" i="1"/>
  <c r="J440" i="1"/>
  <c r="I440" i="1"/>
  <c r="L439" i="1"/>
  <c r="K439" i="1"/>
  <c r="J439" i="1"/>
  <c r="I439" i="1"/>
  <c r="L438" i="1"/>
  <c r="K438" i="1"/>
  <c r="J438" i="1"/>
  <c r="I438" i="1"/>
  <c r="L437" i="1"/>
  <c r="K437" i="1"/>
  <c r="J437" i="1"/>
  <c r="I437" i="1"/>
  <c r="L436" i="1"/>
  <c r="K436" i="1"/>
  <c r="J436" i="1"/>
  <c r="I436" i="1"/>
  <c r="L435" i="1"/>
  <c r="K435" i="1"/>
  <c r="J435" i="1"/>
  <c r="I435" i="1"/>
  <c r="L434" i="1"/>
  <c r="K434" i="1"/>
  <c r="J434" i="1"/>
  <c r="I434" i="1"/>
  <c r="L433" i="1"/>
  <c r="K433" i="1"/>
  <c r="J433" i="1"/>
  <c r="I433" i="1"/>
  <c r="L432" i="1"/>
  <c r="K432" i="1"/>
  <c r="J432" i="1"/>
  <c r="I432" i="1"/>
  <c r="L431" i="1"/>
  <c r="K431" i="1"/>
  <c r="J431" i="1"/>
  <c r="I431" i="1"/>
  <c r="L430" i="1"/>
  <c r="K430" i="1"/>
  <c r="J430" i="1"/>
  <c r="I430" i="1"/>
  <c r="L429" i="1"/>
  <c r="K429" i="1"/>
  <c r="J429" i="1"/>
  <c r="I429" i="1"/>
  <c r="L428" i="1"/>
  <c r="K428" i="1"/>
  <c r="J428" i="1"/>
  <c r="I428" i="1"/>
  <c r="L427" i="1"/>
  <c r="K427" i="1"/>
  <c r="J427" i="1"/>
  <c r="I427" i="1"/>
  <c r="L426" i="1"/>
  <c r="K426" i="1"/>
  <c r="J426" i="1"/>
  <c r="I426" i="1"/>
  <c r="L425" i="1"/>
  <c r="K425" i="1"/>
  <c r="J425" i="1"/>
  <c r="I425" i="1"/>
  <c r="L424" i="1"/>
  <c r="K424" i="1"/>
  <c r="J424" i="1"/>
  <c r="I424" i="1"/>
  <c r="L423" i="1"/>
  <c r="K423" i="1"/>
  <c r="J423" i="1"/>
  <c r="I423" i="1"/>
  <c r="L422" i="1"/>
  <c r="K422" i="1"/>
  <c r="J422" i="1"/>
  <c r="I422" i="1"/>
  <c r="L421" i="1"/>
  <c r="K421" i="1"/>
  <c r="J421" i="1"/>
  <c r="I421" i="1"/>
  <c r="L420" i="1"/>
  <c r="K420" i="1"/>
  <c r="J420" i="1"/>
  <c r="I420" i="1"/>
  <c r="L419" i="1"/>
  <c r="K419" i="1"/>
  <c r="J419" i="1"/>
  <c r="I419" i="1"/>
  <c r="L418" i="1"/>
  <c r="K418" i="1"/>
  <c r="J418" i="1"/>
  <c r="I418" i="1"/>
  <c r="L417" i="1"/>
  <c r="K417" i="1"/>
  <c r="J417" i="1"/>
  <c r="I417" i="1"/>
  <c r="L416" i="1"/>
  <c r="K416" i="1"/>
  <c r="J416" i="1"/>
  <c r="I416" i="1"/>
  <c r="L415" i="1"/>
  <c r="K415" i="1"/>
  <c r="J415" i="1"/>
  <c r="I415" i="1"/>
  <c r="L414" i="1"/>
  <c r="K414" i="1"/>
  <c r="J414" i="1"/>
  <c r="I414" i="1"/>
  <c r="L413" i="1"/>
  <c r="K413" i="1"/>
  <c r="J413" i="1"/>
  <c r="I413" i="1"/>
  <c r="L412" i="1"/>
  <c r="K412" i="1"/>
  <c r="J412" i="1"/>
  <c r="I412" i="1"/>
  <c r="L411" i="1"/>
  <c r="K411" i="1"/>
  <c r="J411" i="1"/>
  <c r="I411" i="1"/>
  <c r="L410" i="1"/>
  <c r="K410" i="1"/>
  <c r="J410" i="1"/>
  <c r="I410" i="1"/>
  <c r="L409" i="1"/>
  <c r="K409" i="1"/>
  <c r="J409" i="1"/>
  <c r="I409" i="1"/>
  <c r="L408" i="1"/>
  <c r="K408" i="1"/>
  <c r="J408" i="1"/>
  <c r="I408" i="1"/>
  <c r="L407" i="1"/>
  <c r="K407" i="1"/>
  <c r="J407" i="1"/>
  <c r="I407" i="1"/>
  <c r="L406" i="1"/>
  <c r="K406" i="1"/>
  <c r="J406" i="1"/>
  <c r="I406" i="1"/>
  <c r="L405" i="1"/>
  <c r="K405" i="1"/>
  <c r="J405" i="1"/>
  <c r="I405" i="1"/>
  <c r="L404" i="1"/>
  <c r="K404" i="1"/>
  <c r="J404" i="1"/>
  <c r="I404" i="1"/>
  <c r="L403" i="1"/>
  <c r="K403" i="1"/>
  <c r="J403" i="1"/>
  <c r="I403" i="1"/>
  <c r="L402" i="1"/>
  <c r="K402" i="1"/>
  <c r="J402" i="1"/>
  <c r="I402" i="1"/>
  <c r="L401" i="1"/>
  <c r="K401" i="1"/>
  <c r="J401" i="1"/>
  <c r="I401" i="1"/>
  <c r="L400" i="1"/>
  <c r="K400" i="1"/>
  <c r="J400" i="1"/>
  <c r="I400" i="1"/>
  <c r="L399" i="1"/>
  <c r="K399" i="1"/>
  <c r="J399" i="1"/>
  <c r="I399" i="1"/>
  <c r="L398" i="1"/>
  <c r="K398" i="1"/>
  <c r="J398" i="1"/>
  <c r="I398" i="1"/>
  <c r="L397" i="1"/>
  <c r="K397" i="1"/>
  <c r="J397" i="1"/>
  <c r="I397" i="1"/>
  <c r="L396" i="1"/>
  <c r="K396" i="1"/>
  <c r="J396" i="1"/>
  <c r="I396" i="1"/>
  <c r="L395" i="1"/>
  <c r="K395" i="1"/>
  <c r="J395" i="1"/>
  <c r="I395" i="1"/>
  <c r="L394" i="1"/>
  <c r="K394" i="1"/>
  <c r="J394" i="1"/>
  <c r="I394" i="1"/>
  <c r="L393" i="1"/>
  <c r="K393" i="1"/>
  <c r="J393" i="1"/>
  <c r="I393" i="1"/>
  <c r="L392" i="1"/>
  <c r="K392" i="1"/>
  <c r="J392" i="1"/>
  <c r="I392" i="1"/>
  <c r="L391" i="1"/>
  <c r="K391" i="1"/>
  <c r="J391" i="1"/>
  <c r="I391" i="1"/>
  <c r="L390" i="1"/>
  <c r="K390" i="1"/>
  <c r="J390" i="1"/>
  <c r="I390" i="1"/>
  <c r="L389" i="1"/>
  <c r="K389" i="1"/>
  <c r="J389" i="1"/>
  <c r="I389" i="1"/>
  <c r="L388" i="1"/>
  <c r="K388" i="1"/>
  <c r="J388" i="1"/>
  <c r="I388" i="1"/>
  <c r="L387" i="1"/>
  <c r="K387" i="1"/>
  <c r="J387" i="1"/>
  <c r="I387" i="1"/>
  <c r="L386" i="1"/>
  <c r="K386" i="1"/>
  <c r="J386" i="1"/>
  <c r="I386" i="1"/>
  <c r="L385" i="1"/>
  <c r="K385" i="1"/>
  <c r="J385" i="1"/>
  <c r="I385" i="1"/>
  <c r="L384" i="1"/>
  <c r="K384" i="1"/>
  <c r="J384" i="1"/>
  <c r="I384" i="1"/>
  <c r="L383" i="1"/>
  <c r="K383" i="1"/>
  <c r="J383" i="1"/>
  <c r="I383" i="1"/>
  <c r="L382" i="1"/>
  <c r="K382" i="1"/>
  <c r="J382" i="1"/>
  <c r="I382" i="1"/>
  <c r="L381" i="1"/>
  <c r="K381" i="1"/>
  <c r="J381" i="1"/>
  <c r="I381" i="1"/>
  <c r="L380" i="1"/>
  <c r="K380" i="1"/>
  <c r="J380" i="1"/>
  <c r="I380" i="1"/>
  <c r="L379" i="1"/>
  <c r="K379" i="1"/>
  <c r="J379" i="1"/>
  <c r="I379" i="1"/>
  <c r="L378" i="1"/>
  <c r="K378" i="1"/>
  <c r="J378" i="1"/>
  <c r="I378" i="1"/>
  <c r="L377" i="1"/>
  <c r="K377" i="1"/>
  <c r="J377" i="1"/>
  <c r="I377" i="1"/>
  <c r="L376" i="1"/>
  <c r="K376" i="1"/>
  <c r="J376" i="1"/>
  <c r="I376" i="1"/>
  <c r="L375" i="1"/>
  <c r="K375" i="1"/>
  <c r="J375" i="1"/>
  <c r="I375" i="1"/>
  <c r="L374" i="1"/>
  <c r="K374" i="1"/>
  <c r="J374" i="1"/>
  <c r="I374" i="1"/>
  <c r="L373" i="1"/>
  <c r="K373" i="1"/>
  <c r="J373" i="1"/>
  <c r="I373" i="1"/>
  <c r="L372" i="1"/>
  <c r="K372" i="1"/>
  <c r="J372" i="1"/>
  <c r="I372" i="1"/>
  <c r="L371" i="1"/>
  <c r="K371" i="1"/>
  <c r="J371" i="1"/>
  <c r="I371" i="1"/>
  <c r="L370" i="1"/>
  <c r="K370" i="1"/>
  <c r="J370" i="1"/>
  <c r="I370" i="1"/>
  <c r="L369" i="1"/>
  <c r="K369" i="1"/>
  <c r="J369" i="1"/>
  <c r="I369" i="1"/>
  <c r="L368" i="1"/>
  <c r="K368" i="1"/>
  <c r="J368" i="1"/>
  <c r="I368" i="1"/>
  <c r="L367" i="1"/>
  <c r="K367" i="1"/>
  <c r="J367" i="1"/>
  <c r="I367" i="1"/>
  <c r="L366" i="1"/>
  <c r="K366" i="1"/>
  <c r="J366" i="1"/>
  <c r="I366" i="1"/>
  <c r="L365" i="1"/>
  <c r="K365" i="1"/>
  <c r="J365" i="1"/>
  <c r="I365" i="1"/>
  <c r="L364" i="1"/>
  <c r="K364" i="1"/>
  <c r="J364" i="1"/>
  <c r="I364" i="1"/>
  <c r="L363" i="1"/>
  <c r="K363" i="1"/>
  <c r="J363" i="1"/>
  <c r="I363" i="1"/>
  <c r="L362" i="1"/>
  <c r="K362" i="1"/>
  <c r="J362" i="1"/>
  <c r="I362" i="1"/>
  <c r="L361" i="1"/>
  <c r="K361" i="1"/>
  <c r="J361" i="1"/>
  <c r="I361" i="1"/>
  <c r="L360" i="1"/>
  <c r="K360" i="1"/>
  <c r="J360" i="1"/>
  <c r="I360" i="1"/>
  <c r="L359" i="1"/>
  <c r="K359" i="1"/>
  <c r="J359" i="1"/>
  <c r="I359" i="1"/>
  <c r="L358" i="1"/>
  <c r="K358" i="1"/>
  <c r="J358" i="1"/>
  <c r="I358" i="1"/>
  <c r="L357" i="1"/>
  <c r="K357" i="1"/>
  <c r="J357" i="1"/>
  <c r="I357" i="1"/>
  <c r="L356" i="1"/>
  <c r="K356" i="1"/>
  <c r="J356" i="1"/>
  <c r="I356" i="1"/>
  <c r="L355" i="1"/>
  <c r="K355" i="1"/>
  <c r="J355" i="1"/>
  <c r="I355" i="1"/>
  <c r="L354" i="1"/>
  <c r="K354" i="1"/>
  <c r="J354" i="1"/>
  <c r="I354" i="1"/>
  <c r="L353" i="1"/>
  <c r="K353" i="1"/>
  <c r="J353" i="1"/>
  <c r="I353" i="1"/>
  <c r="L352" i="1"/>
  <c r="K352" i="1"/>
  <c r="J352" i="1"/>
  <c r="I352" i="1"/>
  <c r="L351" i="1"/>
  <c r="K351" i="1"/>
  <c r="J351" i="1"/>
  <c r="I351" i="1"/>
  <c r="L350" i="1"/>
  <c r="K350" i="1"/>
  <c r="J350" i="1"/>
  <c r="I350" i="1"/>
  <c r="L349" i="1"/>
  <c r="K349" i="1"/>
  <c r="J349" i="1"/>
  <c r="I349" i="1"/>
  <c r="L348" i="1"/>
  <c r="K348" i="1"/>
  <c r="J348" i="1"/>
  <c r="I348" i="1"/>
  <c r="L347" i="1"/>
  <c r="K347" i="1"/>
  <c r="J347" i="1"/>
  <c r="I347" i="1"/>
  <c r="L346" i="1"/>
  <c r="K346" i="1"/>
  <c r="J346" i="1"/>
  <c r="I346" i="1"/>
  <c r="L345" i="1"/>
  <c r="K345" i="1"/>
  <c r="J345" i="1"/>
  <c r="I345" i="1"/>
  <c r="L344" i="1"/>
  <c r="K344" i="1"/>
  <c r="J344" i="1"/>
  <c r="I344" i="1"/>
  <c r="L343" i="1"/>
  <c r="K343" i="1"/>
  <c r="J343" i="1"/>
  <c r="I343" i="1"/>
  <c r="L342" i="1"/>
  <c r="K342" i="1"/>
  <c r="J342" i="1"/>
  <c r="I342" i="1"/>
  <c r="L341" i="1"/>
  <c r="K341" i="1"/>
  <c r="J341" i="1"/>
  <c r="I341" i="1"/>
  <c r="L340" i="1"/>
  <c r="K340" i="1"/>
  <c r="J340" i="1"/>
  <c r="I340" i="1"/>
  <c r="L339" i="1"/>
  <c r="K339" i="1"/>
  <c r="J339" i="1"/>
  <c r="I339" i="1"/>
  <c r="L338" i="1"/>
  <c r="K338" i="1"/>
  <c r="J338" i="1"/>
  <c r="I338" i="1"/>
  <c r="L337" i="1"/>
  <c r="K337" i="1"/>
  <c r="J337" i="1"/>
  <c r="I337" i="1"/>
  <c r="L336" i="1"/>
  <c r="K336" i="1"/>
  <c r="J336" i="1"/>
  <c r="I336" i="1"/>
  <c r="L335" i="1"/>
  <c r="K335" i="1"/>
  <c r="J335" i="1"/>
  <c r="I335" i="1"/>
  <c r="L334" i="1"/>
  <c r="K334" i="1"/>
  <c r="J334" i="1"/>
  <c r="I334" i="1"/>
  <c r="L333" i="1"/>
  <c r="K333" i="1"/>
  <c r="J333" i="1"/>
  <c r="I333" i="1"/>
  <c r="L332" i="1"/>
  <c r="K332" i="1"/>
  <c r="J332" i="1"/>
  <c r="I332" i="1"/>
  <c r="L331" i="1"/>
  <c r="K331" i="1"/>
  <c r="J331" i="1"/>
  <c r="I331" i="1"/>
  <c r="L330" i="1"/>
  <c r="K330" i="1"/>
  <c r="J330" i="1"/>
  <c r="I330" i="1"/>
  <c r="L329" i="1"/>
  <c r="K329" i="1"/>
  <c r="J329" i="1"/>
  <c r="I329" i="1"/>
  <c r="L328" i="1"/>
  <c r="K328" i="1"/>
  <c r="J328" i="1"/>
  <c r="I328" i="1"/>
  <c r="L327" i="1"/>
  <c r="K327" i="1"/>
  <c r="J327" i="1"/>
  <c r="I327" i="1"/>
  <c r="L326" i="1"/>
  <c r="K326" i="1"/>
  <c r="J326" i="1"/>
  <c r="I326" i="1"/>
  <c r="L325" i="1"/>
  <c r="K325" i="1"/>
  <c r="J325" i="1"/>
  <c r="I325" i="1"/>
  <c r="L324" i="1"/>
  <c r="K324" i="1"/>
  <c r="J324" i="1"/>
  <c r="I324" i="1"/>
  <c r="L323" i="1"/>
  <c r="K323" i="1"/>
  <c r="J323" i="1"/>
  <c r="I323" i="1"/>
  <c r="L322" i="1"/>
  <c r="K322" i="1"/>
  <c r="J322" i="1"/>
  <c r="I322" i="1"/>
  <c r="L321" i="1"/>
  <c r="K321" i="1"/>
  <c r="J321" i="1"/>
  <c r="I321" i="1"/>
  <c r="L320" i="1"/>
  <c r="K320" i="1"/>
  <c r="J320" i="1"/>
  <c r="I320" i="1"/>
  <c r="L319" i="1"/>
  <c r="K319" i="1"/>
  <c r="J319" i="1"/>
  <c r="I319" i="1"/>
  <c r="L318" i="1"/>
  <c r="K318" i="1"/>
  <c r="J318" i="1"/>
  <c r="I318" i="1"/>
  <c r="L317" i="1"/>
  <c r="K317" i="1"/>
  <c r="J317" i="1"/>
  <c r="I317" i="1"/>
  <c r="L316" i="1"/>
  <c r="K316" i="1"/>
  <c r="J316" i="1"/>
  <c r="I316" i="1"/>
  <c r="L315" i="1"/>
  <c r="K315" i="1"/>
  <c r="J315" i="1"/>
  <c r="I315" i="1"/>
  <c r="L314" i="1"/>
  <c r="K314" i="1"/>
  <c r="J314" i="1"/>
  <c r="I314" i="1"/>
  <c r="L313" i="1"/>
  <c r="K313" i="1"/>
  <c r="J313" i="1"/>
  <c r="I313" i="1"/>
  <c r="L312" i="1"/>
  <c r="K312" i="1"/>
  <c r="J312" i="1"/>
  <c r="I312" i="1"/>
  <c r="L311" i="1"/>
  <c r="K311" i="1"/>
  <c r="J311" i="1"/>
  <c r="I311" i="1"/>
  <c r="L310" i="1"/>
  <c r="K310" i="1"/>
  <c r="J310" i="1"/>
  <c r="I310" i="1"/>
  <c r="L309" i="1"/>
  <c r="K309" i="1"/>
  <c r="J309" i="1"/>
  <c r="I309" i="1"/>
  <c r="L308" i="1"/>
  <c r="K308" i="1"/>
  <c r="J308" i="1"/>
  <c r="I308" i="1"/>
  <c r="L307" i="1"/>
  <c r="K307" i="1"/>
  <c r="J307" i="1"/>
  <c r="I307" i="1"/>
  <c r="L306" i="1"/>
  <c r="K306" i="1"/>
  <c r="J306" i="1"/>
  <c r="I306" i="1"/>
  <c r="L305" i="1"/>
  <c r="K305" i="1"/>
  <c r="J305" i="1"/>
  <c r="I305" i="1"/>
  <c r="L304" i="1"/>
  <c r="K304" i="1"/>
  <c r="J304" i="1"/>
  <c r="I304" i="1"/>
  <c r="L303" i="1"/>
  <c r="K303" i="1"/>
  <c r="J303" i="1"/>
  <c r="I303" i="1"/>
  <c r="L302" i="1"/>
  <c r="K302" i="1"/>
  <c r="J302" i="1"/>
  <c r="I302" i="1"/>
  <c r="L301" i="1"/>
  <c r="K301" i="1"/>
  <c r="J301" i="1"/>
  <c r="I301" i="1"/>
  <c r="L300" i="1"/>
  <c r="K300" i="1"/>
  <c r="J300" i="1"/>
  <c r="I300" i="1"/>
  <c r="L299" i="1"/>
  <c r="K299" i="1"/>
  <c r="J299" i="1"/>
  <c r="I299" i="1"/>
  <c r="L298" i="1"/>
  <c r="K298" i="1"/>
  <c r="J298" i="1"/>
  <c r="I298" i="1"/>
  <c r="L297" i="1"/>
  <c r="K297" i="1"/>
  <c r="J297" i="1"/>
  <c r="I297" i="1"/>
  <c r="L296" i="1"/>
  <c r="K296" i="1"/>
  <c r="J296" i="1"/>
  <c r="I296" i="1"/>
  <c r="L295" i="1"/>
  <c r="K295" i="1"/>
  <c r="J295" i="1"/>
  <c r="I295" i="1"/>
  <c r="L294" i="1"/>
  <c r="K294" i="1"/>
  <c r="J294" i="1"/>
  <c r="I294" i="1"/>
  <c r="L293" i="1"/>
  <c r="K293" i="1"/>
  <c r="J293" i="1"/>
  <c r="I293" i="1"/>
  <c r="L292" i="1"/>
  <c r="K292" i="1"/>
  <c r="J292" i="1"/>
  <c r="I292" i="1"/>
  <c r="L291" i="1"/>
  <c r="K291" i="1"/>
  <c r="J291" i="1"/>
  <c r="I291" i="1"/>
  <c r="L290" i="1"/>
  <c r="K290" i="1"/>
  <c r="J290" i="1"/>
  <c r="I290" i="1"/>
  <c r="L289" i="1"/>
  <c r="K289" i="1"/>
  <c r="J289" i="1"/>
  <c r="I289" i="1"/>
  <c r="L288" i="1"/>
  <c r="K288" i="1"/>
  <c r="J288" i="1"/>
  <c r="I288" i="1"/>
  <c r="L287" i="1"/>
  <c r="K287" i="1"/>
  <c r="J287" i="1"/>
  <c r="I287" i="1"/>
  <c r="L286" i="1"/>
  <c r="K286" i="1"/>
  <c r="J286" i="1"/>
  <c r="I286" i="1"/>
  <c r="L285" i="1"/>
  <c r="K285" i="1"/>
  <c r="J285" i="1"/>
  <c r="I285" i="1"/>
  <c r="L284" i="1"/>
  <c r="K284" i="1"/>
  <c r="J284" i="1"/>
  <c r="I284" i="1"/>
  <c r="L283" i="1"/>
  <c r="K283" i="1"/>
  <c r="J283" i="1"/>
  <c r="I283" i="1"/>
  <c r="L282" i="1"/>
  <c r="K282" i="1"/>
  <c r="J282" i="1"/>
  <c r="I282" i="1"/>
  <c r="L281" i="1"/>
  <c r="K281" i="1"/>
  <c r="J281" i="1"/>
  <c r="I281" i="1"/>
  <c r="L280" i="1"/>
  <c r="K280" i="1"/>
  <c r="J280" i="1"/>
  <c r="I280" i="1"/>
  <c r="L279" i="1"/>
  <c r="K279" i="1"/>
  <c r="J279" i="1"/>
  <c r="I279" i="1"/>
  <c r="L278" i="1"/>
  <c r="K278" i="1"/>
  <c r="J278" i="1"/>
  <c r="I278" i="1"/>
  <c r="L277" i="1"/>
  <c r="K277" i="1"/>
  <c r="J277" i="1"/>
  <c r="I277" i="1"/>
  <c r="L276" i="1"/>
  <c r="K276" i="1"/>
  <c r="J276" i="1"/>
  <c r="I276" i="1"/>
  <c r="L275" i="1"/>
  <c r="K275" i="1"/>
  <c r="J275" i="1"/>
  <c r="I275" i="1"/>
  <c r="L274" i="1"/>
  <c r="K274" i="1"/>
  <c r="J274" i="1"/>
  <c r="I274" i="1"/>
  <c r="L273" i="1"/>
  <c r="K273" i="1"/>
  <c r="J273" i="1"/>
  <c r="I273" i="1"/>
  <c r="L272" i="1"/>
  <c r="K272" i="1"/>
  <c r="J272" i="1"/>
  <c r="I272" i="1"/>
  <c r="L271" i="1"/>
  <c r="K271" i="1"/>
  <c r="J271" i="1"/>
  <c r="I271" i="1"/>
  <c r="L270" i="1"/>
  <c r="K270" i="1"/>
  <c r="J270" i="1"/>
  <c r="I270" i="1"/>
  <c r="L269" i="1"/>
  <c r="K269" i="1"/>
  <c r="J269" i="1"/>
  <c r="I269" i="1"/>
  <c r="L268" i="1"/>
  <c r="K268" i="1"/>
  <c r="J268" i="1"/>
  <c r="I268" i="1"/>
  <c r="L267" i="1"/>
  <c r="K267" i="1"/>
  <c r="J267" i="1"/>
  <c r="I267" i="1"/>
  <c r="L266" i="1"/>
  <c r="K266" i="1"/>
  <c r="J266" i="1"/>
  <c r="I266" i="1"/>
  <c r="L265" i="1"/>
  <c r="K265" i="1"/>
  <c r="J265" i="1"/>
  <c r="I265" i="1"/>
  <c r="L264" i="1"/>
  <c r="K264" i="1"/>
  <c r="J264" i="1"/>
  <c r="I264" i="1"/>
  <c r="L263" i="1"/>
  <c r="K263" i="1"/>
  <c r="J263" i="1"/>
  <c r="I263" i="1"/>
  <c r="L262" i="1"/>
  <c r="K262" i="1"/>
  <c r="J262" i="1"/>
  <c r="I262" i="1"/>
  <c r="L261" i="1"/>
  <c r="K261" i="1"/>
  <c r="J261" i="1"/>
  <c r="I261" i="1"/>
  <c r="L260" i="1"/>
  <c r="K260" i="1"/>
  <c r="J260" i="1"/>
  <c r="I260" i="1"/>
  <c r="L259" i="1"/>
  <c r="K259" i="1"/>
  <c r="J259" i="1"/>
  <c r="I259" i="1"/>
  <c r="L258" i="1"/>
  <c r="K258" i="1"/>
  <c r="J258" i="1"/>
  <c r="I258" i="1"/>
  <c r="L257" i="1"/>
  <c r="K257" i="1"/>
  <c r="J257" i="1"/>
  <c r="I257" i="1"/>
  <c r="L256" i="1"/>
  <c r="K256" i="1"/>
  <c r="J256" i="1"/>
  <c r="I256" i="1"/>
  <c r="L255" i="1"/>
  <c r="K255" i="1"/>
  <c r="J255" i="1"/>
  <c r="I255" i="1"/>
  <c r="L254" i="1"/>
  <c r="K254" i="1"/>
  <c r="J254" i="1"/>
  <c r="I254" i="1"/>
  <c r="L253" i="1"/>
  <c r="K253" i="1"/>
  <c r="J253" i="1"/>
  <c r="I253" i="1"/>
  <c r="L252" i="1"/>
  <c r="K252" i="1"/>
  <c r="J252" i="1"/>
  <c r="I252" i="1"/>
  <c r="L251" i="1"/>
  <c r="K251" i="1"/>
  <c r="J251" i="1"/>
  <c r="I251" i="1"/>
  <c r="L250" i="1"/>
  <c r="K250" i="1"/>
  <c r="J250" i="1"/>
  <c r="I250" i="1"/>
  <c r="L249" i="1"/>
  <c r="K249" i="1"/>
  <c r="J249" i="1"/>
  <c r="I249" i="1"/>
  <c r="L248" i="1"/>
  <c r="K248" i="1"/>
  <c r="J248" i="1"/>
  <c r="I248" i="1"/>
  <c r="L247" i="1"/>
  <c r="K247" i="1"/>
  <c r="J247" i="1"/>
  <c r="I247" i="1"/>
  <c r="L246" i="1"/>
  <c r="K246" i="1"/>
  <c r="J246" i="1"/>
  <c r="I246" i="1"/>
  <c r="L245" i="1"/>
  <c r="K245" i="1"/>
  <c r="J245" i="1"/>
  <c r="I245" i="1"/>
  <c r="L244" i="1"/>
  <c r="K244" i="1"/>
  <c r="J244" i="1"/>
  <c r="I244" i="1"/>
  <c r="L243" i="1"/>
  <c r="K243" i="1"/>
  <c r="J243" i="1"/>
  <c r="I243" i="1"/>
  <c r="L242" i="1"/>
  <c r="K242" i="1"/>
  <c r="J242" i="1"/>
  <c r="I242" i="1"/>
  <c r="L241" i="1"/>
  <c r="K241" i="1"/>
  <c r="J241" i="1"/>
  <c r="I241" i="1"/>
  <c r="L240" i="1"/>
  <c r="K240" i="1"/>
  <c r="J240" i="1"/>
  <c r="I240" i="1"/>
  <c r="L239" i="1"/>
  <c r="K239" i="1"/>
  <c r="J239" i="1"/>
  <c r="I239" i="1"/>
  <c r="L238" i="1"/>
  <c r="K238" i="1"/>
  <c r="J238" i="1"/>
  <c r="I238" i="1"/>
  <c r="L237" i="1"/>
  <c r="K237" i="1"/>
  <c r="J237" i="1"/>
  <c r="I237" i="1"/>
  <c r="L236" i="1"/>
  <c r="K236" i="1"/>
  <c r="J236" i="1"/>
  <c r="I236" i="1"/>
  <c r="L235" i="1"/>
  <c r="K235" i="1"/>
  <c r="J235" i="1"/>
  <c r="I235" i="1"/>
  <c r="L234" i="1"/>
  <c r="K234" i="1"/>
  <c r="J234" i="1"/>
  <c r="I234" i="1"/>
  <c r="L233" i="1"/>
  <c r="K233" i="1"/>
  <c r="J233" i="1"/>
  <c r="I233" i="1"/>
  <c r="L232" i="1"/>
  <c r="K232" i="1"/>
  <c r="J232" i="1"/>
  <c r="I232" i="1"/>
  <c r="L231" i="1"/>
  <c r="K231" i="1"/>
  <c r="J231" i="1"/>
  <c r="I231" i="1"/>
  <c r="L230" i="1"/>
  <c r="K230" i="1"/>
  <c r="J230" i="1"/>
  <c r="I230" i="1"/>
  <c r="L229" i="1"/>
  <c r="K229" i="1"/>
  <c r="J229" i="1"/>
  <c r="I229" i="1"/>
  <c r="L228" i="1"/>
  <c r="K228" i="1"/>
  <c r="J228" i="1"/>
  <c r="I228" i="1"/>
  <c r="L227" i="1"/>
  <c r="K227" i="1"/>
  <c r="J227" i="1"/>
  <c r="I227" i="1"/>
  <c r="L226" i="1"/>
  <c r="K226" i="1"/>
  <c r="J226" i="1"/>
  <c r="I226" i="1"/>
  <c r="L225" i="1"/>
  <c r="K225" i="1"/>
  <c r="J225" i="1"/>
  <c r="I225" i="1"/>
  <c r="L224" i="1"/>
  <c r="K224" i="1"/>
  <c r="J224" i="1"/>
  <c r="I224" i="1"/>
  <c r="L223" i="1"/>
  <c r="K223" i="1"/>
  <c r="J223" i="1"/>
  <c r="I223" i="1"/>
  <c r="L222" i="1"/>
  <c r="K222" i="1"/>
  <c r="J222" i="1"/>
  <c r="I222" i="1"/>
  <c r="L221" i="1"/>
  <c r="K221" i="1"/>
  <c r="J221" i="1"/>
  <c r="I221" i="1"/>
  <c r="L220" i="1"/>
  <c r="K220" i="1"/>
  <c r="J220" i="1"/>
  <c r="I220" i="1"/>
  <c r="L219" i="1"/>
  <c r="K219" i="1"/>
  <c r="J219" i="1"/>
  <c r="I219" i="1"/>
  <c r="L218" i="1"/>
  <c r="K218" i="1"/>
  <c r="J218" i="1"/>
  <c r="I218" i="1"/>
  <c r="L217" i="1"/>
  <c r="K217" i="1"/>
  <c r="J217" i="1"/>
  <c r="I217" i="1"/>
  <c r="L216" i="1"/>
  <c r="K216" i="1"/>
  <c r="J216" i="1"/>
  <c r="I216" i="1"/>
  <c r="L215" i="1"/>
  <c r="K215" i="1"/>
  <c r="J215" i="1"/>
  <c r="I215" i="1"/>
  <c r="L214" i="1"/>
  <c r="K214" i="1"/>
  <c r="J214" i="1"/>
  <c r="I214" i="1"/>
  <c r="L213" i="1"/>
  <c r="K213" i="1"/>
  <c r="J213" i="1"/>
  <c r="I213" i="1"/>
  <c r="L212" i="1"/>
  <c r="K212" i="1"/>
  <c r="J212" i="1"/>
  <c r="I212" i="1"/>
  <c r="L211" i="1"/>
  <c r="K211" i="1"/>
  <c r="J211" i="1"/>
  <c r="I211" i="1"/>
  <c r="L210" i="1"/>
  <c r="K210" i="1"/>
  <c r="J210" i="1"/>
  <c r="I210" i="1"/>
  <c r="L209" i="1"/>
  <c r="K209" i="1"/>
  <c r="J209" i="1"/>
  <c r="I209" i="1"/>
  <c r="L208" i="1"/>
  <c r="K208" i="1"/>
  <c r="J208" i="1"/>
  <c r="I208" i="1"/>
  <c r="L207" i="1"/>
  <c r="K207" i="1"/>
  <c r="J207" i="1"/>
  <c r="I207" i="1"/>
  <c r="L206" i="1"/>
  <c r="K206" i="1"/>
  <c r="J206" i="1"/>
  <c r="I206" i="1"/>
  <c r="L205" i="1"/>
  <c r="K205" i="1"/>
  <c r="J205" i="1"/>
  <c r="I205" i="1"/>
  <c r="L204" i="1"/>
  <c r="K204" i="1"/>
  <c r="J204" i="1"/>
  <c r="I204" i="1"/>
  <c r="L203" i="1"/>
  <c r="K203" i="1"/>
  <c r="J203" i="1"/>
  <c r="I203" i="1"/>
  <c r="L202" i="1"/>
  <c r="K202" i="1"/>
  <c r="J202" i="1"/>
  <c r="I202" i="1"/>
  <c r="L201" i="1"/>
  <c r="K201" i="1"/>
  <c r="J201" i="1"/>
  <c r="I201" i="1"/>
  <c r="L200" i="1"/>
  <c r="K200" i="1"/>
  <c r="J200" i="1"/>
  <c r="I200" i="1"/>
  <c r="L199" i="1"/>
  <c r="K199" i="1"/>
  <c r="J199" i="1"/>
  <c r="I199" i="1"/>
  <c r="L198" i="1"/>
  <c r="K198" i="1"/>
  <c r="J198" i="1"/>
  <c r="I198" i="1"/>
  <c r="L197" i="1"/>
  <c r="K197" i="1"/>
  <c r="J197" i="1"/>
  <c r="I197" i="1"/>
  <c r="L196" i="1"/>
  <c r="K196" i="1"/>
  <c r="J196" i="1"/>
  <c r="I196" i="1"/>
  <c r="L195" i="1"/>
  <c r="K195" i="1"/>
  <c r="J195" i="1"/>
  <c r="I195" i="1"/>
  <c r="L194" i="1"/>
  <c r="K194" i="1"/>
  <c r="J194" i="1"/>
  <c r="I194" i="1"/>
  <c r="L193" i="1"/>
  <c r="K193" i="1"/>
  <c r="J193" i="1"/>
  <c r="I193" i="1"/>
  <c r="L192" i="1"/>
  <c r="K192" i="1"/>
  <c r="J192" i="1"/>
  <c r="I192" i="1"/>
  <c r="L191" i="1"/>
  <c r="K191" i="1"/>
  <c r="J191" i="1"/>
  <c r="I191" i="1"/>
  <c r="L190" i="1"/>
  <c r="K190" i="1"/>
  <c r="J190" i="1"/>
  <c r="I190" i="1"/>
  <c r="L189" i="1"/>
  <c r="K189" i="1"/>
  <c r="J189" i="1"/>
  <c r="I189" i="1"/>
  <c r="L188" i="1"/>
  <c r="K188" i="1"/>
  <c r="J188" i="1"/>
  <c r="I188" i="1"/>
  <c r="L187" i="1"/>
  <c r="K187" i="1"/>
  <c r="J187" i="1"/>
  <c r="I187" i="1"/>
  <c r="L186" i="1"/>
  <c r="K186" i="1"/>
  <c r="J186" i="1"/>
  <c r="I186" i="1"/>
  <c r="L185" i="1"/>
  <c r="K185" i="1"/>
  <c r="J185" i="1"/>
  <c r="I185" i="1"/>
  <c r="L184" i="1"/>
  <c r="K184" i="1"/>
  <c r="J184" i="1"/>
  <c r="I184" i="1"/>
  <c r="L183" i="1"/>
  <c r="K183" i="1"/>
  <c r="J183" i="1"/>
  <c r="I183" i="1"/>
  <c r="L182" i="1"/>
  <c r="K182" i="1"/>
  <c r="J182" i="1"/>
  <c r="I182" i="1"/>
  <c r="L181" i="1"/>
  <c r="K181" i="1"/>
  <c r="J181" i="1"/>
  <c r="I181" i="1"/>
  <c r="L180" i="1"/>
  <c r="K180" i="1"/>
  <c r="J180" i="1"/>
  <c r="I180" i="1"/>
  <c r="L179" i="1"/>
  <c r="K179" i="1"/>
  <c r="J179" i="1"/>
  <c r="I179" i="1"/>
  <c r="L178" i="1"/>
  <c r="K178" i="1"/>
  <c r="J178" i="1"/>
  <c r="I178" i="1"/>
  <c r="L177" i="1"/>
  <c r="K177" i="1"/>
  <c r="J177" i="1"/>
  <c r="I177" i="1"/>
  <c r="L176" i="1"/>
  <c r="K176" i="1"/>
  <c r="J176" i="1"/>
  <c r="I176" i="1"/>
  <c r="L175" i="1"/>
  <c r="K175" i="1"/>
  <c r="J175" i="1"/>
  <c r="I175" i="1"/>
  <c r="L174" i="1"/>
  <c r="K174" i="1"/>
  <c r="J174" i="1"/>
  <c r="I174" i="1"/>
  <c r="L173" i="1"/>
  <c r="K173" i="1"/>
  <c r="J173" i="1"/>
  <c r="I173" i="1"/>
  <c r="L172" i="1"/>
  <c r="K172" i="1"/>
  <c r="J172" i="1"/>
  <c r="I172" i="1"/>
  <c r="L171" i="1"/>
  <c r="K171" i="1"/>
  <c r="J171" i="1"/>
  <c r="I171" i="1"/>
  <c r="L170" i="1"/>
  <c r="K170" i="1"/>
  <c r="J170" i="1"/>
  <c r="I170" i="1"/>
  <c r="L169" i="1"/>
  <c r="K169" i="1"/>
  <c r="J169" i="1"/>
  <c r="I169" i="1"/>
  <c r="L168" i="1"/>
  <c r="K168" i="1"/>
  <c r="J168" i="1"/>
  <c r="I168" i="1"/>
  <c r="L167" i="1"/>
  <c r="K167" i="1"/>
  <c r="J167" i="1"/>
  <c r="I167" i="1"/>
  <c r="L166" i="1"/>
  <c r="K166" i="1"/>
  <c r="J166" i="1"/>
  <c r="I166" i="1"/>
  <c r="L165" i="1"/>
  <c r="K165" i="1"/>
  <c r="J165" i="1"/>
  <c r="I165" i="1"/>
  <c r="L164" i="1"/>
  <c r="K164" i="1"/>
  <c r="J164" i="1"/>
  <c r="I164" i="1"/>
  <c r="L163" i="1"/>
  <c r="K163" i="1"/>
  <c r="J163" i="1"/>
  <c r="I163" i="1"/>
  <c r="L162" i="1"/>
  <c r="K162" i="1"/>
  <c r="J162" i="1"/>
  <c r="I162" i="1"/>
  <c r="L161" i="1"/>
  <c r="K161" i="1"/>
  <c r="J161" i="1"/>
  <c r="I161" i="1"/>
  <c r="L160" i="1"/>
  <c r="K160" i="1"/>
  <c r="J160" i="1"/>
  <c r="I160" i="1"/>
  <c r="L159" i="1"/>
  <c r="K159" i="1"/>
  <c r="J159" i="1"/>
  <c r="I159" i="1"/>
  <c r="L158" i="1"/>
  <c r="K158" i="1"/>
  <c r="J158" i="1"/>
  <c r="I158" i="1"/>
  <c r="L157" i="1"/>
  <c r="K157" i="1"/>
  <c r="J157" i="1"/>
  <c r="I157" i="1"/>
  <c r="L156" i="1"/>
  <c r="K156" i="1"/>
  <c r="J156" i="1"/>
  <c r="I156" i="1"/>
  <c r="L155" i="1"/>
  <c r="K155" i="1"/>
  <c r="J155" i="1"/>
  <c r="I155" i="1"/>
  <c r="L154" i="1"/>
  <c r="K154" i="1"/>
  <c r="J154" i="1"/>
  <c r="I154" i="1"/>
  <c r="L153" i="1"/>
  <c r="K153" i="1"/>
  <c r="J153" i="1"/>
  <c r="I153" i="1"/>
  <c r="L152" i="1"/>
  <c r="K152" i="1"/>
  <c r="J152" i="1"/>
  <c r="I152" i="1"/>
  <c r="L151" i="1"/>
  <c r="K151" i="1"/>
  <c r="J151" i="1"/>
  <c r="I151" i="1"/>
  <c r="L150" i="1"/>
  <c r="K150" i="1"/>
  <c r="J150" i="1"/>
  <c r="I150" i="1"/>
  <c r="L149" i="1"/>
  <c r="K149" i="1"/>
  <c r="J149" i="1"/>
  <c r="I149" i="1"/>
  <c r="L148" i="1"/>
  <c r="K148" i="1"/>
  <c r="J148" i="1"/>
  <c r="I148" i="1"/>
  <c r="L147" i="1"/>
  <c r="K147" i="1"/>
  <c r="J147" i="1"/>
  <c r="I147" i="1"/>
  <c r="L146" i="1"/>
  <c r="K146" i="1"/>
  <c r="J146" i="1"/>
  <c r="I146" i="1"/>
  <c r="L145" i="1"/>
  <c r="K145" i="1"/>
  <c r="J145" i="1"/>
  <c r="I145" i="1"/>
  <c r="L144" i="1"/>
  <c r="K144" i="1"/>
  <c r="J144" i="1"/>
  <c r="I144" i="1"/>
  <c r="L143" i="1"/>
  <c r="K143" i="1"/>
  <c r="J143" i="1"/>
  <c r="I143" i="1"/>
  <c r="L142" i="1"/>
  <c r="K142" i="1"/>
  <c r="J142" i="1"/>
  <c r="I142" i="1"/>
  <c r="L141" i="1"/>
  <c r="K141" i="1"/>
  <c r="J141" i="1"/>
  <c r="I141" i="1"/>
  <c r="L140" i="1"/>
  <c r="K140" i="1"/>
  <c r="J140" i="1"/>
  <c r="I140" i="1"/>
  <c r="L139" i="1"/>
  <c r="K139" i="1"/>
  <c r="J139" i="1"/>
  <c r="I139" i="1"/>
  <c r="L138" i="1"/>
  <c r="K138" i="1"/>
  <c r="J138" i="1"/>
  <c r="I138" i="1"/>
  <c r="L137" i="1"/>
  <c r="K137" i="1"/>
  <c r="J137" i="1"/>
  <c r="I137" i="1"/>
  <c r="L136" i="1"/>
  <c r="K136" i="1"/>
  <c r="J136" i="1"/>
  <c r="I136" i="1"/>
  <c r="L135" i="1"/>
  <c r="K135" i="1"/>
  <c r="J135" i="1"/>
  <c r="I135" i="1"/>
  <c r="L134" i="1"/>
  <c r="K134" i="1"/>
  <c r="J134" i="1"/>
  <c r="I134" i="1"/>
  <c r="L133" i="1"/>
  <c r="K133" i="1"/>
  <c r="J133" i="1"/>
  <c r="I133" i="1"/>
  <c r="L132" i="1"/>
  <c r="K132" i="1"/>
  <c r="J132" i="1"/>
  <c r="I132" i="1"/>
  <c r="L131" i="1"/>
  <c r="K131" i="1"/>
  <c r="J131" i="1"/>
  <c r="I131" i="1"/>
  <c r="L130" i="1"/>
  <c r="K130" i="1"/>
  <c r="J130" i="1"/>
  <c r="I130" i="1"/>
  <c r="L129" i="1"/>
  <c r="K129" i="1"/>
  <c r="J129" i="1"/>
  <c r="I129" i="1"/>
  <c r="L128" i="1"/>
  <c r="K128" i="1"/>
  <c r="J128" i="1"/>
  <c r="I128" i="1"/>
  <c r="L127" i="1"/>
  <c r="K127" i="1"/>
  <c r="J127" i="1"/>
  <c r="I127" i="1"/>
  <c r="L126" i="1"/>
  <c r="K126" i="1"/>
  <c r="J126" i="1"/>
  <c r="I126" i="1"/>
  <c r="L125" i="1"/>
  <c r="K125" i="1"/>
  <c r="J125" i="1"/>
  <c r="I125" i="1"/>
  <c r="L124" i="1"/>
  <c r="K124" i="1"/>
  <c r="J124" i="1"/>
  <c r="I124" i="1"/>
  <c r="L123" i="1"/>
  <c r="K123" i="1"/>
  <c r="J123" i="1"/>
  <c r="I123" i="1"/>
  <c r="L122" i="1"/>
  <c r="K122" i="1"/>
  <c r="J122" i="1"/>
  <c r="I122" i="1"/>
  <c r="L121" i="1"/>
  <c r="K121" i="1"/>
  <c r="J121" i="1"/>
  <c r="I121" i="1"/>
  <c r="L120" i="1"/>
  <c r="K120" i="1"/>
  <c r="J120" i="1"/>
  <c r="I120" i="1"/>
  <c r="L119" i="1"/>
  <c r="K119" i="1"/>
  <c r="J119" i="1"/>
  <c r="I119" i="1"/>
  <c r="L118" i="1"/>
  <c r="K118" i="1"/>
  <c r="J118" i="1"/>
  <c r="I118" i="1"/>
  <c r="L117" i="1"/>
  <c r="K117" i="1"/>
  <c r="J117" i="1"/>
  <c r="I117" i="1"/>
  <c r="L116" i="1"/>
  <c r="K116" i="1"/>
  <c r="J116" i="1"/>
  <c r="I116" i="1"/>
  <c r="L115" i="1"/>
  <c r="K115" i="1"/>
  <c r="J115" i="1"/>
  <c r="I115" i="1"/>
  <c r="L114" i="1"/>
  <c r="K114" i="1"/>
  <c r="J114" i="1"/>
  <c r="I114" i="1"/>
  <c r="L113" i="1"/>
  <c r="K113" i="1"/>
  <c r="J113" i="1"/>
  <c r="I113" i="1"/>
  <c r="L112" i="1"/>
  <c r="K112" i="1"/>
  <c r="J112" i="1"/>
  <c r="I112" i="1"/>
  <c r="L111" i="1"/>
  <c r="K111" i="1"/>
  <c r="J111" i="1"/>
  <c r="I111" i="1"/>
  <c r="L110" i="1"/>
  <c r="K110" i="1"/>
  <c r="J110" i="1"/>
  <c r="I110" i="1"/>
  <c r="L109" i="1"/>
  <c r="K109" i="1"/>
  <c r="J109" i="1"/>
  <c r="I109" i="1"/>
  <c r="L108" i="1"/>
  <c r="K108" i="1"/>
  <c r="J108" i="1"/>
  <c r="I108" i="1"/>
  <c r="L107" i="1"/>
  <c r="K107" i="1"/>
  <c r="J107" i="1"/>
  <c r="I107" i="1"/>
  <c r="L106" i="1"/>
  <c r="K106" i="1"/>
  <c r="J106" i="1"/>
  <c r="I106" i="1"/>
  <c r="L105" i="1"/>
  <c r="K105" i="1"/>
  <c r="J105" i="1"/>
  <c r="I105" i="1"/>
  <c r="L104" i="1"/>
  <c r="K104" i="1"/>
  <c r="J104" i="1"/>
  <c r="I104" i="1"/>
  <c r="L103" i="1"/>
  <c r="K103" i="1"/>
  <c r="J103" i="1"/>
  <c r="I103" i="1"/>
  <c r="L102" i="1"/>
  <c r="K102" i="1"/>
  <c r="J102" i="1"/>
  <c r="I102" i="1"/>
  <c r="L101" i="1"/>
  <c r="K101" i="1"/>
  <c r="J101" i="1"/>
  <c r="I101" i="1"/>
  <c r="L100" i="1"/>
  <c r="K100" i="1"/>
  <c r="J100" i="1"/>
  <c r="I100" i="1"/>
  <c r="L99" i="1"/>
  <c r="K99" i="1"/>
  <c r="J99" i="1"/>
  <c r="I99" i="1"/>
  <c r="L98" i="1"/>
  <c r="K98" i="1"/>
  <c r="J98" i="1"/>
  <c r="I98" i="1"/>
  <c r="L97" i="1"/>
  <c r="K97" i="1"/>
  <c r="J97" i="1"/>
  <c r="I97" i="1"/>
  <c r="L96" i="1"/>
  <c r="K96" i="1"/>
  <c r="J96" i="1"/>
  <c r="I96" i="1"/>
  <c r="L95" i="1"/>
  <c r="K95" i="1"/>
  <c r="J95" i="1"/>
  <c r="I95" i="1"/>
  <c r="L94" i="1"/>
  <c r="K94" i="1"/>
  <c r="J94" i="1"/>
  <c r="I94" i="1"/>
  <c r="L93" i="1"/>
  <c r="K93" i="1"/>
  <c r="J93" i="1"/>
  <c r="I93" i="1"/>
  <c r="L92" i="1"/>
  <c r="K92" i="1"/>
  <c r="J92" i="1"/>
  <c r="I92" i="1"/>
  <c r="L91" i="1"/>
  <c r="K91" i="1"/>
  <c r="J91" i="1"/>
  <c r="I91" i="1"/>
  <c r="L90" i="1"/>
  <c r="K90" i="1"/>
  <c r="J90" i="1"/>
  <c r="I90" i="1"/>
  <c r="L89" i="1"/>
  <c r="K89" i="1"/>
  <c r="J89" i="1"/>
  <c r="I89" i="1"/>
  <c r="L88" i="1"/>
  <c r="K88" i="1"/>
  <c r="J88" i="1"/>
  <c r="I88" i="1"/>
  <c r="L87" i="1"/>
  <c r="K87" i="1"/>
  <c r="J87" i="1"/>
  <c r="I87" i="1"/>
  <c r="L86" i="1"/>
  <c r="K86" i="1"/>
  <c r="J86" i="1"/>
  <c r="I86" i="1"/>
  <c r="L85" i="1"/>
  <c r="K85" i="1"/>
  <c r="J85" i="1"/>
  <c r="I85" i="1"/>
  <c r="L84" i="1"/>
  <c r="K84" i="1"/>
  <c r="J84" i="1"/>
  <c r="I84" i="1"/>
  <c r="L83" i="1"/>
  <c r="K83" i="1"/>
  <c r="J83" i="1"/>
  <c r="I83" i="1"/>
  <c r="L82" i="1"/>
  <c r="K82" i="1"/>
  <c r="J82" i="1"/>
  <c r="I82" i="1"/>
  <c r="L81" i="1"/>
  <c r="K81" i="1"/>
  <c r="J81" i="1"/>
  <c r="I81" i="1"/>
  <c r="L80" i="1"/>
  <c r="K80" i="1"/>
  <c r="J80" i="1"/>
  <c r="I80" i="1"/>
  <c r="L79" i="1"/>
  <c r="K79" i="1"/>
  <c r="J79" i="1"/>
  <c r="I79" i="1"/>
  <c r="L78" i="1"/>
  <c r="K78" i="1"/>
  <c r="J78" i="1"/>
  <c r="I78" i="1"/>
  <c r="L77" i="1"/>
  <c r="K77" i="1"/>
  <c r="J77" i="1"/>
  <c r="I77" i="1"/>
  <c r="L76" i="1"/>
  <c r="K76" i="1"/>
  <c r="J76" i="1"/>
  <c r="I76" i="1"/>
  <c r="L75" i="1"/>
  <c r="K75" i="1"/>
  <c r="J75" i="1"/>
  <c r="I75" i="1"/>
  <c r="L74" i="1"/>
  <c r="K74" i="1"/>
  <c r="J74" i="1"/>
  <c r="I74" i="1"/>
  <c r="L73" i="1"/>
  <c r="K73" i="1"/>
  <c r="J73" i="1"/>
  <c r="I73" i="1"/>
  <c r="L72" i="1"/>
  <c r="K72" i="1"/>
  <c r="J72" i="1"/>
  <c r="I72" i="1"/>
  <c r="L71" i="1"/>
  <c r="K71" i="1"/>
  <c r="J71" i="1"/>
  <c r="I71" i="1"/>
  <c r="L70" i="1"/>
  <c r="K70" i="1"/>
  <c r="J70" i="1"/>
  <c r="I70" i="1"/>
  <c r="L69" i="1"/>
  <c r="K69" i="1"/>
  <c r="J69" i="1"/>
  <c r="I69" i="1"/>
  <c r="L68" i="1"/>
  <c r="K68" i="1"/>
  <c r="J68" i="1"/>
  <c r="I68" i="1"/>
  <c r="L67" i="1"/>
  <c r="K67" i="1"/>
  <c r="J67" i="1"/>
  <c r="I67" i="1"/>
  <c r="L66" i="1"/>
  <c r="K66" i="1"/>
  <c r="J66" i="1"/>
  <c r="I66" i="1"/>
  <c r="L65" i="1"/>
  <c r="K65" i="1"/>
  <c r="J65" i="1"/>
  <c r="I65" i="1"/>
  <c r="L64" i="1"/>
  <c r="K64" i="1"/>
  <c r="J64" i="1"/>
  <c r="I64" i="1"/>
  <c r="L63" i="1"/>
  <c r="K63" i="1"/>
  <c r="J63" i="1"/>
  <c r="I63" i="1"/>
  <c r="L62" i="1"/>
  <c r="K62" i="1"/>
  <c r="J62" i="1"/>
  <c r="I62" i="1"/>
  <c r="L61" i="1"/>
  <c r="K61" i="1"/>
  <c r="J61" i="1"/>
  <c r="I61" i="1"/>
  <c r="L60" i="1"/>
  <c r="K60" i="1"/>
  <c r="J60" i="1"/>
  <c r="I60" i="1"/>
  <c r="L59" i="1"/>
  <c r="K59" i="1"/>
  <c r="J59" i="1"/>
  <c r="I59" i="1"/>
  <c r="L58" i="1"/>
  <c r="K58" i="1"/>
  <c r="J58" i="1"/>
  <c r="I58" i="1"/>
  <c r="L57" i="1"/>
  <c r="K57" i="1"/>
  <c r="J57" i="1"/>
  <c r="I57" i="1"/>
  <c r="L56" i="1"/>
  <c r="K56" i="1"/>
  <c r="J56" i="1"/>
  <c r="I56" i="1"/>
  <c r="L55" i="1"/>
  <c r="K55" i="1"/>
  <c r="J55" i="1"/>
  <c r="I55" i="1"/>
  <c r="L54" i="1"/>
  <c r="K54" i="1"/>
  <c r="J54" i="1"/>
  <c r="I54" i="1"/>
  <c r="L53" i="1"/>
  <c r="K53" i="1"/>
  <c r="J53" i="1"/>
  <c r="I53" i="1"/>
  <c r="L52" i="1"/>
  <c r="K52" i="1"/>
  <c r="J52" i="1"/>
  <c r="I52" i="1"/>
  <c r="L51" i="1"/>
  <c r="K51" i="1"/>
  <c r="J51" i="1"/>
  <c r="I51" i="1"/>
  <c r="L50" i="1"/>
  <c r="K50" i="1"/>
  <c r="J50" i="1"/>
  <c r="I50" i="1"/>
  <c r="L49" i="1"/>
  <c r="K49" i="1"/>
  <c r="J49" i="1"/>
  <c r="I49" i="1"/>
  <c r="L48" i="1"/>
  <c r="K48" i="1"/>
  <c r="J48" i="1"/>
  <c r="I48" i="1"/>
  <c r="L47" i="1"/>
  <c r="K47" i="1"/>
  <c r="J47" i="1"/>
  <c r="I47" i="1"/>
  <c r="L46" i="1"/>
  <c r="K46" i="1"/>
  <c r="J46" i="1"/>
  <c r="I46" i="1"/>
  <c r="L45" i="1"/>
  <c r="K45" i="1"/>
  <c r="J45" i="1"/>
  <c r="I45" i="1"/>
  <c r="L44" i="1"/>
  <c r="K44" i="1"/>
  <c r="J44" i="1"/>
  <c r="I44" i="1"/>
  <c r="L43" i="1"/>
  <c r="K43" i="1"/>
  <c r="J43" i="1"/>
  <c r="I43" i="1"/>
  <c r="L42" i="1"/>
  <c r="K42" i="1"/>
  <c r="J42" i="1"/>
  <c r="I42" i="1"/>
  <c r="L41" i="1"/>
  <c r="K41" i="1"/>
  <c r="J41" i="1"/>
  <c r="I41" i="1"/>
  <c r="L40" i="1"/>
  <c r="K40" i="1"/>
  <c r="J40" i="1"/>
  <c r="I40" i="1"/>
  <c r="L39" i="1"/>
  <c r="K39" i="1"/>
  <c r="J39" i="1"/>
  <c r="I39" i="1"/>
  <c r="L38" i="1"/>
  <c r="K38" i="1"/>
  <c r="J38" i="1"/>
  <c r="I38" i="1"/>
  <c r="L37" i="1"/>
  <c r="K37" i="1"/>
  <c r="J37" i="1"/>
  <c r="I37" i="1"/>
  <c r="L36" i="1"/>
  <c r="K36" i="1"/>
  <c r="J36" i="1"/>
  <c r="I36" i="1"/>
  <c r="L35" i="1"/>
  <c r="K35" i="1"/>
  <c r="J35" i="1"/>
  <c r="I35" i="1"/>
  <c r="L34" i="1"/>
  <c r="K34" i="1"/>
  <c r="J34" i="1"/>
  <c r="I34" i="1"/>
  <c r="L33" i="1"/>
  <c r="K33" i="1"/>
  <c r="J33" i="1"/>
  <c r="I33" i="1"/>
  <c r="L32" i="1"/>
  <c r="K32" i="1"/>
  <c r="J32" i="1"/>
  <c r="I32" i="1"/>
  <c r="L31" i="1"/>
  <c r="K31" i="1"/>
  <c r="J31" i="1"/>
  <c r="I31" i="1"/>
  <c r="L30" i="1"/>
  <c r="K30" i="1"/>
  <c r="J30" i="1"/>
  <c r="I30" i="1"/>
  <c r="L29" i="1"/>
  <c r="K29" i="1"/>
  <c r="J29" i="1"/>
  <c r="I29" i="1"/>
  <c r="L28" i="1"/>
  <c r="K28" i="1"/>
  <c r="J28" i="1"/>
  <c r="I28" i="1"/>
  <c r="L27" i="1"/>
  <c r="K27" i="1"/>
  <c r="J27" i="1"/>
  <c r="I27" i="1"/>
  <c r="L26" i="1"/>
  <c r="K26" i="1"/>
  <c r="J26" i="1"/>
  <c r="I26" i="1"/>
  <c r="L25" i="1"/>
  <c r="K25" i="1"/>
  <c r="J25" i="1"/>
  <c r="I25" i="1"/>
  <c r="L24" i="1"/>
  <c r="K24" i="1"/>
  <c r="J24" i="1"/>
  <c r="I24" i="1"/>
  <c r="L23" i="1"/>
  <c r="K23" i="1"/>
  <c r="J23" i="1"/>
  <c r="I23" i="1"/>
  <c r="L22" i="1"/>
  <c r="K22" i="1"/>
  <c r="J22" i="1"/>
  <c r="I22" i="1"/>
  <c r="L21" i="1"/>
  <c r="K21" i="1"/>
  <c r="J21" i="1"/>
  <c r="I21" i="1"/>
  <c r="L20" i="1"/>
  <c r="K20" i="1"/>
  <c r="J20" i="1"/>
  <c r="I20" i="1"/>
  <c r="L19" i="1"/>
  <c r="K19" i="1"/>
  <c r="J19" i="1"/>
  <c r="I19" i="1"/>
  <c r="L18" i="1"/>
  <c r="K18" i="1"/>
  <c r="J18" i="1"/>
  <c r="I18" i="1"/>
  <c r="L17" i="1"/>
  <c r="K17" i="1"/>
  <c r="J17" i="1"/>
  <c r="I17" i="1"/>
  <c r="L16" i="1"/>
  <c r="K16" i="1"/>
  <c r="J16" i="1"/>
  <c r="I16" i="1"/>
  <c r="L15" i="1"/>
  <c r="K15" i="1"/>
  <c r="J15" i="1"/>
  <c r="I15" i="1"/>
  <c r="L14" i="1"/>
  <c r="K14" i="1"/>
  <c r="J14" i="1"/>
  <c r="I14" i="1"/>
  <c r="L13" i="1"/>
  <c r="K13" i="1"/>
  <c r="J13" i="1"/>
  <c r="I13" i="1"/>
  <c r="L12" i="1"/>
  <c r="K12" i="1"/>
  <c r="J12" i="1"/>
  <c r="I12" i="1"/>
  <c r="L11" i="1"/>
  <c r="K11" i="1"/>
  <c r="J11" i="1"/>
  <c r="I11" i="1"/>
  <c r="L10" i="1"/>
  <c r="K10" i="1"/>
  <c r="J10" i="1"/>
  <c r="I10" i="1"/>
  <c r="L9" i="1"/>
  <c r="K9" i="1"/>
  <c r="J9" i="1"/>
  <c r="I9" i="1"/>
  <c r="L8" i="1"/>
  <c r="K8" i="1"/>
  <c r="J8" i="1"/>
  <c r="I8" i="1"/>
  <c r="L7" i="1"/>
  <c r="K7" i="1"/>
  <c r="J7" i="1"/>
  <c r="I7" i="1"/>
  <c r="L6" i="1"/>
  <c r="K6" i="1"/>
  <c r="J6" i="1"/>
  <c r="I6" i="1"/>
  <c r="L5" i="1"/>
  <c r="K5" i="1"/>
  <c r="J5" i="1"/>
  <c r="I5" i="1"/>
  <c r="L4" i="1"/>
  <c r="K4" i="1"/>
  <c r="J4" i="1"/>
  <c r="I4" i="1"/>
  <c r="L3" i="1"/>
  <c r="K3" i="1"/>
  <c r="J3" i="1"/>
  <c r="I3" i="1"/>
  <c r="L2" i="1"/>
  <c r="K2" i="1"/>
  <c r="J2" i="1"/>
  <c r="I2" i="1"/>
  <c r="F16" i="7" l="1"/>
  <c r="E16" i="7"/>
  <c r="D16" i="7"/>
  <c r="B16" i="7"/>
  <c r="F15" i="7"/>
  <c r="E15" i="7"/>
  <c r="D15" i="7"/>
  <c r="B15" i="7"/>
  <c r="F12" i="7"/>
  <c r="E12" i="7"/>
  <c r="D12" i="7"/>
  <c r="C12" i="7"/>
  <c r="B12" i="7"/>
  <c r="F9" i="7"/>
  <c r="E9" i="7"/>
  <c r="D9" i="7"/>
  <c r="B9" i="7"/>
</calcChain>
</file>

<file path=xl/sharedStrings.xml><?xml version="1.0" encoding="utf-8"?>
<sst xmlns="http://schemas.openxmlformats.org/spreadsheetml/2006/main" count="8344" uniqueCount="6740">
  <si>
    <t>ارزش تام 9 واحد</t>
  </si>
  <si>
    <t>(هزینه کیت به طور جداگانه قابل محاسبه و اخذ می‌باشد)</t>
  </si>
  <si>
    <t>ویژگی کد</t>
  </si>
  <si>
    <t>توضیحات</t>
  </si>
  <si>
    <t xml:space="preserve"> کل</t>
  </si>
  <si>
    <t>حرفه‌ای</t>
  </si>
  <si>
    <t>فنی</t>
  </si>
  <si>
    <t>ارزش پایه بیهوشی</t>
  </si>
  <si>
    <t>تعرفه بخش دولتی(ریال)</t>
  </si>
  <si>
    <t>تعرفه بخش خصوصی(ریال)</t>
  </si>
  <si>
    <t>تعرفه بخش عمومی غیردولتی(ریال)</t>
  </si>
  <si>
    <t>تعرفه بخش خیریه(ریال)</t>
  </si>
  <si>
    <t>شرح کد</t>
  </si>
  <si>
    <t>کدملی</t>
  </si>
  <si>
    <t>(برای هدایت رادیولوژیک به کد 100010 مراجعه گردد)</t>
  </si>
  <si>
    <t>(در صورتی که جنبه زیبایی داشته باشد، کد * محسوب می‌گردد)</t>
  </si>
  <si>
    <t>*</t>
  </si>
  <si>
    <t>ساب سیژن برای یک ناحیه صورت</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</si>
  <si>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</si>
  <si>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</si>
  <si>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</si>
  <si>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</si>
  <si>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</si>
  <si>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(برای بستن ثانویه زخم جراحی به کدهای 100235 و 100285 مراجعه گردد)</t>
  </si>
  <si>
    <t>+</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</si>
  <si>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</si>
  <si>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</si>
  <si>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</si>
  <si>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</si>
  <si>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</si>
  <si>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(در صورتي که جنبه زيبايي داشته باشد، کد * محسوب مي‌گردد)</t>
  </si>
  <si>
    <t>نمونه‌برداري پوست، بافت زيرجلدي و يا بافت مخاطي (شامل ترميم اوليه)، منفرد یا متعدد</t>
  </si>
  <si>
    <t>پانچ بیوپسی پوست؛ منفرد یا متعدد</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</si>
  <si>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</si>
  <si>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</si>
  <si>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(در صورت انجام گرافت پوستی از کد 100320 استفاده گردد)</t>
  </si>
  <si>
    <t>(برای انسیزیون کیست پیلونیدال به کد 100025 مراجعه گردد)</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</si>
  <si>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</si>
  <si>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</si>
  <si>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</si>
  <si>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</si>
  <si>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</si>
  <si>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</si>
  <si>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</si>
  <si>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</si>
  <si>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</si>
  <si>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</si>
  <si>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</si>
  <si>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</si>
  <si>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</si>
  <si>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</si>
  <si>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</si>
  <si>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</si>
  <si>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</si>
  <si>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</si>
  <si>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</si>
  <si>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(برای پک کردن یا بستن ثانویه زخم ساده به کد 100235 مراجعه گردد)</t>
  </si>
  <si>
    <t>(برای پلک، تمام ضخامت، به کدهای 602575 به بعد مراجعه گردد)</t>
  </si>
  <si>
    <t>فلپ نواری انگشت دست یا پا، با آماده کردن محل دریافت پیوند</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</si>
  <si>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</si>
  <si>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(به جز کد 100320) (برای برداشت پوست جهت گرافت کد جداگانه‌ای قابل محاسبه و اخذ نمی‌باشد) (کد تعدیلی 63 به طور جداگانه قابل محاسبه و گزارش می‌باشد)</t>
  </si>
  <si>
    <t>(کد تعدیلی 63 به طور جداگانه قابل گزارش و اخذ می‌باشد)</t>
  </si>
  <si>
    <t>برای گرافت مناطق حساس صورت، گردن، دست، پا، پرینه یا ژنیتالیا، سر، چشمها، گوش، دهان، بینی و آگزیلا</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</si>
  <si>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</si>
  <si>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</si>
  <si>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</si>
  <si>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</si>
  <si>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</si>
  <si>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</si>
  <si>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</si>
  <si>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</si>
  <si>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</si>
  <si>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(در خصوص بیماران دچار سوختگی، تحت پوشش بیمه پایه است)</t>
  </si>
  <si>
    <t>لایه‌برداری (Peeling) شیمیایی؛ اپیدرمال یا درمال</t>
  </si>
  <si>
    <t>سرویکوپلاستی</t>
  </si>
  <si>
    <t>بلفاروپلاستي، پلك فوقاني يا تحتاني؛ با يا بدون برداشتن توده چربي یا پوست اضافی؛ هر پلك</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</si>
  <si>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</si>
  <si>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</si>
  <si>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</si>
  <si>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</si>
  <si>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گرافت برای فلج عصب صورتی؛ گرافت آزاد فاشیا (شامل تهیه فاشیا)، یک طرفه</t>
  </si>
  <si>
    <t>گرافت آزاد عضلانی (شامل تهیه گرافت)</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</si>
  <si>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</si>
  <si>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</si>
  <si>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</si>
  <si>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کشیدن بخیه بیش از 10 گره یا بیش از 10 سانتمتر توسط پزشک دیگر</t>
  </si>
  <si>
    <t>تعویض پانسمان (برای ضایعاتی غیر از سوختگی) زیر بیهوشی (غیر از بیحسی موضعی)</t>
  </si>
  <si>
    <t>(در صورت انجام در اورژانس بیمارستان در تعهد بیمه پایه می‌باشد)</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</si>
  <si>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</si>
  <si>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</si>
  <si>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</si>
  <si>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</si>
  <si>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</si>
  <si>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</si>
  <si>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</si>
  <si>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</si>
  <si>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</si>
  <si>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</si>
  <si>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</si>
  <si>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</si>
  <si>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</si>
  <si>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اسکاروتومی؛ هر انسیزیون اضافی</t>
  </si>
  <si>
    <t>خارج کردن و کشیدن استپلرهای پوستی به ازای هر ناحیه</t>
  </si>
  <si>
    <t>(برای تخریب زگیل های معمولی یا پلانتار به کدهای 100575 و 100580 مراجعه گردد)</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</si>
  <si>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</si>
  <si>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</si>
  <si>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</si>
  <si>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</si>
  <si>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</si>
  <si>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</si>
  <si>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</si>
  <si>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</si>
  <si>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</si>
  <si>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(هزینه رادیولوژی به طور جداگانه محاسبه می‌گردد)</t>
  </si>
  <si>
    <t>ماستوتومی با اکسپلوراسیون یا درناژ آبسه عمقی</t>
  </si>
  <si>
    <t>(هزينه راديولوژي به طور جداگانه محاسبه مي گردد)</t>
  </si>
  <si>
    <t>بیوپسی پستان؛ از طریق پوست، با سوزن کلفت، بدون هدایت رادیولوژیک (عمل مستقل)</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</si>
  <si>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</si>
  <si>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</si>
  <si>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</si>
  <si>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</si>
  <si>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</si>
  <si>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</si>
  <si>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</si>
  <si>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</si>
  <si>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(در صورتي که جنبه زيبايي داشته باشد، کد * محسوب مي گردد)</t>
  </si>
  <si>
    <t>ماستکتومی کامل برای ژنیکوماستی</t>
  </si>
  <si>
    <t>ماستکتومی ناقص همراه با لنفادکتومی زیر بغل</t>
  </si>
  <si>
    <t>ترمیم آنکلوپلاستی پستان تیپ 1</t>
  </si>
  <si>
    <t>ترمیم آنکلوپلاستی پستان تیپ 2</t>
  </si>
  <si>
    <t>كارگذاري سیم يا كلیپ جهت تعیین موقعیت ضايعه قبل از عمل جراحي، در نسج پستان با هدايت راديولوژيک</t>
  </si>
  <si>
    <t>کارگذاري كاتتر بالون دار راديوتراپي داخل نسجي در پستان براي به كارگيري عناصر راديواكتيو زمينه اي هم زمان با عمل ماستکتومي ناقص</t>
  </si>
  <si>
    <t>(این کد علاوه بر کدهای اعمال جراحی مربوطه، قابل محاسبه است)</t>
  </si>
  <si>
    <t>تشخیص مارجین‌های مشکوک سرطانی در سرطان پستان حین عمل جراحی با استفاده از پروب تشخیص سرطان (Cancer DiagnosticProbe (CDP)) هزینه لوازم مصرفی به طور جداگانه قابل محاسبه و پرداخت می‌باشد.</t>
  </si>
  <si>
    <t>ماستوپکسی</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</si>
  <si>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</si>
  <si>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</si>
  <si>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</si>
  <si>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(برای تهیه پروتز پستان برای بیمار خاص کد 100810 استفاده گردد)</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</si>
  <si>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</si>
  <si>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</si>
  <si>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</si>
  <si>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</si>
  <si>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</si>
  <si>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</si>
  <si>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</si>
  <si>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</si>
  <si>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</si>
  <si>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(برای آسپیراسیون مغز استخوان از کد 302820 استفاده گردد)</t>
  </si>
  <si>
    <t>بیوپسی عضله باز سطحی یا عمقی</t>
  </si>
  <si>
    <t>(برای بیوپسی مغز استخوان، کد 302825 گزارش گردد) (هزینه رادیولوژی به صورت جداگانه محاسبه می‌گردد)</t>
  </si>
  <si>
    <t/>
  </si>
  <si>
    <t>(هزينه راديولوژی جداگانه قابل محاسبه نمي‌باشد)</t>
  </si>
  <si>
    <t>بیوپسی جسم مهره، باز؛ پشتی (توراسیک) کمری یا گردنی</t>
  </si>
  <si>
    <t>(هزينه راديولوژي جداگانه قابل محاسبه و اخذ مي باشد)</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</si>
  <si>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</si>
  <si>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</si>
  <si>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</si>
  <si>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</si>
  <si>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</si>
  <si>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</si>
  <si>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</si>
  <si>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</si>
  <si>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</si>
  <si>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</si>
  <si>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خارج کردن پیچ یا پین عمقی به هر روش و به هر تعداد</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</si>
  <si>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</si>
  <si>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</si>
  <si>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</si>
  <si>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(کد دیگری با این عمل قابل گزارش، محاسبه و اخذ نمی‌باشد)</t>
  </si>
  <si>
    <t>گرافت استخوانی کوچک یا وسیع</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</si>
  <si>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</si>
  <si>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</si>
  <si>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</si>
  <si>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</si>
  <si>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</si>
  <si>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</si>
  <si>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(برای آسپیراسیون سوزنی مغز استخوان به منظور انجام گرافت استخوانی، از کد 302820 استفاده گردد)</t>
  </si>
  <si>
    <t>کنترل فشار مایع میان نسجی (شامل واردکردن وسیله، برای مثال تکنیک کاتتر Wick، یا مانومتر سوزنی) برای تشخیص سندرم کمپارتمان عضلانی</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</si>
  <si>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</si>
  <si>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</si>
  <si>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</si>
  <si>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(هزینه گاید به طور جداگانه قابل محاسبه نیست)</t>
  </si>
  <si>
    <t>آرتروتومی مفصل تمپورومندیبولار</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</si>
  <si>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</si>
  <si>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</si>
  <si>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</si>
  <si>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</si>
  <si>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</si>
  <si>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</si>
  <si>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</si>
  <si>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اکسیزیون تومور بدخیم مندیبل</t>
  </si>
  <si>
    <t>(برای گرافت استخوانی، کد 200525 استفاده گردد)</t>
  </si>
  <si>
    <t>اکسیزیون تومور خوش‌خیم یا کیست مندیبل، نیازمند استئوتومی خارج دهانی و مندیبولکتومی ناقص (برای مثال ضایعه مخرب یا مهاجم)</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</si>
  <si>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</si>
  <si>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</si>
  <si>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</si>
  <si>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</si>
  <si>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</si>
  <si>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</si>
  <si>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</si>
  <si>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</si>
  <si>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</si>
  <si>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</si>
  <si>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</si>
  <si>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(برای خارج کردن وسیله فیکساسیون بین دندانی توسط پزشک دیگر، به کدهای 200100 و 200105 مراجعه گردد)</t>
  </si>
  <si>
    <t>تزریق برای آرتروگرافی مفصل تمپورومندیبولار</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</si>
  <si>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</si>
  <si>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</si>
  <si>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</si>
  <si>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</si>
  <si>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</si>
  <si>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</si>
  <si>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</si>
  <si>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</si>
  <si>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</si>
  <si>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</si>
  <si>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تمام يا قسمت اعظم پيشاني و يا لبه‌هاي فوقاني اوربيت، با اتوگرافت</t>
  </si>
  <si>
    <t>بازسازی میان صورت، استئوتومی ها (به جز انواع LeFort) و گرافت های استخوانی (شامل تهیه اتوگرافت)</t>
  </si>
  <si>
    <t>بازسازی راموس و یا تنه مندیبل، اسپلینت ساژینال یک طرفه یا دو طرفه؛ بدون فیکساسیون ریجید داخلی</t>
  </si>
  <si>
    <t>استئوتومی ماگزیلار، قطعه‌ای (برای مثال واسموند یا شوخارت)</t>
  </si>
  <si>
    <t>استئوپلاستی استخوان‌های صورت؛ بزرگ کردن (با اتوگرافت، آلوگرافت یا پروتز)</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</si>
  <si>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</si>
  <si>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</si>
  <si>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</si>
  <si>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بازسازی کندیل مندیبل همراه با اتوگرافت‌های غضروف و استخوان (شامل تهیه گرافت) (برای مثال برای میکروزومی همی فاشیال)</t>
  </si>
  <si>
    <t>نصب ديستراكتور، فك پايين</t>
  </si>
  <si>
    <t>نصب ديستراكتور، فك بالا</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</si>
  <si>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</si>
  <si>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</si>
  <si>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</si>
  <si>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</si>
  <si>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</si>
  <si>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</si>
  <si>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</si>
  <si>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</si>
  <si>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اصلاح ثانویه بازسازی اوربیتوکرانیو فاشیال</t>
  </si>
  <si>
    <t>(برای کانتوپلاستی داخلی، از کد 602570 استفاده گردد) (در صورتی که جنبه زیبایی داشته باشد، کد * محسوب می‌گردد)</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</si>
  <si>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</si>
  <si>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</si>
  <si>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درمان بسته شکستگی بینی با مانيپولاسيون با یا بدون تثبیت</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</si>
  <si>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</si>
  <si>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</si>
  <si>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</si>
  <si>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</si>
  <si>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</si>
  <si>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</si>
  <si>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</si>
  <si>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</si>
  <si>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</si>
  <si>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</si>
  <si>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درمان بسته شکستگی ناحیه گونه از طریق پوست یا مخاط دهان، شامل قوس زایگوما و مالار تریپود، همراه با مانیپولاسیون</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</si>
  <si>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</si>
  <si>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</si>
  <si>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</si>
  <si>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</si>
  <si>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</si>
  <si>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</si>
  <si>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</si>
  <si>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</si>
  <si>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</si>
  <si>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</si>
  <si>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</si>
  <si>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</si>
  <si>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</si>
  <si>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</si>
  <si>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</si>
  <si>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</si>
  <si>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</si>
  <si>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</si>
  <si>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</si>
  <si>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</si>
  <si>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</si>
  <si>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</si>
  <si>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</si>
  <si>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</si>
  <si>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</si>
  <si>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</si>
  <si>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</si>
  <si>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رزکسیون رادیکال تومور، بافت نرم گردن یا توراکس</t>
  </si>
  <si>
    <t>(برای دبریدمان و ترمیم زخم، از کد 200945 استفاده گردد)</t>
  </si>
  <si>
    <t>برداشتن راديكال جناغ</t>
  </si>
  <si>
    <t>میوتومی هیوئید و تعلیق</t>
  </si>
  <si>
    <t>قطع عضله اسکالن قدامی؛ بدون برداشتن دنده گردنی</t>
  </si>
  <si>
    <t>قطع عضله اسکالن قدامی؛ با برداشتن دنده گردنی</t>
  </si>
  <si>
    <t>(برای قطع اعصاب اکسسوری نخاع و اعصاب گردنی به کدهای 601225 و 601660 مراجعه گردد)</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</si>
  <si>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</si>
  <si>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</si>
  <si>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</si>
  <si>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(برای دررفتگی استرنوکلاویکولار به کدهای 201440 و 201445 مراجعه گردد)</t>
  </si>
  <si>
    <t>(برای بیوپسی سوزنی بافت نرم، از کد 200030 استفاده گردد)</t>
  </si>
  <si>
    <t>رزکسیون رادیکال تومور (برای مثال نئوپلاسم بدخیم)، بافت نرم پهلو یا پشت</t>
  </si>
  <si>
    <t>اکسیزیون ناقص جزء مهره‌ای خلفی (برای مثال زائده شوکی، لامینا، یا فاست) برای ضایعات داخل استخوانی، یک سگمان مهره‌ای؛ گردنی، پشتی یا کمری</t>
  </si>
  <si>
    <t>اکسیزیون ناقص جسم مهره‌ای برای ضایعات داخل استخوانی، بدون دکمپرسیون نخاع یا ریشه(های) عصبی، یک سگمان مهره‌ای؛ گردنی، پشتی، کمری</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</si>
  <si>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</si>
  <si>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</si>
  <si>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</si>
  <si>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</si>
  <si>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</si>
  <si>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استئوتومی ستون مهره‌ای، شامل برداشتن دیسک، دسترسی از قدام، یک سگمان مهره‌ای؛ گردنی، پشتی، کمری</t>
  </si>
  <si>
    <t>درمان بسته شکستگی(های) زائده مهره‌ای؛ جسم مهره‌ای، بدون مانیپولاسیون، نیازمند و شامل گچ‌گیری یا بریس‌گذاری</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</si>
  <si>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</si>
  <si>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</si>
  <si>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</si>
  <si>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</si>
  <si>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</si>
  <si>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</si>
  <si>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</si>
  <si>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آنولوپلاستی الکتروترمال داخل دیسک از راه پوست، یک طرفه یا دو طرفه، یک سطح</t>
  </si>
  <si>
    <t>آرترودز، روش اکسترا کاویتاری جانبی، شامل برداشتن قسمت جزئی دیسک بین مهره‌ای (به جز موارد لازم برای برطرف کردن فشار)؛ پشتی، کمری</t>
  </si>
  <si>
    <t>آرترودز، روش خارج یا داخل دهانی قدامی، مهره اطلس و آکسیس، با یا بدون اکسیزیون زائده ادونتوئید</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</si>
  <si>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</si>
  <si>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(کد دیگری با این کد قابل گزارش و اخذ نمی‌باشد)</t>
  </si>
  <si>
    <t>آرترودز، قدامی، برای دفورمیتی ستون فقرات، با یا بدون گچ گیری؛ تا 3 سگمان مهره‌ای</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</si>
  <si>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</si>
  <si>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</si>
  <si>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</si>
  <si>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</si>
  <si>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</si>
  <si>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(کد ديگری با این کد قابل گزارش و اخذ نمی‌باشد)</t>
  </si>
  <si>
    <t>اکسپلوراسیون فیوژن ستون فقرات</t>
  </si>
  <si>
    <t>(در صورتی که بیمار در سن رشد بوده و یا مشکل تنفسی ایجاد کرده باشد، تحت پوشش بیمه پایه است)</t>
  </si>
  <si>
    <t>برداشتن وسایل غیر سگمانی خلفی (میله هارینگتون)</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</si>
  <si>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</si>
  <si>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</si>
  <si>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برداشتن رسوبات کلسیم از زیر دلتوئید، به روش باز</t>
  </si>
  <si>
    <t>آزادکردن کنتراکتور کپسول (عمل Sever)</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</si>
  <si>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</si>
  <si>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</si>
  <si>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</si>
  <si>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</si>
  <si>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(برای بیوپسی سوزنی بافت نرم از کد 200030 استفاده گردد)</t>
  </si>
  <si>
    <t>برداشتن رادیکال تومور (برای مثال سرطان بدخیم)، بافت نرم ناحیه شانه</t>
  </si>
  <si>
    <t>کلاویکولکتومی؛ ناقص یا کامل</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</si>
  <si>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</si>
  <si>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</si>
  <si>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</si>
  <si>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</si>
  <si>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</si>
  <si>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</si>
  <si>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</si>
  <si>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برداشتن رادیکال تومور استخوان، پروگزیمال هومروس</t>
  </si>
  <si>
    <t>تزریق برای آرتروگرافی شانه یا آرتروگرافی شانه تحت CT/MRI</t>
  </si>
  <si>
    <t>انتقال عضله، هر نوع، شانه یا بالای بازو؛ منفرد یا متعدد</t>
  </si>
  <si>
    <t>تنوتومی ناحیه شانه؛ یک تاندون یا چند تاندون از طریق همان انسیزیون</t>
  </si>
  <si>
    <t>(برای جراحی آرتروسکوپیک از کد 204725 استفاده گردد)</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</si>
  <si>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</si>
  <si>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</si>
  <si>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</si>
  <si>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</si>
  <si>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(برای جراحی آرتروسکوپیک از کد 204670 استفاده گردد)</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</si>
  <si>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</si>
  <si>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</si>
  <si>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</si>
  <si>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</si>
  <si>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</si>
  <si>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</si>
  <si>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</si>
  <si>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</si>
  <si>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</si>
  <si>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</si>
  <si>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</si>
  <si>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</si>
  <si>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</si>
  <si>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</si>
  <si>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</si>
  <si>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</si>
  <si>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</si>
  <si>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</si>
  <si>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انسیزیون عمقی با بازکردن کورتکس استخوان (برای مثال برای استئومیلیت یا آبسه استخوان) هومروس یا آرنج</t>
  </si>
  <si>
    <t>آرتروتومی آرنج همراه با اکسیزیون کپسول برای آزادسازی کپسول (عمل مستقل)</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</si>
  <si>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</si>
  <si>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</si>
  <si>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</si>
  <si>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</si>
  <si>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</si>
  <si>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</si>
  <si>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</si>
  <si>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</si>
  <si>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</si>
  <si>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</si>
  <si>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جسم خارجی بازو یا ناحیه آرنج؛ زیرجلدی یا عمقی (زیر فاشیایی یا داخل عضلانی)</t>
  </si>
  <si>
    <t>تزریق برای آرتروگرافی آرنج</t>
  </si>
  <si>
    <t>جااندازی دررفتگی آرنج همراه با مانیپولاسیون و تحت بیهوشی</t>
  </si>
  <si>
    <t>طویل کردن تاندون بازو یا آرنج، هر تاندون</t>
  </si>
  <si>
    <t>تنوتومی، باز، آرنج به شانه، هر تاندون</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</si>
  <si>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</si>
  <si>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</si>
  <si>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</si>
  <si>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</si>
  <si>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</si>
  <si>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</si>
  <si>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</si>
  <si>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</si>
  <si>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</si>
  <si>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(برای پروگزیمال رادیوس و یا اولنا به کد 202070 مراجعه گردد)</t>
  </si>
  <si>
    <t>توقف نیمی از صفحه رشد (برای مثال در کوبیتوس واروس یا والگوس، دیستال هومروس)</t>
  </si>
  <si>
    <t>درمان پیشگیری‌کننده (گذاشتن میخ، پلیت، پین یا سیم) با یا بدون متیل متاکریلات، تنه هومروس</t>
  </si>
  <si>
    <t>درمان باز شکستگی تنه هومروس با فیکساسیون، با یا بدون سرکلاژ</t>
  </si>
  <si>
    <t>درمان باز شکستگی دیستال هومروس داخل مفصلی</t>
  </si>
  <si>
    <t>(به کد 201670 نیز مراجعه گردد)</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</si>
  <si>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</si>
  <si>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</si>
  <si>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</si>
  <si>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</si>
  <si>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</si>
  <si>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</si>
  <si>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</si>
  <si>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</si>
  <si>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</si>
  <si>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</si>
  <si>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</si>
  <si>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(برای دکمپرسیون عصب مدین یا برای سندرم تونل کارپال از کد 601655 استفاده گردد)</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</si>
  <si>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</si>
  <si>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</si>
  <si>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</si>
  <si>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</si>
  <si>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</si>
  <si>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</si>
  <si>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</si>
  <si>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سینووکتومی غلاف تاندون اکستانسور، مچ، یک کمپارتمان</t>
  </si>
  <si>
    <t>سینووکتومی غلاف تاندون اکستانسور، مچ، یک کمپارتمان با رزکسیون دیستال اولنا</t>
  </si>
  <si>
    <t>(برای سر یا گردن رادیوس یا زائده اولکرانون به کد 201555 مراجعه گردد)</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</si>
  <si>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</si>
  <si>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</si>
  <si>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</si>
  <si>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(برای سر یا گردن رادیوس یا زائده اولکرانون به کد 201570 مراجعه گردد)</t>
  </si>
  <si>
    <t>رزکسیون رادیکال تومور، رادیوس یا اولنا</t>
  </si>
  <si>
    <t>(برای کارپکتومی با ایمپلنت به کدهای 202090 و 202095 مراجعه گردد)</t>
  </si>
  <si>
    <t>کارپکتومی؛ همه استخوان‌های ردیف پروگزیمال</t>
  </si>
  <si>
    <t>استیلوئیدکتومی رادیوس (عمل مستقل)</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</si>
  <si>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</si>
  <si>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</si>
  <si>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بازکردن و خارج کردن جسم خارجی عمقی، ساعد یا مچ</t>
  </si>
  <si>
    <t>خارج کردن پروتز مچ (عمل مستقل)</t>
  </si>
  <si>
    <t>خارج کردن پروتز مچ عارضه‌دار شده،‌ شامل خارج کردن کامل پروتز مچ</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</si>
  <si>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</si>
  <si>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</si>
  <si>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</si>
  <si>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</si>
  <si>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</si>
  <si>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</si>
  <si>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</si>
  <si>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</si>
  <si>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</si>
  <si>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</si>
  <si>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</si>
  <si>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</si>
  <si>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</si>
  <si>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(برای برداشتن گرافت فاشیالاتا به کدهای 200160 و 200165 مراجعه گردد)</t>
  </si>
  <si>
    <t>استئوتومی رادیوس و اولنا</t>
  </si>
  <si>
    <t>استئوپلاستی استخوان مچ، کوتاه کردن</t>
  </si>
  <si>
    <t>کارگذاری پایه عروقی داخل استخوان مچ (برای مثال عمل Hori)</t>
  </si>
  <si>
    <t>(برای آرتروپلاستی مچ از کد 202030 استفاده گردد)</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</si>
  <si>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</si>
  <si>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</si>
  <si>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</si>
  <si>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</si>
  <si>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</si>
  <si>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</si>
  <si>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و اولنا شامل فیکساسیون داخلی در صورت انجام</t>
  </si>
  <si>
    <t>درمان باز شکستگی دیستال رادیوس با فیکساسیون داخلی (برای مثال نوع کالیس یا اسمیت)</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</si>
  <si>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</si>
  <si>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</si>
  <si>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</si>
  <si>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</si>
  <si>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</si>
  <si>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</si>
  <si>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</si>
  <si>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</si>
  <si>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</si>
  <si>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</si>
  <si>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</si>
  <si>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</si>
  <si>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</si>
  <si>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</si>
  <si>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</si>
  <si>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</si>
  <si>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</si>
  <si>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</si>
  <si>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</si>
  <si>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</si>
  <si>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</si>
  <si>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</si>
  <si>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</si>
  <si>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</si>
  <si>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(برای آسیب ناشی از تزریق از کد 202280 استفاده گردد)</t>
  </si>
  <si>
    <t>(برای فاشیکتومی، به 202325 تا 202335 مراجعه گردد)</t>
  </si>
  <si>
    <t>انسیزیون غلاف تاندون (برای مثال انگشت ماشه‌ای)</t>
  </si>
  <si>
    <t>تنوتومی از طریق پوست،‌ منفرد، هر انگشت</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</si>
  <si>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</si>
  <si>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</si>
  <si>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</si>
  <si>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(برای سینووکتومی غلاف تاندون در مچ به 201875 و 201880 مراجعه گردد)</t>
  </si>
  <si>
    <t>(برای گانگلیون مچ به کد 201870 مراجعه گردد) (برای انگشت ماشه‌ای از کد 202300 استفاده گردد)</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</si>
  <si>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</si>
  <si>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</si>
  <si>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درآوردن پروتز از انگشت یا دست</t>
  </si>
  <si>
    <t>(برای انجام فیکساسیون خارجی، به کدهای 200110 یا 200115 مراجعه گردد)</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</si>
  <si>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</si>
  <si>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</si>
  <si>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</si>
  <si>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</si>
  <si>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</si>
  <si>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</si>
  <si>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</si>
  <si>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تنوتومی، فلکسور، اکستانسور، دست یا انگشت، باز، هر تاندون</t>
  </si>
  <si>
    <t>تنودز، مفصل اینترفالانژیال؛ پروگزیمال، مفصل دیستال، هر مفصل</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</si>
  <si>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</si>
  <si>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</si>
  <si>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</si>
  <si>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</si>
  <si>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آزادسازی عضلات تنار (برای مثال کنتراکتور شست)</t>
  </si>
  <si>
    <t>انتقال متقابل عضلات بین‌انگشتی هر تاندون</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</si>
  <si>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</si>
  <si>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</si>
  <si>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</si>
  <si>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</si>
  <si>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</si>
  <si>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</si>
  <si>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</si>
  <si>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</si>
  <si>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</si>
  <si>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</si>
  <si>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</si>
  <si>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</si>
  <si>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</si>
  <si>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</si>
  <si>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</si>
  <si>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</si>
  <si>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</si>
  <si>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</si>
  <si>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</si>
  <si>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</si>
  <si>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</si>
  <si>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</si>
  <si>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</si>
  <si>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</si>
  <si>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</si>
  <si>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</si>
  <si>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</si>
  <si>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دررفتگی یا شکستگی دررفتگی کارپومتاکارپ، شست، با مانیپولاسیون</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</si>
  <si>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</si>
  <si>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</si>
  <si>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</si>
  <si>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</si>
  <si>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درمان بسته شکستگی تنه بند انگشت میانی یا پروگزیمال، شست یا بقیه انگشتان؛ با یا بدون مانیپولاسیون هر کدام با یا بدون کشش پوستی یا استخوانی، هر کدام</t>
  </si>
  <si>
    <t>درمان بسته شکستگی بند انگشت دیستال، انگشت یا شست؛ با یا بدون مانیپولاسیون، هر کدام</t>
  </si>
  <si>
    <t>درمان بسته دررفتگی مفصل اینترفالانژیال، منفرد، با مانیپولاسیون؛ با یا بدون بیهوشی</t>
  </si>
  <si>
    <t>آرترودوز هر مفصل بین‌انگشتی اضافه</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</si>
  <si>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</si>
  <si>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</si>
  <si>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</si>
  <si>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فلکسور (های) یا ابداکتور و یا اکستانسور (های) هیپ، باز (عمل مستقل)</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</si>
  <si>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</si>
  <si>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</si>
  <si>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</si>
  <si>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(برای بیوپسی سوزنی از بافت نرم از کد 200030 استفاده گردد)</t>
  </si>
  <si>
    <t>رزکسیون رادیکال تومور بافت نرم لگن یا ناحیه هیپ (سرطان بدخیم)</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</si>
  <si>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</si>
  <si>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</si>
  <si>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</si>
  <si>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</si>
  <si>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</si>
  <si>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</si>
  <si>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</si>
  <si>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(برای زخم فشاری (زخم بستر)، به کدهای 100530 تا 100540 مراجعه گردد)</t>
  </si>
  <si>
    <t>خارج کردن پروتز هیپ با یا بدون جاگذاری اسپیسر</t>
  </si>
  <si>
    <t>(هزینه رادیولوژی به صورت جداگانه محاسبه می‌گردد)</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</si>
  <si>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</si>
  <si>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</si>
  <si>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</si>
  <si>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</si>
  <si>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</si>
  <si>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</si>
  <si>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استئتومی و انتقال تروکانتر بزرگ فمور (عمل مستقل)</t>
  </si>
  <si>
    <t>Core Decompression سر فمور با یا بدون گرافت استخوانی</t>
  </si>
  <si>
    <t>Core Decompression سر فمور با گرافت عروقی</t>
  </si>
  <si>
    <t>استئوتومی گردن فمور(عمل مستقل)</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</si>
  <si>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</si>
  <si>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</si>
  <si>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</si>
  <si>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</si>
  <si>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</si>
  <si>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</si>
  <si>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</si>
  <si>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</si>
  <si>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</si>
  <si>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</si>
  <si>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</si>
  <si>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</si>
  <si>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</si>
  <si>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</si>
  <si>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</si>
  <si>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</si>
  <si>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</si>
  <si>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</si>
  <si>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</si>
  <si>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</si>
  <si>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</si>
  <si>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مانیپولاسیون مفصل هیپ همراه با بیهوشی عمومی</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</si>
  <si>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</si>
  <si>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</si>
  <si>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</si>
  <si>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آرتروتومی زانو با بازکردن، درناژ یا درآوردن جسم خارجی (برای مثال عفونت)</t>
  </si>
  <si>
    <t>نورکتومی عضله هامسترینگ یا نورکتومی پوپلیتئال (گاستروکنمیوس)</t>
  </si>
  <si>
    <t>(برای بیوپسی سوزنی از بافت نرم، از کد 200030 استفاده گردد)</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</si>
  <si>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</si>
  <si>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</si>
  <si>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</si>
  <si>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</si>
  <si>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</si>
  <si>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</si>
  <si>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</si>
  <si>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</si>
  <si>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(برای رزکسیون رادیکال تومور بافت نرم از کد 203135 استفاده گردد)</t>
  </si>
  <si>
    <t>انجام تزریق برای آرتروگرافی زانو</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</si>
  <si>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</si>
  <si>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</si>
  <si>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</si>
  <si>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</si>
  <si>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</si>
  <si>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</si>
  <si>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</si>
  <si>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</si>
  <si>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</si>
  <si>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</si>
  <si>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</si>
  <si>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</si>
  <si>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</si>
  <si>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</si>
  <si>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</si>
  <si>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</si>
  <si>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</si>
  <si>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(برای تهیه کندروسیت از کد 204845 استفاده گردد)</t>
  </si>
  <si>
    <t>(برای ایمپلنت آلوگرافت غضروفی استخوانی به روش آرتروسکوپیک از کد 204835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</si>
  <si>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</si>
  <si>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</si>
  <si>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</si>
  <si>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</si>
  <si>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</si>
  <si>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</si>
  <si>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</si>
  <si>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</si>
  <si>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</si>
  <si>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</si>
  <si>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</si>
  <si>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</si>
  <si>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</si>
  <si>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</si>
  <si>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</si>
  <si>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</si>
  <si>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استئوتومی، متعدد، با مستقیم کردن روی میله داخل مدولاری، شفت فمور عمل (Sofield)</t>
  </si>
  <si>
    <t>استئوپلاستی فمور شامل کوتاه کردن یا بلند کردن با یا بدون انتقال قطعه فمور</t>
  </si>
  <si>
    <t>درمان پروفیلاکتیک (گذاشتن میخ، پین، پلیت و یا سیم) با یا بدون متیل متاکریلات، فمور</t>
  </si>
  <si>
    <t>درمان باز شکستگی تنه فمور با میله داخل کانال</t>
  </si>
  <si>
    <t>درمان باز شکستگی تنه فمور با پلاک یا اکسترنال فیکساتور</t>
  </si>
  <si>
    <t>درمان باز شکستگی دیستال فمور خارج مفصلی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</si>
  <si>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</si>
  <si>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شکستگی کشکک</t>
  </si>
  <si>
    <t>درمان باز شکستگی پاتلا با فیکساسیون یا اکسزیون و ترمیم</t>
  </si>
  <si>
    <t>(برای درمان آرتروسکوپیک به کدهای 204800 و 204805 مراجعه گردد)</t>
  </si>
  <si>
    <t>(برای درمان آرتروسکوپتیک به کدهای 204800 و 204805 مراجعه گردد)</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</si>
  <si>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</si>
  <si>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</si>
  <si>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</si>
  <si>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</si>
  <si>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</si>
  <si>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</si>
  <si>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</si>
  <si>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</si>
  <si>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انسیزیون ساق یا مچ پا (برای مثال استئومیلیت یا آبسه استخوان)</t>
  </si>
  <si>
    <t>رزکسیون رادیکال تومور (برای مثال تومور بدخیم)، بافت نرم ساق یا ناحیه مچ</t>
  </si>
  <si>
    <t>اکسیزیون ضایعه غلاف تاندون یا کپسول (برای مثال کیست یا گانگلیون ساق و یا مچ پا)</t>
  </si>
  <si>
    <t>رزکسیون رادیکال تومور، استخوان؛ قاپ (تالوس) یا پاشنه (کالکانئوس)</t>
  </si>
  <si>
    <t>(برای آرتروسکوپی مفصل مچ پا، به کدهای 204945 تا 204960 رجوع کنید) (هزینه رادیولوژی به صورت جداگانه محاسبه می‌گردد)</t>
  </si>
  <si>
    <t>ترمیم دررفتگی تاندون‌های پرونئال؛ با یا بدون استئوتومی فیبولا</t>
  </si>
  <si>
    <t>تنولیز تاندون فلکسور یا اکستانسور، ساق و یا مچ پا؛ منفرد؛ هر تاندون</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</si>
  <si>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</si>
  <si>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</si>
  <si>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</si>
  <si>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</si>
  <si>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</si>
  <si>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</si>
  <si>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آرتروپلاستی مچ پا</t>
  </si>
  <si>
    <t>آرتروپلاستی مچ پا با پروتز (مچ کامل)</t>
  </si>
  <si>
    <t>آرتروپلاستی مجدد مچ پا، مچ کامل</t>
  </si>
  <si>
    <t>خارج کردن پروتز مچ</t>
  </si>
  <si>
    <t>متعدد با تصحیح وضعیت قرارگیری استخوان توسط میله داخل مدولاری (مثل عمل Sofield)</t>
  </si>
  <si>
    <t>استئوپلاستی تیبیا و فیبولا، بلندکردن یا کوتاه کردن</t>
  </si>
  <si>
    <t>اصلاح پسودوآرتروز مادرزادی تیبیا</t>
  </si>
  <si>
    <t>توقف رشد دیستال فمور</t>
  </si>
  <si>
    <t>درمان پیشگیرانه (کارگذاری میخ، پین، پلیت یا سیم)، با یا بدون متیل متاکریلات، تیبیا</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</si>
  <si>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</si>
  <si>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</si>
  <si>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</si>
  <si>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باز شکستگی قوزک داخلی؛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</si>
  <si>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</si>
  <si>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</si>
  <si>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</si>
  <si>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</si>
  <si>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</si>
  <si>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بسته شکستگی سه قوزک مچ پا؛ با یا بدون مانیپولاسیون</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</si>
  <si>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</si>
  <si>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</si>
  <si>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</si>
  <si>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مانیپولاسیون مچ پا تحت بیهوشی عمومی (شامل به‌کارگیری کشش یا وسایل دیگر جهت فیکساسیون)</t>
  </si>
  <si>
    <t>آرترودز مچ پا</t>
  </si>
  <si>
    <t>انسیزیون کورتکس استخوان (برای مثال استئومیلیت یا آبسه استخوان)</t>
  </si>
  <si>
    <t>(به کدهای 203970 و 203975 و 204150 هم مراجعه گردد)</t>
  </si>
  <si>
    <t>(برای تنوتومی باز به کدهای 204135 و 204150 مراجعه گردد)</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</si>
  <si>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</si>
  <si>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</si>
  <si>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</si>
  <si>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رزکسیون رادیکال تومور (سرطان بدخیم) بافت نرم پا</t>
  </si>
  <si>
    <t>فاشیکتومی، فاشیای کف پایی، ناقص (عمل مستقل)</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</si>
  <si>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</si>
  <si>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</si>
  <si>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</si>
  <si>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</si>
  <si>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</si>
  <si>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</si>
  <si>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</si>
  <si>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</si>
  <si>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</si>
  <si>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</si>
  <si>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</si>
  <si>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</si>
  <si>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</si>
  <si>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</si>
  <si>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</si>
  <si>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</si>
  <si>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</si>
  <si>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</si>
  <si>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</si>
  <si>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</si>
  <si>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</si>
  <si>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رزکسیون رادیکال تومور استخوان؛ تارسال، به جز تالوس یا کالکانئوس</t>
  </si>
  <si>
    <t>رزکسیون رادیکال تومور استخوان؛ متاتارسال</t>
  </si>
  <si>
    <t>درآوردن جسم خارجی، پا، زیرجلدی</t>
  </si>
  <si>
    <t>درآوردن جسم خارجی، پا، عمقی، پیچیده</t>
  </si>
  <si>
    <t>تنولیز، فلکسور یا اکستانسور پا؛ یک تاندون یا چند تاندون</t>
  </si>
  <si>
    <t>تنوتومی باز، تاندون فلکسور یا اکستانسور؛ پا، یک یا چند تاندون</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</si>
  <si>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</si>
  <si>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</si>
  <si>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</si>
  <si>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</si>
  <si>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</si>
  <si>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</si>
  <si>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</si>
  <si>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</si>
  <si>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</si>
  <si>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</si>
  <si>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</si>
  <si>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</si>
  <si>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</si>
  <si>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</si>
  <si>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</si>
  <si>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</si>
  <si>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</si>
  <si>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</si>
  <si>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</si>
  <si>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</si>
  <si>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</si>
  <si>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</si>
  <si>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</si>
  <si>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</si>
  <si>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</si>
  <si>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</si>
  <si>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</si>
  <si>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</si>
  <si>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</si>
  <si>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</si>
  <si>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</si>
  <si>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</si>
  <si>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</si>
  <si>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</si>
  <si>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</si>
  <si>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</si>
  <si>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</si>
  <si>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</si>
  <si>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</si>
  <si>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</si>
  <si>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</si>
  <si>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</si>
  <si>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درمان بسته شکستگی یک یا چند بند انگشت، به جز انگشت بزرگ؛ با یا بدون مانیپولاسیون،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</si>
  <si>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</si>
  <si>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</si>
  <si>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</si>
  <si>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</si>
  <si>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</si>
  <si>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</si>
  <si>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درمان بسته دررفتگی مفصل تارسومتاتارسال؛ با یا بدون بیهوشی</t>
  </si>
  <si>
    <t>درمان بسته دررفتگی مفصل متاتارسوفالانژیال؛ با یا بدون بیهوشی</t>
  </si>
  <si>
    <t>درمان بسته دررفتگی مفصل اینترفالانژیال؛ با یا بدون بیهوشی</t>
  </si>
  <si>
    <t>آرترودز پانتالار</t>
  </si>
  <si>
    <t>آرترودز؛ تریپل</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</si>
  <si>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</si>
  <si>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</si>
  <si>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</si>
  <si>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</si>
  <si>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</si>
  <si>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</si>
  <si>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</si>
  <si>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</si>
  <si>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</si>
  <si>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</si>
  <si>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</si>
  <si>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</si>
  <si>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</si>
  <si>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</si>
  <si>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</si>
  <si>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</si>
  <si>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</si>
  <si>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</si>
  <si>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برداشتن گچ بلند بازو یا گچ بلند ساق</t>
  </si>
  <si>
    <t>اسپایکای لگن یا شانه Minerva, Risser jacket</t>
  </si>
  <si>
    <t>اصلاح اسپایکا، گچ بدن یا ژاکت</t>
  </si>
  <si>
    <t>باز کردن پنجره در گچ</t>
  </si>
  <si>
    <t>آرتروسکوپی، مفصل فکی، گیجگاهی، تشخیصی، با یا بدون بیوپسی سینوویوم (عمل مستقل)</t>
  </si>
  <si>
    <t>(برای آرتروتومی باز جراحی از کد 200220 استفاده گردد)</t>
  </si>
  <si>
    <t>(برای آرترتومی باز جراحی از کدهای 201260 و 201275 استفاده گردد)</t>
  </si>
  <si>
    <t>کپسولورافی شانه آرتروسکوپیک</t>
  </si>
  <si>
    <t>(برای آرتروتومی باز از کدهای 201250، 201255 و 201275 استفاده گردد)</t>
  </si>
  <si>
    <t>(برای آرتروتومی باز از کد 201275 استفاده گردد)</t>
  </si>
  <si>
    <t>(برای آرتروتومی باز از کدهای اختصاصی مربوط به روش‌های باز شانه استفاده گردد)</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</si>
  <si>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</si>
  <si>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</si>
  <si>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(برای عمل باز از کدهای 201285 یا 201375 استفاده گردد)</t>
  </si>
  <si>
    <t>آرتروسکوپی شانه با ترمیم روتاتور کاف</t>
  </si>
  <si>
    <t>آرتروسکوپی آرنج، جراحی؛ با درآوردن جسم آزاد یا جسم خارجی</t>
  </si>
  <si>
    <t>آرتروسکوپی مچ دست، جراحی؛ برای عفونت، لاواژ و درناژ</t>
  </si>
  <si>
    <t>اکسیزیون و یا ترمیم فیبروکارتیلاژ مثلثی و یا دبریدمان مفصل</t>
  </si>
  <si>
    <t>فیکساسیون داخلی برای شکستگی یا بی‌ثباتی</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</si>
  <si>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</si>
  <si>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</si>
  <si>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</si>
  <si>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درمان با کمک آرتروسکوپی در شکستگی تیبیا قسمت پروگزیمال (پلاتو)؛ یک کندیل، شامل فیکساسیون داخلی در صورت انجام (شامل آرتروسکوپی)</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</si>
  <si>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</si>
  <si>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</si>
  <si>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</si>
  <si>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</si>
  <si>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لابروم پلاستی یا استابلوم پلاستی یا فمورپلاستی با آرتروسکوپ</t>
  </si>
  <si>
    <t>آرتروسکوپی زانو، جراحی، اتوگرافت (ها)ی استئوکندرال (موزائیک پلاستی) (شامل کشت اتوگرافت)</t>
  </si>
  <si>
    <t>آلوگرافت استئوکندرال (موزائیک پلاستی)</t>
  </si>
  <si>
    <t>آرتروسکوپی زانو،‌ تشخیصی، با یا بدون بیوپسی سینوویال (عمل مستقل)</t>
  </si>
  <si>
    <t>آرتروسکوپی زانو، جراحی؛ برای عفونت، لاواژ و درناژ</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</si>
  <si>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</si>
  <si>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</si>
  <si>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</si>
  <si>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</si>
  <si>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</si>
  <si>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</si>
  <si>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</si>
  <si>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</si>
  <si>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</si>
  <si>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</si>
  <si>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</si>
  <si>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</si>
  <si>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</si>
  <si>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</si>
  <si>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</si>
  <si>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</si>
  <si>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</si>
  <si>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</si>
  <si>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</si>
  <si>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</si>
  <si>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</si>
  <si>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</si>
  <si>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</si>
  <si>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</si>
  <si>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</si>
  <si>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</si>
  <si>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</si>
  <si>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</si>
  <si>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اکسیزیون ضایعه داخل بینی دسترسي از خارج (رینوتومی جانبی)</t>
  </si>
  <si>
    <t>اکسیزیون یا عمل جراحی رنده کردن پوست بینی برای رینوفیما</t>
  </si>
  <si>
    <t>(برای بستن ویا بازسازی اولیه یا تاخیری به قسمت دستگاه پوست کدهای 100280، 100285، 100325 تا 100335، 100290 تا 100300، 100335، 100340، 100400، 200150 و 200155 مراجعه کنید)</t>
  </si>
  <si>
    <t>تعبيه پروتز در تیغه بيني</t>
  </si>
  <si>
    <t>درآوردن جسم خارجي عارضه دار از بینی در اتاق عمل با بيهوشي</t>
  </si>
  <si>
    <t>درآوردن جسم خارجي با رینوتومی جانبی</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</si>
  <si>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</si>
  <si>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</si>
  <si>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</si>
  <si>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</si>
  <si>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</si>
  <si>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</si>
  <si>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</si>
  <si>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آزادکردن چسبندگی داخل بینی</t>
  </si>
  <si>
    <t>ترمیم فیستول دهان به بینی یا سینوس</t>
  </si>
  <si>
    <t>(در صورتی که جنبه زیبایی داشته باشد، کد * محسوب می گردد)</t>
  </si>
  <si>
    <t>كوتر يا شكستن توربينيت یا توربینیت ها يك طرفه يا دو طرفه، (عمل مستقل)</t>
  </si>
  <si>
    <t>بستن شریانهای اتموئیدال</t>
  </si>
  <si>
    <t>شریان ماگزیلاری داخلی، از طریق آنتروم</t>
  </si>
  <si>
    <t>بازکردن سینوس ماگزیلا(آنتروتومی)؛ از داخل بینی</t>
  </si>
  <si>
    <t>رادیکال (Caldwell-Luc) با یا بدون خارج کردن پولیپهای آنتروکوآنال</t>
  </si>
  <si>
    <t>برداشتن ماگزیلا؛ بدون درآوردن محتویات اوربیت</t>
  </si>
  <si>
    <t>آندوسكوپي بيني، جراحي؛ با کنترل خونریزی بینی</t>
  </si>
  <si>
    <t>آندوسكوپي بيني و يا سينوس‌ها، جراحي، با انتروستومي ماگزيلا</t>
  </si>
  <si>
    <t>آندوسکوپی بینی و یا سینوس، جراحی، با اسفنوئیدوتومی</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</si>
  <si>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</si>
  <si>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</si>
  <si>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(در صورت بازسازی کدهای مربوطه جداگانه قابل محاسبه و گزارش می‌باشد)</t>
  </si>
  <si>
    <t>لوله گذاری داخل تراشه به طور اورژانس</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</si>
  <si>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</si>
  <si>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</si>
  <si>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</si>
  <si>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لارنگوسکوپي مستقيم؛ تشخيصي با وارد کردن ابتوراتور يا با ديلاتاسيون بار اول</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</si>
  <si>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</si>
  <si>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(کد 300395 را به همراه کد 200175 برای کشت گرافت بکار نبرید) (کدهای 300390 یا 300395 را به همراه کد 300385 گزارش ننمائید)</t>
  </si>
  <si>
    <t>لارنگوسكوپي مستقيم؛ درماني با تزريق به طنابهاي صوتي با يا بدون ميكروسكوپ جراحي</t>
  </si>
  <si>
    <t>لارنگوسکوپی، فیبراپتیک قابل انعطاف، تشخیصی</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</si>
  <si>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</si>
  <si>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</si>
  <si>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</si>
  <si>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</si>
  <si>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</si>
  <si>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</si>
  <si>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قطع عصب راجعه حنجره، درمانی، یک طرفه (عمل مستقل)</t>
  </si>
  <si>
    <t>تراکئوستومی، از طریق غشا کریکوتیروئید</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</si>
  <si>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</si>
  <si>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</si>
  <si>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</si>
  <si>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</si>
  <si>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</si>
  <si>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</si>
  <si>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</si>
  <si>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</si>
  <si>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</si>
  <si>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</si>
  <si>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</si>
  <si>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درمانی، به ازای هر برونش جدید که استنت گذاری می شود</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</si>
  <si>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</si>
  <si>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</si>
  <si>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</si>
  <si>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(هزينه راديولوژي به صورت جداگانه محاسبه نمي‌گردد)</t>
  </si>
  <si>
    <t>(هزينه راديولوژي به صورت جداگانه محاسبه مي‌گردد)</t>
  </si>
  <si>
    <t>(هزینه رادیولوژی بصورت جداگانه قابل محاسبه می‌باشد)</t>
  </si>
  <si>
    <t>آسپیراسیون با کاتتر؛ نازوتراکئال (عمل مستقل)</t>
  </si>
  <si>
    <t>اكسيزيون تنگي تراشه و آناستوموز؛ در ناحيه ساب گلوت یا قفسه‌سينه‌</t>
  </si>
  <si>
    <t>اكسيزيون تنگي تراشه و آناستوموز با بازسازی کارینا به علت تومور یا تنگی</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</si>
  <si>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</si>
  <si>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</si>
  <si>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</si>
  <si>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توراکئوستومی با لوله با یا بدون Water Seal برای هموتوراکس و یا آبسه یا آمپیم</t>
  </si>
  <si>
    <t>توراکئوستومی؛ با برداشتن دنده برای آمپیم، با یا بدون فلپ باز برای درناژ آمپیم</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</si>
  <si>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</si>
  <si>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برداشتن ريه، پنومونكتومي كامل</t>
  </si>
  <si>
    <t>برداشتن ريه، لوبکتومی یا سگمنتکتومی</t>
  </si>
  <si>
    <t>اکسیزیون – پلیکاسیون ریه آمفیزماتو (بولوس یاغیر بولوس) برای کاهش حجم ریه، دسترسی از طریق قفسه‌سینه یا شکاف استرنال، با یا بدون هر گونه عمل روی پلور</t>
  </si>
  <si>
    <t>انوکلئاسیون خارج پلوری آمپیم (آمپیمکتومی)</t>
  </si>
  <si>
    <t>توراکئوسکوپی، تشخیصی: ریه‌ها و فضای جنب، یا پریکاردیال ساک، یا فضای مدیاستن؛ با یا بدون بیوپسی (عمل مستقل)</t>
  </si>
  <si>
    <t>ارزش تام 17 واحد</t>
  </si>
  <si>
    <t>ترمیم فتق ریه از بین جدار قفسه سینه</t>
  </si>
  <si>
    <t>بستن جدار قفسه سینه بدنبال درناژ فلپ باز برای آمپیم (مثل عمل Clagett)</t>
  </si>
  <si>
    <t>رزکسیون دنده ها، خارج پلور، همه مراحل</t>
  </si>
  <si>
    <t>توراکئوپلاستی، خارج جنبی (عمل Schede) همه مراحل</t>
  </si>
  <si>
    <t>(برای بستن باز فیستول برونش های بزرگ از کد 300690 استفاده کنید) (برای رزکسیون دنده اول برای سندرم خروجی قفسه صدری از کد 200900 استفاده کنید)</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</si>
  <si>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</si>
  <si>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</si>
  <si>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</si>
  <si>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</si>
  <si>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</si>
  <si>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</si>
  <si>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</si>
  <si>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</si>
  <si>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</si>
  <si>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</si>
  <si>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(كد دیگری با این کد قابل گزارش و اخذ نمی‌باشد)</t>
  </si>
  <si>
    <t>(كد ديگري با اين کد قابل گزارش و اخذ نمي باشد)</t>
  </si>
  <si>
    <t>جايگذاري یا درآوردن يا تعويض ژنراتور پیس میکر دائمي دهليزي-بطني (یک يا چند حفره‌ای) یا تعویض ژنراتور ICD یا CRT.</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</si>
  <si>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</si>
  <si>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</si>
  <si>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</si>
  <si>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</si>
  <si>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</si>
  <si>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</si>
  <si>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</si>
  <si>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</si>
  <si>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</si>
  <si>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</si>
  <si>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کارگذاري الكترودهاي ICD تك حفره اي يا دو حفره اي اپيکاردي به وسيله توراکوتومي با کارگذاري ژنراتور پیس میکر</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</si>
  <si>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</si>
  <si>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</si>
  <si>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</si>
  <si>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</si>
  <si>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</si>
  <si>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</si>
  <si>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</si>
  <si>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</si>
  <si>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</si>
  <si>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والولوپلاستی دریچه آئورت؛ باز، با یا بدون بای پس قلبی ریوی، با یا بدون اتساع ترانس ونتریکولار با یا بدون ساخت مجرای خروجی آپیکال</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</si>
  <si>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</si>
  <si>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</si>
  <si>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تعویض دریچه آئورت، با گشادکردن آئولوس آئورت، کاسپ غیرکرونری</t>
  </si>
  <si>
    <t>ونتریکولومیوتومی (ونتریکولومیکتومی) برای تنگی زیر دریچه آئورتی ایدیوپاتیک هایپرتروفیک (برای مثال هایپرتروفی غیر قرینه دیواره بین بطنی)</t>
  </si>
  <si>
    <t>تعویض دریچه میترال با بای پس قلبی ریوی</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</si>
  <si>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</si>
  <si>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</si>
  <si>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</si>
  <si>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</si>
  <si>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</si>
  <si>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</si>
  <si>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</si>
  <si>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</si>
  <si>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</si>
  <si>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</si>
  <si>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</si>
  <si>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(این کد شامل کلیه مراحل انجام عمل CABG می‌باشد)</t>
  </si>
  <si>
    <t>(برای اعمال جراحی مجدد اول، 50 درصد و برای عمل مجدد دوم و بیشتر، 75 درصد علاوه بر ارزش نسبی نهایی خدمات ارائه شده قابل محاسبه و گزارش می‌باشد)</t>
  </si>
  <si>
    <t>کانولاسیون از طریق ورید یا شریان فمورال یا براکیال برای اعمال جراحی قلب</t>
  </si>
  <si>
    <t>رزکسیون میوکارد (برای مثال آنوریسمکتومی بطن)</t>
  </si>
  <si>
    <t>ترمیم نقص دیواره بین بطنی بعد از انفارکشن، با یا بدون رزکسیون میوکارد</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</si>
  <si>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</si>
  <si>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</si>
  <si>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</si>
  <si>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</si>
  <si>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ترمیم قلب یک بطنی یا انسداد خروجی آئورت و هیپولازی قوس آئورت (سندرم هیپوپلازی سمت چپ قلب) (برای مثال عمل Norwood)</t>
  </si>
  <si>
    <t>ترمیم کانال دهلیزی بطنی (AV Channel) کامل با یا بدون ترمیم دریچه دهلیزی بطنی</t>
  </si>
  <si>
    <t>ترمیم دیواره بین دهلیزی نوع سینوس ونوزوم (عمل Warden)</t>
  </si>
  <si>
    <t>بندگذاری دور شریان ریوی</t>
  </si>
  <si>
    <t>ترمیم فیستول یا آنوریسم سینوس والسالوا با یا بدون بای پس قلبی ریوی با یا بدون ترمیم نقص دیواره بین بطنی با یا بدون بستن تونل بین آئورت و بطن چپ</t>
  </si>
  <si>
    <t>سپتکتومی یا سپتوستومی قلب باز با بای پس قلبی ریوی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</si>
  <si>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</si>
  <si>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</si>
  <si>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ترمیم کامل تنه شریانی (مثل عمل Rastelli)</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</si>
  <si>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</si>
  <si>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</si>
  <si>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</si>
  <si>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</si>
  <si>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قطع رگ نابجا (حلقه عروقی) با یا بدون آناستوموز مجدد</t>
  </si>
  <si>
    <t>بستن یا قطع PDA همراه با سایر پروسیجرهای جراحی قلب</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</si>
  <si>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</si>
  <si>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</si>
  <si>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</si>
  <si>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</si>
  <si>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</si>
  <si>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اندارترکتومی ریوی، با یا بدون امبولکتومی، با بای پس قلبی ریوی</t>
  </si>
  <si>
    <t>قطع شریان ریوی با بای پس قلبی ریوی</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</si>
  <si>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</si>
  <si>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</si>
  <si>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</si>
  <si>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</si>
  <si>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کارگذاری دستگاه کمکی بطنی خارج بدنی، دو بطن</t>
  </si>
  <si>
    <t>درآوردن دستگاه کمکی بطنی؛ خارج بدنی، دو بطن</t>
  </si>
  <si>
    <t>کارگذاری دستگاه کمکی بطنی، قابل کاشت داخل بدن، یک بطن</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</si>
  <si>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</si>
  <si>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</si>
  <si>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</si>
  <si>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</si>
  <si>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</si>
  <si>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</si>
  <si>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اکسپوزکردن شریان فمورال برای کارگذاری پروتز داخل عروقی با انسیزیون کشاله ران، یک طرفه</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</si>
  <si>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</si>
  <si>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</si>
  <si>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(هزينه راديولوژي به طور جداگانه قابل محاسبه و اخذ مي باشد)</t>
  </si>
  <si>
    <t>ترمیم اندوواسکولر آنوریسم شریان ایلیاک هر رگ اضافه</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</si>
  <si>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</si>
  <si>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</si>
  <si>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</si>
  <si>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</si>
  <si>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</si>
  <si>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</si>
  <si>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بستن يا ترميم فيستول مادرزادي یا اکتسابی شرياني وريدي؛ قفسه سينه و شكم</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</si>
  <si>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</si>
  <si>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</si>
  <si>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</si>
  <si>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</si>
  <si>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</si>
  <si>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</si>
  <si>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</si>
  <si>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</si>
  <si>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</si>
  <si>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(براي گذاشتن گرافت آئورتو باي فمورال بروش باز متعاقب اقدام ناموفق ترميم آندوواسكولر از كد 301770 استفاده گردد)</t>
  </si>
  <si>
    <t>جابجایی و یا کاشت مجددشریان؛ شریان ورتبرال به کاروتید یا شراین ورتبرال به سابکلاوین یا شریان سابکلاوین به کاروتید یا شریان کاروتید به سابکلاوین</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</si>
  <si>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</si>
  <si>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</si>
  <si>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اكسپلوراسيون براي خونريزي، ترومبوز يا عفونت پس از عمل جراحي؛ قفسه سينه</t>
  </si>
  <si>
    <t>(هیچ کد دیگری با این کد قابل گزارش و اخذ نمی‌باشد)</t>
  </si>
  <si>
    <t>ترومبکتومی گرافت شریانی یا وریدی (بجز فیستول یا گرافت همودیالیز)</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</si>
  <si>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</si>
  <si>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</si>
  <si>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قفسه سینه یا شکم</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</si>
  <si>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</si>
  <si>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</si>
  <si>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</si>
  <si>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</si>
  <si>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</si>
  <si>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</si>
  <si>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</si>
  <si>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</si>
  <si>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</si>
  <si>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</si>
  <si>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</si>
  <si>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</si>
  <si>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تزریق خون به جنین داخل رحم</t>
  </si>
  <si>
    <t>فوم اسکلروتراپی تحت مانیتورنینگ و راهنمایی تصویربرداری</t>
  </si>
  <si>
    <t>(در صورتی که جنبه زیبایی داشته باشد، * محسوب می‌گردد)</t>
  </si>
  <si>
    <t>(هزينه راديولوژي بهطور جداگانه قابل محاسبه و اخذ نمي باشد)</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</si>
  <si>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</si>
  <si>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</si>
  <si>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</si>
  <si>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</si>
  <si>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</si>
  <si>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</si>
  <si>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</si>
  <si>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تعويض كاتتر دسترسي وريد مركزي يا PICC با يا بدون پمپ، با یا بدون تونل زيرجلدي، از طريق همان وريد</t>
  </si>
  <si>
    <t>درآوردن پورت وریدی یا PICC به هر روش</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</si>
  <si>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</si>
  <si>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</si>
  <si>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</si>
  <si>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</si>
  <si>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</si>
  <si>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</si>
  <si>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آناستوموز شرياني وريدي، باز؛ از طريق جابجايي وريد سفاليك در قسمت فوقاني ساعد یا بازو با جابجايي وريد بازيليك یا سفالیک</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</si>
  <si>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</si>
  <si>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</si>
  <si>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</si>
  <si>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</si>
  <si>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</si>
  <si>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</si>
  <si>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</si>
  <si>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(برای شانت پریتونئال وینوس از کد 402085 استفاده کنید)</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</si>
  <si>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</si>
  <si>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(کد دیگری همراه با این کد قابل محاسبه و اخذ نمی‌باشد)</t>
  </si>
  <si>
    <t>ترومبولیز عروق مغزی، تزریق وریدی</t>
  </si>
  <si>
    <t>(هزینه آنژیوگرافی به صورت جداگانه قابل محاسبه می‌باشد)</t>
  </si>
  <si>
    <t>(برای ترمبولیز عروق کرونر به کدهای 900640 و 900645 مراجعه کنید) (هزینه رادیولوژی به طور جداگانه محاسبه می‌گردد)</t>
  </si>
  <si>
    <t>(مطابق استانداردهاي ابلاغي وزارت بهداشت، درمان و آموزش پزشکي)</t>
  </si>
  <si>
    <t>سونوگرافی داخل عروقی (غیر از عروق کرونر)در طی ارزیابی تشخیصی و یا مداخله درمانی؛ اولین رگ</t>
  </si>
  <si>
    <t>(براي عمل باز از كد 302765 استفاده گردد)</t>
  </si>
  <si>
    <t>بستن ورید ژوگولار داخلی</t>
  </si>
  <si>
    <t>بستن شریان کاروتید خارجی</t>
  </si>
  <si>
    <t>بستن شریان کاروتید مشترک یا داخلی</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</si>
  <si>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</si>
  <si>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</si>
  <si>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</si>
  <si>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</si>
  <si>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</si>
  <si>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</si>
  <si>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</si>
  <si>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</si>
  <si>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</si>
  <si>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</si>
  <si>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</si>
  <si>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</si>
  <si>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</si>
  <si>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</si>
  <si>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</si>
  <si>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ریواسکولاریزاسیون پنیس، شریان، با یا بدون گرافت ورید</t>
  </si>
  <si>
    <t>عمل انسدادی ورید پنیس</t>
  </si>
  <si>
    <t>اسپلنکتومی کامل، (ان بلوک) برای بیماری پیشرفته، همراه با اعمال دیگر</t>
  </si>
  <si>
    <t>جمع آوری سلولهای بنیادی (پروژنیتور) خونساز از خون برای پیوند، هر بار جمع آوری، آلوژنیک یا اتولوگ</t>
  </si>
  <si>
    <t>گرفتن نمونه سلولی مغز استخوان برای گرافت</t>
  </si>
  <si>
    <t>تعرفه گلوبال- پیوند مغز استخوان اتولوگ</t>
  </si>
  <si>
    <t>(سایر هزینه‌های پیوند مغز استخوان بر اساس جزئیات رشد تعرفه‌های سالیانه توسط دبیرخانه شورای عالی بیمه سلامت کشور تعیین و ابلاغ می‌گردد.)</t>
  </si>
  <si>
    <t>ارزش تام 14 واحد</t>
  </si>
  <si>
    <t>تعرفه گلوبال- پیوند مغز استخوان آلوژن خویشاوند سازگار</t>
  </si>
  <si>
    <t>ارزش تام 26 واحد</t>
  </si>
  <si>
    <t>تعرفه گلوبال- پیوند مغز استخوان آلوژن از اهدا کننده جایگزین (اهدا کننده هاپلوآیدنتیکال، اهدا کننده غیرخویشاوند، اهداکننده با یک لوکوس ناسازگار و خون بند ناف)</t>
  </si>
  <si>
    <t>ارزش تام 34 واحد</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</si>
  <si>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</si>
  <si>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</si>
  <si>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</si>
  <si>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</si>
  <si>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</si>
  <si>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بیوپسی یا اکسیزیون عقده های گردنی عمقی با بدون اکسیزیون توده چربی اسکالنی و یا با دایسکشن عقده های ژوگولار عمقی</t>
  </si>
  <si>
    <t>(برای بیوپسی سوزنی از طریق پوست از لنف نود یا توده خلف صفاقی از کد 402025 استفاده کنید) (برای FNA از کد 100010 استفاده کنید)</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</si>
  <si>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</si>
  <si>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</si>
  <si>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</si>
  <si>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</si>
  <si>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</si>
  <si>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</si>
  <si>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</si>
  <si>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</si>
  <si>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</si>
  <si>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</si>
  <si>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</si>
  <si>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دیافراگمی در نوزاد با یا بدون گذاشتن چست تیوب و با یا بدون ایجاد فتق جدار شکمی</t>
  </si>
  <si>
    <t>با ترمیم مشکل (برای مثال با پروتز، فلپ عضلانی موضعی)</t>
  </si>
  <si>
    <t>بیوپسی لب</t>
  </si>
  <si>
    <t>(در صورتي که جنبه زيبايي داشته باشد، کد * محسوب مي‏گردد)</t>
  </si>
  <si>
    <t>درناژ آبسه، کیست، هماتوم، وستیبول دهان</t>
  </si>
  <si>
    <t>درآوردن جسم خارجی فرورفته، وستیبول دهان</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</si>
  <si>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</si>
  <si>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</si>
  <si>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</si>
  <si>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</si>
  <si>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وستيبولوپلاستي؛ قدامي یا خلفي يک یا دو طرفه</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</si>
  <si>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</si>
  <si>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</si>
  <si>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</si>
  <si>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</si>
  <si>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بيوپسي زبان يا كف دهان؛ اكسيزيون ضايعه زبان بدون ترميم</t>
  </si>
  <si>
    <t>اكسيزيون ضايعه زبان با بستن یا ترمیم اولیه</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</si>
  <si>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</si>
  <si>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</si>
  <si>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</si>
  <si>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</si>
  <si>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</si>
  <si>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</si>
  <si>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</si>
  <si>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تثبیت مکانیکی زبان با روشی به غیر از بخیه زدن</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</si>
  <si>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</si>
  <si>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</si>
  <si>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</si>
  <si>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</si>
  <si>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</si>
  <si>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</si>
  <si>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</si>
  <si>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آلوئولکتومی شامل کورتاژ اوستئیت یا سکسترکتومی</t>
  </si>
  <si>
    <t>ژینژیووپلاستی، هر یک چهارم</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</si>
  <si>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</si>
  <si>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</si>
  <si>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</si>
  <si>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</si>
  <si>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</si>
  <si>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</si>
  <si>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</si>
  <si>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</si>
  <si>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پالاتوپلاستی برای شکاف کام نرم یا سخت با ترمیم لبه آلوئولار بدون گرافت</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</si>
  <si>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</si>
  <si>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</si>
  <si>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</si>
  <si>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</si>
  <si>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(برای ترمیم لب شکری به کدهای400020 به بعد مراجعه کنید)</t>
  </si>
  <si>
    <t>قالب گیری فک فوقانی برای پروتز کام</t>
  </si>
  <si>
    <t>کارگذاری پروتز ماندگار کام</t>
  </si>
  <si>
    <t>(هزينه راديولوژي به طور جداگانه قابل محاسبه و اخذ ميباشد)</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</si>
  <si>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</si>
  <si>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</si>
  <si>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</si>
  <si>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</si>
  <si>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</si>
  <si>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</si>
  <si>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</si>
  <si>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</si>
  <si>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</si>
  <si>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</si>
  <si>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</si>
  <si>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بستن فیستول بزاقی</t>
  </si>
  <si>
    <t>بستن مجرای بزاقی از داخل دهان</t>
  </si>
  <si>
    <t>آدنوئیدکتومی با کنترل خون ریزی</t>
  </si>
  <si>
    <t>بستن با فلپ موضعی(برای مثال زبانی یا بوکال)</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</si>
  <si>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</si>
  <si>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</si>
  <si>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</si>
  <si>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بخیه زدن حلق برای زخم یا صدمه</t>
  </si>
  <si>
    <t>(برای فارنژیال فلاپ از کد 400250 استفاده کنید)</t>
  </si>
  <si>
    <t>ترمیم فارنگو _ ازوفاژ</t>
  </si>
  <si>
    <t>فارنگوستومی (ایجاد فیستول خارجی در حلق برای تغذیه)</t>
  </si>
  <si>
    <t>(این کد با کد 400400 قابل گزارش و اخذ نمی‌باشد)</t>
  </si>
  <si>
    <t>(اين کد با کد 400400 و 300130 و 300135 قابل گزارش و اخذ نمي‌باشد)</t>
  </si>
  <si>
    <t>اکسیزیون ضایعه مری با ترمیم اولیه مری؛ ازراه گردن</t>
  </si>
  <si>
    <t>اکسیزیون ضایعه مری با ترمیم اولیه مری؛ ازراه قفسه سینه یا شکم</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</si>
  <si>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</si>
  <si>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</si>
  <si>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</si>
  <si>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</si>
  <si>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</si>
  <si>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</si>
  <si>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یا رزکسیون ضایعه مری از قفسه سینه</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</si>
  <si>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</si>
  <si>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(گزارش پاتولوژی را پیوست نمائید)</t>
  </si>
  <si>
    <t>ازوفاگوسكوپي، با بررسي بوسيله سونوگرافي آندوسكوپي با یا بدون بيوپسي يا آسپيراسيون سوزني ترانس مورال يا اينترمورال</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</si>
  <si>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</si>
  <si>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</si>
  <si>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</si>
  <si>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</si>
  <si>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</si>
  <si>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</si>
  <si>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</si>
  <si>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</si>
  <si>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ازوفاگوپلاستی برای نقص مادرزادی (بازسازی یا ترمیم پلاستیک) ازراه قفسه سینه؛ با یا بدون ترمیم فیستول مادرزادی تراکئوازوفاژیال</t>
  </si>
  <si>
    <t>گاسترکتومی توتال و باز سازی با انواع روش‌ها</t>
  </si>
  <si>
    <t>گاسترکتومی ناقص دیستال همراه واگوتومی و بازسازی به روشهای مختلف</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</si>
  <si>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</si>
  <si>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</si>
  <si>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</si>
  <si>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</si>
  <si>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</si>
  <si>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</si>
  <si>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</si>
  <si>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</si>
  <si>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</si>
  <si>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دیلاتاسیون مری، با سوند یا بوژی هدایت نشده، در یک یا چند مرتبه با گاید آندوسکوپیک</t>
  </si>
  <si>
    <t>دیلاتاسیون مری با بالن یا دیلاتاتور معکوس با گاید آندوسکوپیک</t>
  </si>
  <si>
    <t>پیلورومیوتومی، قطع عضله پیلور (عمل نوع فردت _ رامستد)</t>
  </si>
  <si>
    <t>(برای آندوسکوپی دستگاه گوارش فوقانی به کدهای 400585 تا 400635 مراجعه کنید)</t>
  </si>
  <si>
    <t>قطع اعصاب واگ سلکتیو یا فوق سلکتیو</t>
  </si>
  <si>
    <t>گذاشتن لوله بيني معده اي يا دهاني معده اي</t>
  </si>
  <si>
    <t>(برای پیلوروپلاستی و واگوتومی از کد 400785 استفاده کنید)</t>
  </si>
  <si>
    <t>(برای تعویض لوله گاستروستومی از کد 400810 استفاده کنید)</t>
  </si>
  <si>
    <t>گاستروستومی، باز؛ با ساختن لوله معده (عمل جین وی)</t>
  </si>
  <si>
    <t>گاسترورافی، بخیه زدن زخم یا جراحت پرفوره معده یا دئودنوم</t>
  </si>
  <si>
    <t>(مطابق با سیاست‌های خرید راهبردی تحت پوشش سازمان‌های بیمه‌گر قرار گیرد.)</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</si>
  <si>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</si>
  <si>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</si>
  <si>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</si>
  <si>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</si>
  <si>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</si>
  <si>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</si>
  <si>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</si>
  <si>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</si>
  <si>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</si>
  <si>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 انداختن ولوولوس، انواژيناسيون، هرني داخلي، به وسيله انما</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</si>
  <si>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</si>
  <si>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</si>
  <si>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</si>
  <si>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</si>
  <si>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انتروانتروستومی، آناستوموز روده، با یا بدون انتروستومی پوستی (عمل مستقل)</t>
  </si>
  <si>
    <t>کولکتومی ناقص با کولوستومی انتهایی و بستن دیستال ایلئوستومی و ایجاد موکوس فیستولا و یا برداشت ایلئوم انتهایی</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</si>
  <si>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</si>
  <si>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</si>
  <si>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آنتروستومی یا سکوستومی لوله ای (برای مثال برای کاهش فشار یا تغذیه) (عمل مستقل)</t>
  </si>
  <si>
    <t>(برای ارزیابی فیبراپتیک از کد 401070 استفاده نمائید)</t>
  </si>
  <si>
    <t>اصلاح کولوستومی؛ ساده یا عارضه دار شده با یا بدون ترمیم فتق مجاور کولوستومی (ترمیم عمقی)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</si>
  <si>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</si>
  <si>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</si>
  <si>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</si>
  <si>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</si>
  <si>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</si>
  <si>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ايلئوسكوپي درمانی از راه استوما؛ با گذاشتن استنت از طريق اندوسكوپ (شامل پره ديلاتاسيون)</t>
  </si>
  <si>
    <t>کولونوسکوپی از طریق استوما؛ با درآوردن جسم خارجی</t>
  </si>
  <si>
    <t>واردکردن لوله بلند معده ای _ روده ای(لوله Miller-Abbott)</t>
  </si>
  <si>
    <t>استریکچرپلاستی روده (انتروتومی و انترورافی) با یا بدون دیلاتاسیون، برای انسداد روده</t>
  </si>
  <si>
    <t>بستن فیستول پوستی _ روده ای/بستن فیستول آنتروانتریک یا انتروکولیک</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</si>
  <si>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</si>
  <si>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</si>
  <si>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</si>
  <si>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</si>
  <si>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</si>
  <si>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(برای جا انداختن و ترمیم فتق از کد 400900 استفاده نمائید)</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</si>
  <si>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</si>
  <si>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</si>
  <si>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</si>
  <si>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</si>
  <si>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</si>
  <si>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</si>
  <si>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</si>
  <si>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</si>
  <si>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</si>
  <si>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</si>
  <si>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</si>
  <si>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اکسیزیون پرولاپس رکتوم با آناستموز؛ از راه پرینه یا شکم</t>
  </si>
  <si>
    <t>اکسیزیون محفظه ایلئوآنال با ایلئوستومی</t>
  </si>
  <si>
    <t>بریدن و آزادسازی تنگی رکتوم</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</si>
  <si>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</si>
  <si>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</si>
  <si>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</si>
  <si>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(براي روده باريك و آندوسكوپي از راه دهانه انتروستومي به كدهابي 401020 تا 401085 مراجعه نمائيد)</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</si>
  <si>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</si>
  <si>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(این کد حداکثر یکبار قابل گزارش، محاسبه و اخذ می‌باشد)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</si>
  <si>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</si>
  <si>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</si>
  <si>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</si>
  <si>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</si>
  <si>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</si>
  <si>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</si>
  <si>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</si>
  <si>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</si>
  <si>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</si>
  <si>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</si>
  <si>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</si>
  <si>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</si>
  <si>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گذاشتن ستن (Seton) مقعدی</t>
  </si>
  <si>
    <t>درآوردن ستن مقعدی یا مانند آن</t>
  </si>
  <si>
    <t>انسیزیون و درناژ آبسه ایسکیورکتال و یا پری رکتال</t>
  </si>
  <si>
    <t>(برای آنوپلاستی به کد 401560 مراجعه نمائید)</t>
  </si>
  <si>
    <t>انسیزیون هموروئید ترومبوزه، خارجی/ خارج کردن لخته یا اکسیزیون هموروئید خارجی ترومبوزه</t>
  </si>
  <si>
    <t>بستن فیستول آنال با فلپ ادوانس منت از رکتوم</t>
  </si>
  <si>
    <t>تزریق محلول اسکلروزان برای هموروئید</t>
  </si>
  <si>
    <t>آنوسكوپي درمانی جهت درآوردن جسم خارجي یا درآوردن يك تومور، پوليپ يا ضايعه ديگر</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</si>
  <si>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</si>
  <si>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</si>
  <si>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</si>
  <si>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</si>
  <si>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</si>
  <si>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</si>
  <si>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</si>
  <si>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</si>
  <si>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</si>
  <si>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</si>
  <si>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</si>
  <si>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</si>
  <si>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</si>
  <si>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</si>
  <si>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</si>
  <si>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</si>
  <si>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</si>
  <si>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بيوپسي كبد با سوزن؛ وقتي كه در حين عمل اصلي ديگري انجام شود</t>
  </si>
  <si>
    <t>هپاتوتومی؛ برای درناژ باز آبسه یا کیست، یک یا دو مرحله</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</si>
  <si>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</si>
  <si>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</si>
  <si>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</si>
  <si>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</si>
  <si>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متاستازکتومی؛ (رزکسیون کبد) هر یک، به همراه سایر عمل ها</t>
  </si>
  <si>
    <t>تری سگمنتکتومی</t>
  </si>
  <si>
    <t>لوبکتومی کامل چپ یا راست</t>
  </si>
  <si>
    <t>(سایر هزینه‌های پیوند کبد بر اساس جزئیات رشد تعرفه‌های سالیانه توسط شورای عالی بیمه سلامت کشور تعیین و ابلاغ می‌گردد.)</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</si>
  <si>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</si>
  <si>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</si>
  <si>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</si>
  <si>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الاستوگرافی کبد به منظور تشخیص فیبروز و یا استئاتوز</t>
  </si>
  <si>
    <t>(هزينه راديولوژي به‌طور جداگانه قابل محاسبه و اخذ نمي باشد)</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</si>
  <si>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</si>
  <si>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</si>
  <si>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</si>
  <si>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</si>
  <si>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</si>
  <si>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اصلاح و يا تعويض مجدد کاتتر ترانس هپاتيک به روش DSA</t>
  </si>
  <si>
    <t>کوله سیستکتومی بدون کلانژیوگرافی</t>
  </si>
  <si>
    <t>کوله سیستکتومی با کلانژیوگرافی</t>
  </si>
  <si>
    <t>اکسپلوراسیون برای آترزی مادرزادی مجاری صفراوی، بدون ترمیم، با یا بدون بیوپسی کبد، با یا بدون کولانژیوگرافی</t>
  </si>
  <si>
    <t>اکسیزیون تومور مجرای صفراوی، با یا بدون ترمیم اولیه مجرای صفراوی؛ مجرای خارج کبدی</t>
  </si>
  <si>
    <t>(برای آناستوموز به کدهای 401865 تا 401870 مراجعه نمائید)</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</si>
  <si>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</si>
  <si>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</si>
  <si>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</si>
  <si>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رزکسیون یا دبریدمان پانکراس و بافت های مجاور پانکراس برای پانکراتیت حاد نکروزان</t>
  </si>
  <si>
    <t>خارج کردن سنگ مجرای پانکراس</t>
  </si>
  <si>
    <t>بیوپسی پانکراس، باز</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</si>
  <si>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</si>
  <si>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</si>
  <si>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</si>
  <si>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</si>
  <si>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پانکراتیکوژژنوستومی آناستوموز پهلو به پهلو (عمل Puestow)</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</si>
  <si>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</si>
  <si>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</si>
  <si>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</si>
  <si>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</si>
  <si>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(برای آبسه آپاندیکولار از کد 401175 استفاده نمائید)</t>
  </si>
  <si>
    <t>درناژ آبسه و ساير تجمعات مايع: آبسه های شکمی و لگنی و رتروپريتوئن از طريق پوست بدون کاتتر</t>
  </si>
  <si>
    <t>خارج کردن کاتتر درناژ به هر روش</t>
  </si>
  <si>
    <t>درناژ لنفوسل خارج پریتوئن به حفره پریتوئن، باز</t>
  </si>
  <si>
    <t>(این کد با کد 402016 قابل گزارش نمی‌باشد) (هزينه راديولوژی جداگانه قابل محاسبه نمی‌باشد)</t>
  </si>
  <si>
    <t>(این کد فقط یکبار قابل محاسبه و اخذ می‌باشد) (هزينه راديولوژی جداگانه قابل محاسبه نمی‌باشد)</t>
  </si>
  <si>
    <t>(برای برطرف کردن چسبندگی های روده از کد 400870 استفاده نمائید)</t>
  </si>
  <si>
    <t>(هزينه راديولوژي به طور جداگانه قابل محاسبه و اخذ نمي باشد)</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</si>
  <si>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</si>
  <si>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</si>
  <si>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</si>
  <si>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(در صورتی که جنبه زیبایی داشته باشد، کد* محسوب می گردد)</t>
  </si>
  <si>
    <t>امنتلکتومی، اپیپلواکتومی، رزکسیون امنتوم (عمل مستقل)</t>
  </si>
  <si>
    <t>لاپاراسکوپی تشخیصی (عمل مستقل)</t>
  </si>
  <si>
    <t>كارگذاشتن كاتتر يا كانول داخل پريتوئن با محفظه زير پوستي، دائمي</t>
  </si>
  <si>
    <t>تزریق ماده حاجب برای ارزیابی کیست یا آبسه از طریق لوله یا کاتتری که قبلا برای درناژ گذاشته شده (عمل مستقل)</t>
  </si>
  <si>
    <t>کارگذاري یا اصلاح شنت صفاقي-وريدي</t>
  </si>
  <si>
    <t>بستن یا درآودن شنت صفاقی _ وریدی</t>
  </si>
  <si>
    <t>(برای کودکان کد تعدیلی 63 با این کد قابل گزارش و محاسبه می‌باشد)</t>
  </si>
  <si>
    <t>ترمیم فتق اینگوئینال، اسلایدینگ</t>
  </si>
  <si>
    <t>ترمیم فتق لومبار</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</si>
  <si>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</si>
  <si>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</si>
  <si>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</si>
  <si>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</si>
  <si>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</si>
  <si>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</si>
  <si>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</si>
  <si>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</si>
  <si>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</si>
  <si>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</si>
  <si>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اکسپلوراسیون کلیه بدون احتیاج به اعمال دیگر</t>
  </si>
  <si>
    <t>درناژ آبسه کلیه یا دور کلیه؛ باز</t>
  </si>
  <si>
    <t>نفروستومی؛ نفروتومی با درناژ یا با اکسپلوراسیون</t>
  </si>
  <si>
    <t>نفرستومی با هدايت راديولوژی</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</si>
  <si>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</si>
  <si>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</si>
  <si>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</si>
  <si>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نمونه برداري کليوي با نمایان سازی کلیه عمل جراحی</t>
  </si>
  <si>
    <t>نفرکتومی، شامل اورترکتومی ناقص، شامل برداشت دنده به هر روشی</t>
  </si>
  <si>
    <t>مشکل، بدلیل جراحی قبلی بر روی همان کلیه یا رادیکال با یا بدونلنف آدنکتومی ناحیه‌ای و/ یا برداشتن ترومبوز ورید اجوف</t>
  </si>
  <si>
    <t>نفرکتومی ناقص یا نفروکتومی با اورتروکتومی کامل و برداشت کاف مثانه از طریق همان روش یا از طریق برشی مجزا</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</si>
  <si>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</si>
  <si>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</si>
  <si>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</si>
  <si>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</si>
  <si>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</si>
  <si>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</si>
  <si>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</si>
  <si>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</si>
  <si>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</si>
  <si>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</si>
  <si>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</si>
  <si>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</si>
  <si>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</si>
  <si>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(یک ارزیابی توسط پزشک معالج در طول جلسات ESWL الزامی است)</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</si>
  <si>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</si>
  <si>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</si>
  <si>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</si>
  <si>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</si>
  <si>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</si>
  <si>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اورتروپلاستی، عمل پلاستیک بر روی حالب (برای مثال تنگی)</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</si>
  <si>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</si>
  <si>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</si>
  <si>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</si>
  <si>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</si>
  <si>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</si>
  <si>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</si>
  <si>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</si>
  <si>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</si>
  <si>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</si>
  <si>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</si>
  <si>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آپاندیکووزیکوستومی پوستی</t>
  </si>
  <si>
    <t>اورترورافی، ترمیم حالب (عمل مستقل)</t>
  </si>
  <si>
    <t>ترمیم فیستول اورتروکوتانئوس</t>
  </si>
  <si>
    <t>ترمیم فیستول اورترووزیکال (شامل ترمیم احشایی)</t>
  </si>
  <si>
    <t>(برای اورتروپلاستی ، اورترولیز به کدهای500230-500210 مراجعه کنید)</t>
  </si>
  <si>
    <t>آسپیراسیون مثانه با سوزن یا با تروکار یا اینتراکاتتر</t>
  </si>
  <si>
    <t>(برای رزکسیون از داخل مجرا به 500595 و500625 رجوع کنید)</t>
  </si>
  <si>
    <t>سیستوستومی؛ سیستوتومی با درناژ یا سیستوستومی بسته</t>
  </si>
  <si>
    <t>سیستوتومی با درآوردن سنگ حالب به وسیله سبد و یا تکه تکه کردن سنگ حالب به وسیله اولتراسوند یا الکتروهیدرولیک</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</si>
  <si>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</si>
  <si>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</si>
  <si>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</si>
  <si>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</si>
  <si>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</si>
  <si>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</si>
  <si>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</si>
  <si>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</si>
  <si>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</si>
  <si>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(برای اگزانتراسیون لگن به منظور درمان بدخیمی ژنیکولوژیک از کد 501830 استفاده کنید)</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</si>
  <si>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</si>
  <si>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</si>
  <si>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</si>
  <si>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</si>
  <si>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</si>
  <si>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</si>
  <si>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</si>
  <si>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</si>
  <si>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</si>
  <si>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</si>
  <si>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</si>
  <si>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</si>
  <si>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</si>
  <si>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</si>
  <si>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</si>
  <si>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</si>
  <si>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سیستورافی، ترمیم زخم، آسیب یا پارگی مثانه؛ ساده یا مشکل</t>
  </si>
  <si>
    <t>ترمیم سیستوستومی (عمل مستقل)</t>
  </si>
  <si>
    <t>ترمیم فیستول وزیکو واژینال (شکمی)</t>
  </si>
  <si>
    <t>ترمیم فیستول رحم به مثانه</t>
  </si>
  <si>
    <t>ترمیم اکستروفی مثانه</t>
  </si>
  <si>
    <t>وزیکوستومی پوستی</t>
  </si>
  <si>
    <t>سیستواورتروسکوپی با نمونه برداری با برس از حالب یا لگنچه کلیه</t>
  </si>
  <si>
    <t>سیستواورتروسکوپی؛ با نمونه برداری یا با فولگوراسیون</t>
  </si>
  <si>
    <t>سيستواورتروسكوپي، با اورتروتومي داخلي؛ مونث یا مذکر زیر دید مستقیم</t>
  </si>
  <si>
    <t>سیستواورتروسکوپی با رزکسیون اسفنکتر خارجی (اسفنکتروتومی)</t>
  </si>
  <si>
    <t>سیستواورتروسکوپی، با قراردادن استنت در مجرای ادرار</t>
  </si>
  <si>
    <t>سیستواورتروسکوپی، با تزریق استروئید بداخل تنگی</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</si>
  <si>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</si>
  <si>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</si>
  <si>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</si>
  <si>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</si>
  <si>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</si>
  <si>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</si>
  <si>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</si>
  <si>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</si>
  <si>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</si>
  <si>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</si>
  <si>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</si>
  <si>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</si>
  <si>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اورتروستومی، خارجی (عمل مستقل)</t>
  </si>
  <si>
    <t>مه آتوتومی، شکاف مه‌آتوس، در تمام گروه های سنی (عمل مستقل)</t>
  </si>
  <si>
    <t>(برای آبسه زیرجلدی به کد 100020 رجوع کنید)</t>
  </si>
  <si>
    <t>درناژ كيست يا آبسه غدد اسكين (skene gland)</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</si>
  <si>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</si>
  <si>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</si>
  <si>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</si>
  <si>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</si>
  <si>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</si>
  <si>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</si>
  <si>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</si>
  <si>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</si>
  <si>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</si>
  <si>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</si>
  <si>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</si>
  <si>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</si>
  <si>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</si>
  <si>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</si>
  <si>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</si>
  <si>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</si>
  <si>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</si>
  <si>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</si>
  <si>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</si>
  <si>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</si>
  <si>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(کدهای 100080 - 100075 را همراه با کد 500840 بکار نبرید)</t>
  </si>
  <si>
    <t>تعمیر اسفنکتر بادکنکی مجرا و گردن مثانه، شامل پمپ، مخزن و کاف</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</si>
  <si>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</si>
  <si>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</si>
  <si>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</si>
  <si>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</si>
  <si>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</si>
  <si>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</si>
  <si>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</si>
  <si>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شکاف دادن پره پوس در قسمت پشتی یا طرفی؛ در نوزاد یا غیر نوزاد (عمل مستقل)</t>
  </si>
  <si>
    <t>انسیزیون و درناژ آلت، عمقی</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</si>
  <si>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</si>
  <si>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</si>
  <si>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</si>
  <si>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</si>
  <si>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</si>
  <si>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</si>
  <si>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(کد تعديلي 63 - همراه با اين کد قابل گزارش و اخذ نمي باشد)</t>
  </si>
  <si>
    <t>شستشوی اجسام غاری برای پریاپیسم</t>
  </si>
  <si>
    <t>تزریق ماده دارویی (برای مثال پاپاورین، فنتولامین) به داخل اجسام غاری</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</si>
  <si>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</si>
  <si>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</si>
  <si>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</si>
  <si>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</si>
  <si>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</si>
  <si>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</si>
  <si>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</si>
  <si>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</si>
  <si>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</si>
  <si>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</si>
  <si>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</si>
  <si>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</si>
  <si>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</si>
  <si>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</si>
  <si>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</si>
  <si>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</si>
  <si>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</si>
  <si>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</si>
  <si>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فیستولیزاسیون جسم غاری به گلنس آلت (برای مثال با سوزن بیوپسی، عمل Winter،‌ با Rongeur یا Punch) برای پریاپیسم</t>
  </si>
  <si>
    <t>(در صورتی که جنبه درمانی نداشته باشد، کد * محسوب می‌گردد)</t>
  </si>
  <si>
    <t>مانیپولاسیون پره پوس شامل آزادسازی چسبندگیهای پره پوس و کشیدن پوست</t>
  </si>
  <si>
    <t>(برای آسپیراسیون با سوزن نازک به 100005 و 100010رجوع کنید)</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</si>
  <si>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</si>
  <si>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</si>
  <si>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</si>
  <si>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</si>
  <si>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</si>
  <si>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</si>
  <si>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</si>
  <si>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</si>
  <si>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اوركيوپكسي از راه اینگوینال، بدون ترميم فتق</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</si>
  <si>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</si>
  <si>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</si>
  <si>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</si>
  <si>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</si>
  <si>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</si>
  <si>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</si>
  <si>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</si>
  <si>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</si>
  <si>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</si>
  <si>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</si>
  <si>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</si>
  <si>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ترمیم هیدروسل تونیکا واژینالیس (عمل Bottle)</t>
  </si>
  <si>
    <t>اکسپلوراسیون یا درناژ اسکروتوم یا درآوردن جسم خارجی</t>
  </si>
  <si>
    <t>اسکروتوپلاستی؛ عمل پلاستیک روی اسکروتوم از هر نوع</t>
  </si>
  <si>
    <t>وازووازوستومی، وازووازورافی؛ یک طرفه</t>
  </si>
  <si>
    <t>بستن مجرای دفران (از طریق پوست)، (عمل مستقل)</t>
  </si>
  <si>
    <t>اکسیزیون ضایعه طناب منوی طناب (عمل مستقل)</t>
  </si>
  <si>
    <t>اکسیزیون واریکوسل یا بستن وریدهای اسپرماتیک برای واریکوسل؛ یا از راه شکم بدون ترمیم فتق</t>
  </si>
  <si>
    <t>اکسیزیون واریکوسل یا بستن وریدهای اسپرماتیک برای واریکوسل؛ از راه شکم با ترمیم فتق</t>
  </si>
  <si>
    <t>وزیکولوتومی؛ ساده یا مشکل</t>
  </si>
  <si>
    <t>اکسیزیون کیست مجرای مولر</t>
  </si>
  <si>
    <t>(هزينه راديولوژی به طور جداگانه قابل گزارش و محاسبه نمی‌باشد)</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</si>
  <si>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</si>
  <si>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</si>
  <si>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</si>
  <si>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پروستاتکتومی رادیکال رتروپوبیک، با یا بدون حفظ عصب؛ با یا بدون بیوپسی غدد لنفاوی (لنفادنکتومی محدود لگنی)</t>
  </si>
  <si>
    <t>جراحی پروستات از طریق مجرا (TURP کامل)</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</si>
  <si>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</si>
  <si>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</si>
  <si>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</si>
  <si>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</si>
  <si>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</si>
  <si>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</si>
  <si>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مارسوپیالیزاسیون کیست غده بار توان</t>
  </si>
  <si>
    <t>آزادسازی چسبندگی های لابیال</t>
  </si>
  <si>
    <t>تخریب ضایعات وولو یا تخریب ضایعات واژن</t>
  </si>
  <si>
    <t>(برای اکسیزیون ضایعه موضعی ، به کدهای 100100-100105و 100125-100120رجوع کنید)</t>
  </si>
  <si>
    <t>(برای گرافت پوستی به کد 100310به بعد رجوع کنید )</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</si>
  <si>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</si>
  <si>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</si>
  <si>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</si>
  <si>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</si>
  <si>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</si>
  <si>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هایمنوتومی انسیزیون</t>
  </si>
  <si>
    <t>(در صورتي که جنبه زيبايي داشته باشد، کد * محسوب مي‎گردد)</t>
  </si>
  <si>
    <t>کلیتوروپلاستی برای وضعیت دو جنسی</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</si>
  <si>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</si>
  <si>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</si>
  <si>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</si>
  <si>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</si>
  <si>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</si>
  <si>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</si>
  <si>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</si>
  <si>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</si>
  <si>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</si>
  <si>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</si>
  <si>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</si>
  <si>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</si>
  <si>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</si>
  <si>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</si>
  <si>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</si>
  <si>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</si>
  <si>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ترمیم آنتروسل از راه واژن (عمل مستقل)</t>
  </si>
  <si>
    <t>ترمیم آنتروسل از راه شکم (عمل مستقل)</t>
  </si>
  <si>
    <t>درآوردن یا اصلاح اسلینگ برای بی اختیاری ناشی از افزایش فشار داخل شکم (برای مثال با فاشیا یا مواد سنتتیک)</t>
  </si>
  <si>
    <t>ساخت واژن مصنوعی با یا بدون گرافت</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</si>
  <si>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</si>
  <si>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</si>
  <si>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درمان آتروفی واژینال با لیزر</t>
  </si>
  <si>
    <t>خروج جسم خارجی از واژن زیر بیهوشی (عمل مستقل)</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</si>
  <si>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</si>
  <si>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</si>
  <si>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</si>
  <si>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(به کد 501795 هم مراجعه گردد)</t>
  </si>
  <si>
    <t>تراکلکتومی (سرویسکتومی)، آمپوتاسیون گردن رحم (عمل مستقل)</t>
  </si>
  <si>
    <t>(برای هیسترکتومی رادیکال شکمی ازکد 501825 استفاده کنید)</t>
  </si>
  <si>
    <t>اکسیزیون استامپ گردن رحم از راه شکم یا با ترمیم کف لگن</t>
  </si>
  <si>
    <t>(برای کارگذاری دستگاه داخل رحمی IUD از کد 501860 استفاده کنید)</t>
  </si>
  <si>
    <t>سرکلاژ گردن رحم، غیر مامایی</t>
  </si>
  <si>
    <t>تراکلورافی، ترمیم پلاستیک گردن رحم، از راه واژن</t>
  </si>
  <si>
    <t>دیلاتاسیون و کورتاژ استامپ گردن رحم</t>
  </si>
  <si>
    <t>نمونه‌برداري اندوسرويکال (پاپ اسمير) (عمل مستقل)</t>
  </si>
  <si>
    <t>دیلاتاسیون و کورتاژ، تشخیصی یا درمانی، غیرمامایی</t>
  </si>
  <si>
    <t>میومکتومی اکسیزیون تومور فیبروئید رحم، با هر تعداد میوم داخل جداری، با هر وزنی از راه شکم</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</si>
  <si>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</si>
  <si>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</si>
  <si>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</si>
  <si>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</si>
  <si>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هیسترکتومی واژنیال، رادیکال (عمل Schauta)</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</si>
  <si>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</si>
  <si>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</si>
  <si>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</si>
  <si>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</si>
  <si>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تعلیق رحم با یا بدون کوتاه کردن لیگامان‌های گرد، با یا بدون کوتاه کردن لیگامان‌های خاجی رحمی یا ساسپنشن رحمی ‌(عمل مستقل)</t>
  </si>
  <si>
    <t>هیسترورافی، ترمیم رحم پاره شده (غیر مامایی)</t>
  </si>
  <si>
    <t>هیستروپلاستی، ترمیم آئومالی رحم (نوع Strassman)</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</si>
  <si>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</si>
  <si>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</si>
  <si>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</si>
  <si>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</si>
  <si>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</si>
  <si>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</si>
  <si>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</si>
  <si>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سالپنژکتومی یا سالپنگواوفورکتومی، کامل یا ناقص، یک یا دو طرفه (عمل مستقل)</t>
  </si>
  <si>
    <t>توبوپلاستی برای مثال آناستوموز لوله به لوله یا کاشت لوله‌ها در جدار رحم</t>
  </si>
  <si>
    <t>فیمبریوپلاستی</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</si>
  <si>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</si>
  <si>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</si>
  <si>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</si>
  <si>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</si>
  <si>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</si>
  <si>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</si>
  <si>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</si>
  <si>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انتقال جنین به داخل رحم</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</si>
  <si>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</si>
  <si>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</si>
  <si>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</si>
  <si>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آزمون استرس جنین با انقباض رحم</t>
  </si>
  <si>
    <t>(این کد را با کدهای 502155، 502160 و502170 گزارش نگردد)</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</si>
  <si>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</si>
  <si>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</si>
  <si>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</si>
  <si>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</si>
  <si>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</si>
  <si>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</si>
  <si>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</si>
  <si>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(هر گاه بستن لوله‌های رحمی همزمان با هیستروتومی انجام گیرد، از کد 501960 علاوه بر کد 502120 استفاده کنید)</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</si>
  <si>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</si>
  <si>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</si>
  <si>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</si>
  <si>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</si>
  <si>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</si>
  <si>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</si>
  <si>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</si>
  <si>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</si>
  <si>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</si>
  <si>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</si>
  <si>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</si>
  <si>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</si>
  <si>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</si>
  <si>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ارزش تام 38 واحد</t>
  </si>
  <si>
    <t>درمان سقط ناکامل؛ در هر تریمستر، به کمک جراحی یا درمان سقط فراموش شده، به کمک جراحی؛ سه ماهه اول یا سه ماهه دوم</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</si>
  <si>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</si>
  <si>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</si>
  <si>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</si>
  <si>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تخلیه رحم و کورتاژ برای مول هیداتید فرم</t>
  </si>
  <si>
    <t>درآوردن بخیه سرکلاژ تحت بیهوشی (به جز بیحسی موضعی)</t>
  </si>
  <si>
    <t>(این کد با کدهای مربوط با زایمان قابل گزارش و اخذ نمی‌باشد)</t>
  </si>
  <si>
    <t>انسیزیون و درناژ کیست عفونی مجرای تیروگلوس</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</si>
  <si>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</si>
  <si>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</si>
  <si>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</si>
  <si>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</si>
  <si>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</si>
  <si>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</si>
  <si>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درآوردن تیموس، ناقص یا کامل؛ از راه گردن (عمل مستقل)</t>
  </si>
  <si>
    <t>خارج کردن تمام یا بخشی از تیموس برای تسهیل اعمال جراحی مادرزادی قلب</t>
  </si>
  <si>
    <t>آدرنالکتومی ناقص یا کامل، یا اکسپلوراسیون غده فوقکلیوی با یا بدون بیوپسی، از راه شکم، کمر یا پشت (عمل مستقل) یا با اکسیزیون تومور خلف صفاقی مجاور</t>
  </si>
  <si>
    <t>اکسیزیون تومور جسم کاروتید؛ بدون اکسیزیون شریان کاروتید</t>
  </si>
  <si>
    <t>اکسیزیون تومور جسم کاروتید؛ با اکسیزیون شراین کاروتید</t>
  </si>
  <si>
    <t>پونکسیون لوله یا مخزن شنت برای آسپیراسیون یا تزریق</t>
  </si>
  <si>
    <t>سوراخ (های) Burr یا ترفین؛ با آسپیراسیون مجدد آبسه یا کیست داخل جمجمه‌ای</t>
  </si>
  <si>
    <t>برهول (یک یا چند)، به تنهایی، برای تخلیه هماتوم؛ اکسترادورال یا ساب دورال</t>
  </si>
  <si>
    <t>سوراخ (های) Burr؛ با آسپیراسیون کیست یا هماتوم داخل مغزی</t>
  </si>
  <si>
    <t>تعبیه مخزن یا کارگذاری کاتتر ونتریکولار، یا الکترود EEG یا وسیله ثبت فشار یا پمپ</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</si>
  <si>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</si>
  <si>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</si>
  <si>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</si>
  <si>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</si>
  <si>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کرانیکتومی یا کرانیوتومی، درناژ آبسه داخل جمجمه‌ای؛ بالای چادرینه</t>
  </si>
  <si>
    <t>کرانیکتومی یا کرانیوتومی، درناژ آبسه داخل جمجمه‌ای؛ زیر چادرینه</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</si>
  <si>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</si>
  <si>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</si>
  <si>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</si>
  <si>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</si>
  <si>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</si>
  <si>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</si>
  <si>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</si>
  <si>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</si>
  <si>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</si>
  <si>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</si>
  <si>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</si>
  <si>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</si>
  <si>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</si>
  <si>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</si>
  <si>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</si>
  <si>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</si>
  <si>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</si>
  <si>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</si>
  <si>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</si>
  <si>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</si>
  <si>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</si>
  <si>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واردکردن الکترودهای استریپ، ساب دورال، از راه یک یا چند سوراخ Burr یا ترفین برای مانیتورینگ طولانی مدت تشنج</t>
  </si>
  <si>
    <t>کرانیوتومی با بلند کردن فلپ استخوان؛ برای گذاشتن الکترود ساب دورال یا اکسیزیون کانون آغازکننده تشنج، بدون الکتروکورتیکوگرافی حین عمل</t>
  </si>
  <si>
    <t>کرانیوتومی با بلند کردن فلپ استخوان؛ برای اکسیزیون کانون تشنج زای مغزی، با الکتروکورتیکوگرافی حین عمل جراحی (شامل درآوردن الکترود)</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</si>
  <si>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</si>
  <si>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</si>
  <si>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</si>
  <si>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</si>
  <si>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</si>
  <si>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كرانيوتومي یا کرانيکتومي برای هيپوفيزكتومي، از طريق داخل جمجمه</t>
  </si>
  <si>
    <t>کرانیکتومی، برای کرانیوسین استئوزیس؛ یک سوچور جمجمه‌ای</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</si>
  <si>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</si>
  <si>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</si>
  <si>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</si>
  <si>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t>کرانیکتومی وسیع برای کرانیوسین استئوزیس چند سوچور جمجمه‌ای (جمجمه Cloverleaf)؛ بدون نیاز به گرافت استخوان</t>
  </si>
  <si>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</si>
  <si>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</si>
  <si>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</si>
  <si>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</si>
  <si>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کرانیکتومی با بلندکردن فلپ استخوان؛ برای آمیگدالوهیپوکمپکتومی انتخابی</t>
  </si>
  <si>
    <t>دسترسی به قاعده جمجمه، ساقه مغز یا قسمت فوقانی طناب نخاعی از طریق دهان، برای بیوپسی، دکمپرسیون یا اکسیزیون ضایعه</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</si>
  <si>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</si>
  <si>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</si>
  <si>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</si>
  <si>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</si>
  <si>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</si>
  <si>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t>دسترسی به فوسای جمجمه‌ای قدامی از طریق استئوتومی نوع Le Fort I و یا از طریق زایگوما، بای کرونال، با یا بدون فیکساسیون داخلی، بدون گرافت استخوان</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</si>
  <si>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</si>
  <si>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</si>
  <si>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رزکسیون یا اکسیزیون ضایعه نئوپلاستیک، عروقی یا عفونی قاعده فوسای جمجمه‌ای قدامی؛ اکسترادورال</t>
  </si>
  <si>
    <t>اینترادورال، شامل ترمیم دورا، با یا بدون گرافت</t>
  </si>
  <si>
    <t>رزکسیون یا اکسیزیون ضایعه نئوپلاستیک، عروقی یا عفونی ناحیه پاراسلار،‌ سینوس کاورنوس، کلیووس یا قاعده جمجمه در خط وسط؛ اکسترادورال</t>
  </si>
  <si>
    <t>ابلیتراسیون آنوریسم کاروتید، مالفورماسیون شریانی وریدی یا فیستول کاروتید-کاورنوس، به وسیله دیسکسیون داخل سینوس کاورنوس</t>
  </si>
  <si>
    <t>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t>
  </si>
  <si>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</si>
  <si>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انسداد شریانی موقت با بالون داخل عروقی، سر یا گردن (خارج/داخل جمجمه‌ای)</t>
  </si>
  <si>
    <t>انسداد یا آمبولیزاسیون دائمی از طریق کاتتر دستگاه اعصاب مرکزی (CNS) (داخل جمحمه‌‌ای و ستون فقرات) یا ترمیم یا بستن AVM به هر روش مانند اونیکس یا کویل‌گذاری</t>
  </si>
  <si>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</si>
  <si>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</si>
  <si>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آنژیوپلاستی با بالن، داخل جمجمه (برای مثال استنوز آترواسکلراوتیک)؛ از راه پوست</t>
  </si>
  <si>
    <t>قراردادن استنت داخل عروقی از راه کاتتر، داخل جمجمه</t>
  </si>
  <si>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</si>
  <si>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</si>
  <si>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جراحی مالفورماسیون‌های شریانی-وریدی داخل جمجمه‌ای؛ فوق چادرینه‌ای، ساده</t>
  </si>
  <si>
    <t>جراحی مالفورماسیون‌های شریانی-وریدی داخل جمجمه‌ای؛ تحت چادرینه‌ای، ساده</t>
  </si>
  <si>
    <t>جراحی مالفورماسیون‌های شریانی-وریدی داخل جمجمه‌ای؛ دورال، ساده</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</si>
  <si>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</si>
  <si>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</si>
  <si>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</si>
  <si>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جراحی آنوریسم، مالفورماسیون عروقی یا فیستول کاروتید-کاورنوس؛ به وسیله آمبولیزاسیون داخل شریانی، به وسیله تزریق یا کاتتر بالون‌دار</t>
  </si>
  <si>
    <t>بیوپسی، آسپیراسیون یا اکسیزیون استریوتاکتیک، شامل یک یا چند سوراخ Burr برای ضایعه داخل جمجمه‌ای؛ بدون استفاده از راهنمایی CT یا MRI</t>
  </si>
  <si>
    <t>کاشت استریوتاکتیک الکترودهای عمقی به داخل مغز برای مانیتورینگ طولانی مدت تشنج</t>
  </si>
  <si>
    <t>تعیین محل نمودن با استریوتاکسی شامل یک یا چند سوراخ Burr با کارگذاری کاتتر(ها) برای گذاشتن منبع رادیاسیون</t>
  </si>
  <si>
    <t>ایجاد ضایعه به وسیله روش استریوتاکسی، از راه پوست، به وسیله مواد نورولیتیک (برای مثال الکل، حرارت، برق، امواج رادیویی)؛ عقده گاسر</t>
  </si>
  <si>
    <t>عمل استریوتاکتیک با کمک کامپیوتر (نویگیشن)، جمجمه‌ای اینترادورال</t>
  </si>
  <si>
    <t>سوراخ کردن با مته یا سوراخ(های) Burr برای کارگذاری الکترودهای تحریک کننده عصبی، در قشر مغز</t>
  </si>
  <si>
    <t>کرانیکتومی یا کرانیوتومی برای کاشتن الکترودهای تحریک کننده عصبی، در مغز یا قشر مغز</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</si>
  <si>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t>
  </si>
  <si>
    <t>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t>
  </si>
  <si>
    <t>سوراخ کردن با مته، سوراخ Burr، کرانیکتومی یا کرانیوتومی با کاشت استریوتاکتیک یک الکترود تحریک کننده عصبی در موقعیت زیر قشری؛ هر الکترود اضافه</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</si>
  <si>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</si>
  <si>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</si>
  <si>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</si>
  <si>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</si>
  <si>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</si>
  <si>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</si>
  <si>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t>جااندازی جمجمه کرانیومکال (برای مثال هیدروسفال درمان شده)؛ نیازمند کرانیوتومی و بازسازی با یا بدون گرافت استخوان (شامل تهیه گرافت)</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</si>
  <si>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</si>
  <si>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</si>
  <si>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</si>
  <si>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</si>
  <si>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</si>
  <si>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</si>
  <si>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</si>
  <si>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</si>
  <si>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</si>
  <si>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</si>
  <si>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</si>
  <si>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</si>
  <si>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(برای اعمال نوروآندوسکوپیک داخل جمجمه‌ای به کدهای 600855-600835 رجوع گردد)</t>
  </si>
  <si>
    <t>برنامه‌ریزی مجدد شنت مغزی نخاعی قابل برنامه‌ریزی</t>
  </si>
  <si>
    <t>(هزینه رادیولوژی و کد تعدیلی 85 قابل محاسبه و اخذ نمی‌باشد)</t>
  </si>
  <si>
    <t>آسپیراسیون سیرینکس یا کیست نخاعی از طریق پوست</t>
  </si>
  <si>
    <t>بیوپسی نخاع با سوزن از طریق پوست</t>
  </si>
  <si>
    <t>پونکسیون نخاع، درمانی یا تشخیصی</t>
  </si>
  <si>
    <t>تزریق یا انفوزیون ماده نورولیتیک (برای مثال الکل، فنل، محلول نمکی یخ زده)، با یا بدون مواد درمانی دیگر؛ ساب آراکنوئید</t>
  </si>
  <si>
    <t>تزریق جهت میلوگرافی و یا CT، نخاع (به جز 2C1–C و حفره خلفی)</t>
  </si>
  <si>
    <t>(هزینه رادیولوژی به‌طور جداگانه محاسبه می‌گردد)</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</si>
  <si>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</si>
  <si>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</si>
  <si>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</si>
  <si>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</si>
  <si>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پمپ قابل برنامه‌ریزی، شامل تهیه و آماده‌سازی پمپ با یا بدون برنامه دادن</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</si>
  <si>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</si>
  <si>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</si>
  <si>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</si>
  <si>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</si>
  <si>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</si>
  <si>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</si>
  <si>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</si>
  <si>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دکمپرسيون طناب نخاعي، دم اسب و يا ريشه(هاي) عصبي (براي مثال فتق ديسک بين مهره‌ای)،دسترسی از طریق پدیکول، به ازای هر سگمان اضافی</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</si>
  <si>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</si>
  <si>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</si>
  <si>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</si>
  <si>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</si>
  <si>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</si>
  <si>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</si>
  <si>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</si>
  <si>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</si>
  <si>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لامینکتومی با میلوتومی (نوع Bischof یا DREZ) گردنی، توراسیک یا توراکولومبار</t>
  </si>
  <si>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</si>
  <si>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</si>
  <si>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</si>
  <si>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</si>
  <si>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</si>
  <si>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</si>
  <si>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</si>
  <si>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</si>
  <si>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</si>
  <si>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</si>
  <si>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</si>
  <si>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</si>
  <si>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</si>
  <si>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</si>
  <si>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</si>
  <si>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</si>
  <si>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</si>
  <si>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</si>
  <si>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</si>
  <si>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</si>
  <si>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</si>
  <si>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</si>
  <si>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</si>
  <si>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</si>
  <si>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</si>
  <si>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</si>
  <si>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</si>
  <si>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</si>
  <si>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</si>
  <si>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</si>
  <si>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ترمیم مننگوسل؛ با هر قطری</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</si>
  <si>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</si>
  <si>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</si>
  <si>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</si>
  <si>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</si>
  <si>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</si>
  <si>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</si>
  <si>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</si>
  <si>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</si>
  <si>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</si>
  <si>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</si>
  <si>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</si>
  <si>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</si>
  <si>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</si>
  <si>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</si>
  <si>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</si>
  <si>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</si>
  <si>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</si>
  <si>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</si>
  <si>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ميکروتراپي (PRT يا Facet therapy) به ازای هر 3 تزريق اضافه</t>
  </si>
  <si>
    <t>این کد در بیمارستان براساس گایدلاین ابلاغی وزارت بهداشت، درمان و آموزش پزشکی و یک‌بار در طول دوره بستری قابل پرداخت می‌باشد. هزینه دارو و وسایل مصرفی به طور جداگانه قابل محاسبه و اخذ می‌باشد. در صورت انجام هم‌زمان با بیهوشی اعمال جراحی 100% ارزش نسبی این کد قابل محاسبه و پرداخت است.</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</si>
  <si>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</si>
  <si>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</si>
  <si>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</si>
  <si>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</si>
  <si>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كاشتن الكترودهاي محرك عصبي از طریق پوست؛ عصب ساكرال (الکترود موقت)</t>
  </si>
  <si>
    <t>انسیزیون برای کاشت الکترودهای محرک عصبی؛ عصب جمجمه‌ای</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</si>
  <si>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</si>
  <si>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</si>
  <si>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</si>
  <si>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</si>
  <si>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</si>
  <si>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</si>
  <si>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</si>
  <si>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</si>
  <si>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</si>
  <si>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دنرواسیون شیمیايي ديسفوني اسپاسمودیک تحت گاید EMG</t>
  </si>
  <si>
    <t>تخریب به وسیله عامل نورولیتیک، عصب بین دنده‌ای</t>
  </si>
  <si>
    <t>تخریب به وسیله عامل نورولیتیک، عصب پاراورتبرال مفصل فاست؛ کمری یا ساکرال، در یک سطح</t>
  </si>
  <si>
    <t>تخریب به وسیله عامل نورولیتیک، عصب پاراورتبرال مفصل فاست؛ گردنی یا توراسیک، در یک سطح</t>
  </si>
  <si>
    <t>تخریب به وسیله عامل نورولیتیک؛ عصب پودندال یا سایر اعصاب محیطی یا شاخه‌های آنها</t>
  </si>
  <si>
    <t>تخریب به وسیله عامل نورولیتیک، با یا بدون کنترل رادیولوژیک؛ شبکه هایپوگاستریک فوقانی و شبکه سلیاک</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</si>
  <si>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</si>
  <si>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</si>
  <si>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</si>
  <si>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</si>
  <si>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</si>
  <si>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</si>
  <si>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</si>
  <si>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داخل لگنی، با یا بدون تنوتومی ادداکتور</t>
  </si>
  <si>
    <t>قطع یا جداکردن سایر اعصاب جمجمه‌ای یا نخاعی، اکسترادورال</t>
  </si>
  <si>
    <t>اکسیزیون نوروما؛ عصب جلدی، قابل شناسایی در حین جراحی؛ یا عصب انگشتی، یک یا هر دو عصب، همان انگشت</t>
  </si>
  <si>
    <t>اکسیزیون نوروما؛ دست یا پا، به جز عصب انگشتی</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</si>
  <si>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</si>
  <si>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</si>
  <si>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</si>
  <si>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</si>
  <si>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</si>
  <si>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</si>
  <si>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</si>
  <si>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</si>
  <si>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بخیه عصب انگشتی، دست یا پا؛ یک عصب یا بخیه یک عصب، دست یا پا؛ عصب حسی مشترک</t>
  </si>
  <si>
    <t>بخیه عصب تیبیال خلفی</t>
  </si>
  <si>
    <t>عصب بزرگ دست یا پا (به جز سیاتیک) با یا بدون تغییر محل</t>
  </si>
  <si>
    <t>بخیه عصب سیاتیک</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</si>
  <si>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</si>
  <si>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</si>
  <si>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</si>
  <si>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</si>
  <si>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</si>
  <si>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جابجایی پدیکول عصبی؛ مرحله اول یا مرحله دوم</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</si>
  <si>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</si>
  <si>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t>تغییر دادن ایمپلنت چشمی با گذاشتن یا تعویض peg ها (مانند اضافه کردن قطعه به ایمپلنت) (عمل مستقل)</t>
  </si>
  <si>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</si>
  <si>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</si>
  <si>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</si>
  <si>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</si>
  <si>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</si>
  <si>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</si>
  <si>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</si>
  <si>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</si>
  <si>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</si>
  <si>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</si>
  <si>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</si>
  <si>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</si>
  <si>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</si>
  <si>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</si>
  <si>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t>درآوردن اپیتلیوم قرنیه؛ با به کارگیری مواد باند شونده (برای مثال EDTA)</t>
  </si>
  <si>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</si>
  <si>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</si>
  <si>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</si>
  <si>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انسیزیون شل کننده روی قرنیه برای تصحیح آستیگماتیسم منتج از جراحی</t>
  </si>
  <si>
    <t>رزکسیون گوه‌ای قرنیه برای تصحیح آستیگماتیسم منجر از جراحی</t>
  </si>
  <si>
    <t>آلوگرافت سلولهای بنیادی لیمبال (برای مثال از جسد یا دهنده زنده)</t>
  </si>
  <si>
    <t>اتوگرافت ملتحمه لیمبال (شامل تهیه گرافت)</t>
  </si>
  <si>
    <t>تهیه و نگهداری قرنیه پیوندی</t>
  </si>
  <si>
    <t>کراس لینگ (UVX)؛ هر چشم</t>
  </si>
  <si>
    <t>جايگذاري رينگ‌هاي قرنيه جهت كراتوكونوس؛ هر چشم (شامل یک یا چند مرحله عمل)</t>
  </si>
  <si>
    <t>پاراسنتز اتاقک قدامی چشم، با آسپیراسیون تشخیصی مایع زلالیه یا با آزادسازی مایع زلالیه، درمانی (عمل مستقل)</t>
  </si>
  <si>
    <t>گونیوتومی در هر سنی</t>
  </si>
  <si>
    <t>(برای ترابکولکتومی از کد 602125 استفاده گردد)</t>
  </si>
  <si>
    <t>آزادکردن چسبندگی‌ها از قسمت قدامی چشم، روش لیزر (عمل مستقل)</t>
  </si>
  <si>
    <t>(برای ترابکولوپلاستی با جراحی لیزر ازکد 602080 استفاده گردد) (برای جراحی لیزر از کد 602215 استفاده گردد)</t>
  </si>
  <si>
    <t>برداشتن رشد اپیتلیوم،‌ اتاقک قدامی چشم</t>
  </si>
  <si>
    <t>برداشتن لخته خون یا ایمپلنت از قسمت قدامی چشم</t>
  </si>
  <si>
    <t>اکسیزیون ضایعه اسکلرا</t>
  </si>
  <si>
    <t>فیستولیزاسیون اسکلرا برای گلوکوم؛ ایجاد ترفین با ایریدکتومی یا با ترموکوتر یا ایریدنکلازیس یا ایریدوتازیس</t>
  </si>
  <si>
    <t>عمل گلوکوم به روش بسته شامل Deep Sclerectomy، Visco Sclerectomy، Canaloplasty و Trabecolotomy360</t>
  </si>
  <si>
    <t>دستکاری بلب ترابکولکتومی با سوزن Needle Bleb Revision</t>
  </si>
  <si>
    <t>ترابکولکتومی خارجی، به دنبال اسکار ناشی از جراحی یا ترومای چشمی قبلی (شامل تزریق مواد آنتی فیبروتیک)</t>
  </si>
  <si>
    <t>شنت مایع زلالیه به مخزن خارج چشمی (برای مثال Molteno، Schocket و Denver-Krupin)</t>
  </si>
  <si>
    <t>ترمیم استافیلومای اسکلرا؛ بدون گرافت</t>
  </si>
  <si>
    <t>ترمیم استافیلومای اسکلرا؛ با گرافت</t>
  </si>
  <si>
    <t>اصلاح یا ترمیم زخم عمل جراحی در قسمت قدامی چشم، از هر نوع، زودرس یا دیررسی، عمل جزئی یا کلی</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</si>
  <si>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</si>
  <si>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</si>
  <si>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</si>
  <si>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</si>
  <si>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</si>
  <si>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</si>
  <si>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</si>
  <si>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ایریدوپلاستی به وسیله فتوکوآگولاسیون (در یک یا چند جلسه) (برای مثال برای بهبود دید، برای وسیع کردن زاویه اتاقک قدامی)</t>
  </si>
  <si>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</si>
  <si>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</si>
  <si>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</si>
  <si>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انجام عمل کاتاراکت با کارگذاری لنز؛ به هر روش</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</si>
  <si>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</si>
  <si>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(این کد به همراه کد 602250 قابل گزارش نمی‌باشد)</t>
  </si>
  <si>
    <t>(این کد به همراه کد 602245 قابل گزارش نمی‌باشد)</t>
  </si>
  <si>
    <t>تعویض عدسی داخل چشمی</t>
  </si>
  <si>
    <t>(برای خارج کردن دستگاه از کد 602340 استفاده گردد)</t>
  </si>
  <si>
    <t>گلوبال ویترکتومی مکانیکی (بدون دکولمان)، از راه پارس پلانا شامل تزریق گاز یا روغن سیلیکون، برداشتن غشا و انجام اندولیزر</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</si>
  <si>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</si>
  <si>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</si>
  <si>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</si>
  <si>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t>برداشت مواد کار گذاشته شده از سگمان خلفی؛ داخل چشمی (سیلیکون سنگین HD)</t>
  </si>
  <si>
    <t>گلوبال ویترکتومی عمیق با دکولمان شامل تزریق گاز یا روغن سیلیکون، برداشتن غشا و انجام اندولیزر</t>
  </si>
  <si>
    <t>لیزر محدود کننده ضایعات شبکیه مانند پارگی رتین، دژنراسیون لاتیس با فتوکوآگولاسیون</t>
  </si>
  <si>
    <t>(برای براکی‌تراپی کد 705545 را یک بار با این کد گزارش نمائید)</t>
  </si>
  <si>
    <t>برداشت منبع براکی تراپی از چشم</t>
  </si>
  <si>
    <t>نوزاد نارس (کمتر از 37 هفته هنگام تولد)، از هنگام تولد تا قبل از یک سالگی (برای مثال رتینوپاتی ناشی از نارسی) کرایوپاتی یا فوتوکوآگولاسیون</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</si>
  <si>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</si>
  <si>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</si>
  <si>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</si>
  <si>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</si>
  <si>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</si>
  <si>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</si>
  <si>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آزاد کردن بافت اسکار وسیع بدون جدا کردن عضله خارج چشمی (عمل مستقل)</t>
  </si>
  <si>
    <t>(برای فلج شیمیایی بلفارواسپاسم و دیگر اختلالات عصبی به کدهای 601560 و 601565 مراجعه گردد)</t>
  </si>
  <si>
    <t>بیوپسی عضله خارج چشمی</t>
  </si>
  <si>
    <t>آسپیراسیون سوزنی محتویات اوربیت</t>
  </si>
  <si>
    <t>اوربیتوتومی با فلپ یا پنجره استخوانی، از راه جانبی (برای مثال Kroenlein)؛ با درآوردن ضایعه</t>
  </si>
  <si>
    <t>کارگذاری، درآوردن یا اصلاح ایمپلنت اوربیت</t>
  </si>
  <si>
    <t>رفع فشار از عصب بینایی (برای مثال انسیزیون یا فنستراسیون غلاف عصب بینایی)</t>
  </si>
  <si>
    <t>بلفاروتومی، درناژ آبسه پلک؛ بازکردن تارسورافی؛ کانتوتومی</t>
  </si>
  <si>
    <t>اکسیزیون شالازیون؛ منفرد یا متعدد در همان پلک یا پلک‌های مختلف</t>
  </si>
  <si>
    <t>اکسیزیون شالازیون نیازمند بیهوشی عمومی یا بستری در بیمارستان؛ منفرد یا متعدد</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</si>
  <si>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</si>
  <si>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</si>
  <si>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</si>
  <si>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تصحیح رترکسیون پلک</t>
  </si>
  <si>
    <t>تصحیح لگافتالموس با کاشت lid load روی پلک فوقانی (برای مثال وزنه طلا)</t>
  </si>
  <si>
    <t>درآوردن جسم خارجی فرورفته در پلک</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</si>
  <si>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</si>
  <si>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</si>
  <si>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</si>
  <si>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</si>
  <si>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</si>
  <si>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</si>
  <si>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</si>
  <si>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</si>
  <si>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</si>
  <si>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</si>
  <si>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</si>
  <si>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</si>
  <si>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</si>
  <si>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</si>
  <si>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</si>
  <si>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</si>
  <si>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</si>
  <si>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</si>
  <si>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t>داكريوسيستورينوستومي(DCR)</t>
  </si>
  <si>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</si>
  <si>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</si>
  <si>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</si>
  <si>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</si>
  <si>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کانالیکول اشکی، با یا بدون شستشو</t>
  </si>
  <si>
    <t>تزریق ماده حاجب برای داکریوسیستوگرافی</t>
  </si>
  <si>
    <t>درناژ آبسه يا هماتوم لاله يا مجراي خارجي گوش</t>
  </si>
  <si>
    <t>بیوپسی گوش خارجی یا مجرای خارجی گوش</t>
  </si>
  <si>
    <t>اکسیزیون گوش خارجی</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</si>
  <si>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</si>
  <si>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</si>
  <si>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</si>
  <si>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</si>
  <si>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</si>
  <si>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</si>
  <si>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</si>
  <si>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(برای مثال برای تنگی ناشی از آسیب یا عفونت) (عمل مستقل) (در صورتی که جنبه زیبایی داشته باشد، کد * محسوب می‌گردد)</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</si>
  <si>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</si>
  <si>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</si>
  <si>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</si>
  <si>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</si>
  <si>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</si>
  <si>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</si>
  <si>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تمپانولیز از راه مجرای گوش</t>
  </si>
  <si>
    <t>آنتروتومی از راه ماستوئید (ماستوئیدکتومی ساده)</t>
  </si>
  <si>
    <t>آپیسکتومی پتروس،‌ شامل ماستوئیدکتومی رادیکال</t>
  </si>
  <si>
    <t>رزکسیون استخوان تمپورال از خارج</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</si>
  <si>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</si>
  <si>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</si>
  <si>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</si>
  <si>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</si>
  <si>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</si>
  <si>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</si>
  <si>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تمپانوپلاستي با ماستوئيدكتومي با دیواره دست نخورده یا بازسازی شده مجرا، بدون بازسازي زنجيره استخواني گوش</t>
  </si>
  <si>
    <t>تمپانوپلاستي با ماستوئيدكتومي با برداشتن دیواره مجرا (CWD)</t>
  </si>
  <si>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</si>
  <si>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</si>
  <si>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</si>
  <si>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</si>
  <si>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</si>
  <si>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</si>
  <si>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</si>
  <si>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ترمیم فیستول پشت گوشی، ماستوئید (عمل مستقل)</t>
  </si>
  <si>
    <t>درآوردن یا تعمیر وسیله الکترومگنتیک شنوایی هدایتی در استخوان تمپورال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</si>
  <si>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</si>
  <si>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</si>
  <si>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</si>
  <si>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</si>
  <si>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</si>
  <si>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(برای بخیه قسمت خارج جمجمه‌ای عصب صورتی از کد 601835 استفاده گردد)</t>
  </si>
  <si>
    <t>عمل جراحی بر روی کیسه اندولنف؛ با یا بدون شنت</t>
  </si>
  <si>
    <t>فنستراسیون اولیه یا ثانویه مجرای نیم دایره‌ای</t>
  </si>
  <si>
    <t>(کدهای مربوط به ماستوئيدكتومي با این کد قابل گزارش و اخذ نمی‌باشد)</t>
  </si>
  <si>
    <t>قطع عصب وستیبولار از راه لابیرنت</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</si>
  <si>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</si>
  <si>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</si>
  <si>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</si>
  <si>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</si>
  <si>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</si>
  <si>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پوستریور تمپانوتومی، باز کردن رسس فاسیال</t>
  </si>
  <si>
    <t>ترمیم نشت مایع مغزی نخاعی از ماستویید یا گوش میانی</t>
  </si>
  <si>
    <t>ترمیم از هم گسیختگی (Dehiscence) سینوس سیگمویید یا بولب جوگولار</t>
  </si>
  <si>
    <t>برداشتن فشار از عصب صورتی با اپروچ حفره میانی جمجمه خارج دورا</t>
  </si>
  <si>
    <t>رزکسیون ضایعه اپکس پتروس با اپروچ حفره میانی خارج دورا</t>
  </si>
  <si>
    <t>دسترسی به اپکس پتروس از مسیر اینفراکوکلئار</t>
  </si>
  <si>
    <t>آسپیراسیون سوزنی (FNA)؛ بدون هدایت تصویربرداری</t>
  </si>
  <si>
    <t>هر ضایعه اضافی (علاوه بر کد مربوط به اقدام اولیه، جداگانه فهرست شود)</t>
  </si>
  <si>
    <t>بیوپسی آسپیراسیون با سوزن ظریف، شامل هدایت سونوگرافی؛ اولین ضایعه</t>
  </si>
  <si>
    <t>(برای بیوپسی سوزنی از طریق پوست، به جز موارد آسپیراسیون با سوزن نازک، برای عضله به کد 200030، برای پلور یا ریه یا مدیاستن به کد 300620،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</si>
  <si>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بیوپسی آسپیراسیون با سوزن ظریف، شامل هدایت فلوروسکوپی، سی‌تی اسکن و ام آر آی؛ اولین ضایعه</t>
  </si>
  <si>
    <t>جراحی آکنه (برای مثال مارسوپیالیزاسیون، باز کردن یا برداشت چندین میلیا، کومدون‌ها، کیست و یا پوستول)</t>
  </si>
  <si>
    <t>انسیزیون و درآوردن جسم خارجی؛ بافت زیرجلدی؛ ساده یا مشکل</t>
  </si>
  <si>
    <t>انسیزیون و درناژ هماتوم، سروما یا تجمع مایع پونکسیون و آسپیراسیون آبسه، هماتوم، بول یا کیست بدون هدایت رادیولوژیک</t>
  </si>
  <si>
    <t>انسیزیون و درناژ، مشکل، عفونت زخم جراحی</t>
  </si>
  <si>
    <t>دبریدمان پوست اگزمایی یا عفونی یا زخم باز به هر روش؛ تا 10 درصد از سطح بدن</t>
  </si>
  <si>
    <t>دبریدمان شامل درآوردن اجسام خارجی همراه با شکستگی(های) باز و یا دررفتگی(ها)؛ پوست و بافت زیرجلدی پوست، بافت زیرجلدی، فاشیای عضله و عضله</t>
  </si>
  <si>
    <t>دبریدمان عفونت نکروزان بافت نرم پوست، بافت زیر جلدی، عضله و فاشیا؛ ژنیتال خارجی، پرینه و دیواره شکم، با یا بدون بستن فاشیا</t>
  </si>
  <si>
    <t>تراشيدن يا بريدن ضايعه شاخي خوش‌خيم (مثل ميخچه و پينه )ضایعه منفرد</t>
  </si>
  <si>
    <t>تراشيدن يا بريدن ضايعه شاخي خوش‌خيم (مثل ميخچه و پينه ) بیش از یک ضایعه</t>
  </si>
  <si>
    <t>برداشتن تكمه‌هاي پوستي، متعدد (تكمه‌هاي فيبروكوتانئوس)، در هر جاي بدن؛ با هر تعداد ضایعه</t>
  </si>
  <si>
    <t>اکسیزیون یا تراشیدن ضایعات خوش‌خیم درم یا اپیدرم، منفرد، در تنه، بازوها یا ساق؛ دست ها، پاها، ناحیه تناسلی؛ به قطر کمتر از 2 سانتیمتر</t>
  </si>
  <si>
    <t>اکسیزیون یا تراشیدن ضایعات خوش‌خیم درم یا اپیدرم، منفرد، در تنه، بازوها یا ساق؛ دست‌ها، پاها، ناحیه تناسلی؛ به قطر بیش از 2 سانتیمتر</t>
  </si>
  <si>
    <t>اکسیزیون، ضایعات بدخیم، با حاشیه‌ها، تنه، اندام فوقانی یا اندام تحتانی؛ قطر اکسیزیون بیش از 2 سانتیمتر</t>
  </si>
  <si>
    <t>(برای پلک ها زمانی که فراتر از پوست درگیر باشد به کدهای 602490 به بعد مراجعه گردد)</t>
  </si>
  <si>
    <t>کوتاه کردن (trimming) ناخن دیستروفیک برای اهداف درمانی (مانند بیماران دیابتیک)؛ هر تعداد</t>
  </si>
  <si>
    <t>درمان زخم‌ پای دیابتی عفونی شده با استفاده از پلاسما جت اتمسفری سرد (cold Plasma Jet)</t>
  </si>
  <si>
    <t>برداشتن با یا بدون دبریدمان ناخن با یا بدون تخلیه هماتوم ناخن</t>
  </si>
  <si>
    <t>اکسیزیون ناخن و بستر ناخن به صورت ناقص یا کامل برای مثال ناخن در گوشت فرورفته با یا بدون اکسیزیون گوه ای پوست کنار ناخن</t>
  </si>
  <si>
    <t>اکسیزیون ناخن و بستر ناخن به صورت ناقص یا کامل با آمپوتاسیون قسمتی از بند دیستال انگشت</t>
  </si>
  <si>
    <t>نمونه‌برداری از ناخن (مثلاً خود ناخن، بستر، ماتریکس، هیپونیکیوم، چین های کناری و پروگزیمال ناخن) (عمل مستقل)</t>
  </si>
  <si>
    <t>ترمیم بستر ناخن</t>
  </si>
  <si>
    <t>بازسازی بستر ناخن با گرافت</t>
  </si>
  <si>
    <t>اکسیزیون کیست یا سینوس پیلونیدال؛ ساده، وسیع یا مشکل</t>
  </si>
  <si>
    <t>تزريق، داخل ضايعات؛ یک تا هفت ضايعه</t>
  </si>
  <si>
    <t>تزریق بوتولینوم؛ هر ناحیه بدن</t>
  </si>
  <si>
    <t>تعبیه اکسپندرهای بافتی برای مواردی غیر از پستان به هر تعداد اکسپندر</t>
  </si>
  <si>
    <t>تعبیه کپسول‌ یا قرص‌های هورمونی قابل کاشت جلوگیری کننده از بارداری یا خارج کردن کپسول‌های قابل کاشت جلوگیری کننده از بارداری</t>
  </si>
  <si>
    <t>بستن لایه به لایه زخم های ناحیه پوست سر، زیر بغل، تنه و یا اندام ها؛ تا 10 سانتیمتر</t>
  </si>
  <si>
    <t>بستن لایه به لایه زخم های ناحیه پوست سر، زیر بغل، تنه و یا اندام ها؛ به ازای هر 5 سانتیمتر اضافه</t>
  </si>
  <si>
    <t>(به کدهای 602575 تا 602580 نیز مراجعه گردد) (در صورتی که جنبه زیبایی داشته باشد، کد * محسوب می‌گردد)</t>
  </si>
  <si>
    <t>فلپ تأخیری یا فلپ مرحله‌ای (قطع و کاشت)؛ هر ناحیه از بدن</t>
  </si>
  <si>
    <t>فلپ عضلانی، عضلانی پوستی، فاشیایی پوستی (برای مثال عضله تمپورالیس، ماستر، استرنوکلید و ماستوئید، لواتور اسکاپولا)؛ در تنه، اندام فوقانی، اندام تحتانی</t>
  </si>
  <si>
    <t>کاشت ابرو و یا مناطق اسکارینگ به ازای هر 500 فولیکول</t>
  </si>
  <si>
    <t>تراش پوستی؛ تمام صورت</t>
  </si>
  <si>
    <t>تراش پوستی قسمتی از صورت با هر تعداد ضایعه</t>
  </si>
  <si>
    <t>ریتیدکتومی؛ پیشانی</t>
  </si>
  <si>
    <t>اکسیزیون پوست و بافت زیرجلدی اضافی در شکم شامل (لیپکتومی)، یا ران، ساق، هیپ، باسن؛ هر ناحیه آناتومی</t>
  </si>
  <si>
    <t>اکسیزیون پوست و بافت زیرجلدی اضافی در شکم (آبدومینوپلاستی)</t>
  </si>
  <si>
    <t>اکسیزیون پوست و بافت زیرجلدی اضافی یا لیپکتومی در بازو، ساعد یا دست و بقیه مناطق</t>
  </si>
  <si>
    <t>انتقال ناحیه ای عضله</t>
  </si>
  <si>
    <t>شستشو و پانسمان ساده کوچک یا متوسط تا 20 سانتیمتر</t>
  </si>
  <si>
    <t>درمان سوختگی درجه دو زمانی که فقط درمان موضعی لازم باشد، پانسمان و یا دبریدمان، با یا بدون بیهوشی، بار اول یا دفعات بعدی تا 10 درصد سطح بدن</t>
  </si>
  <si>
    <t>درمان سوختگی درجه دو(بیش از 10 درصد سطح بدن)، پانسمان و یا دبریدمان، با یا بدون بیهوشی، بار اول یا دفعات بعدی</t>
  </si>
  <si>
    <t>اسکاروتومی؛ انسیزیون اولیه</t>
  </si>
  <si>
    <t>تخريب ضايعات خوش‌خيم به هر روش؛ به ازای هر جلسه</t>
  </si>
  <si>
    <t>تخریب زگیل و مولوسکوم با هر تعداد ضایعه</t>
  </si>
  <si>
    <t>کوتریزاسیون شیمیایی برای بافت گرانولاسیون، نسج برجسته، سینوس یا فیستول؛ هر تعداد ضایعه</t>
  </si>
  <si>
    <t>کرایوتراپی (یخ آب دی اکسیدکربن و نیتروژن مایع) برای مثال آکنه</t>
  </si>
  <si>
    <t>(در صورتی که جنبه زیبایی داشته باشد * محسوب می‌گردد)</t>
  </si>
  <si>
    <t>پونکسیون و آسپیراسیون کیست پستان هر کیست اضافه</t>
  </si>
  <si>
    <t>انجام تزريق براي داكتوگرام يا گالاكتوگرام پستان</t>
  </si>
  <si>
    <t>(برای آسپیراسیون با سوزن نازک، کد 100005 استفاده گردد)</t>
  </si>
  <si>
    <t>بیوپسي یا انسیزیون پستان؛ از طريق پوست، با استفاده از سوزن كلفت و تحت هدايت راديولوژيک</t>
  </si>
  <si>
    <t>بیوپسي یا انسیزیون پستان؛ از طريق پوست با كمک ابزار بیوپسي و يا خلاء خودكار(وکیوم)، تحت هدايت راديولوژيک</t>
  </si>
  <si>
    <t>ماستکتومی ناقص برای ژنیکوماستی</t>
  </si>
  <si>
    <t>ماستکتومی زیر جلدی</t>
  </si>
  <si>
    <t>ماستکتومي ناقص به عنوان مثال برای لامپکتومی</t>
  </si>
  <si>
    <t>ماستکتومی، ساده، کامل</t>
  </si>
  <si>
    <t>ماموپلاستی، کوچک کردن پستان</t>
  </si>
  <si>
    <t>کارگذاشتن تأخیری پروتز پستان بعد از ماستوپکسی یا ماستکتومی یا حین بازسازی</t>
  </si>
  <si>
    <t>بازسازی یا تصحیح نوک پستان به هر دلیل</t>
  </si>
  <si>
    <t>بازسازی پستان، فوری یا تأخیری، با Tissue Expander شامل تزریقات بعدی یا با فلپ لاتیسیموس دورسی یا دیگر تکنیک‌ها با یا بدون گذاشتن پروتز</t>
  </si>
  <si>
    <t>بازسازی پستان با فلپ آزاد (شامل آزادسازی فلپ، انتقال میکروواسکولار، ترمیم مدل دهنده و حالت دادن فلپ به شکل پستان)</t>
  </si>
  <si>
    <t>بازسازی پستان با فلپ عضلانی پوستی عرضی رکتوس آبدومینیس (TRAM)، پایه منفرد یا دوبل، شامل بستن محل‌دهنده با یا بدون همراه با آناستوموز میکروواسکولار (Super charging)</t>
  </si>
  <si>
    <t>کپسولکتومی یا کپسولوتومی دور پروتز باز پستان</t>
  </si>
  <si>
    <t>عمل تعبیه پروتز باسن</t>
  </si>
  <si>
    <t>بیوپسی سوزنی، عضله؛ سطحی یا عمقی بدون هدایت رادیولوژی</t>
  </si>
  <si>
    <t>بیوپسي، عضله؛ سطحي يا عمقي تحت هدایت رادیولوژی</t>
  </si>
  <si>
    <t>(هزينه راديولوژی جداگانه قابل محاسبه می‌باشد)</t>
  </si>
  <si>
    <t>بیوپسی استخوان، با سوزن یا تروکار؛ سطحی یا عمقی</t>
  </si>
  <si>
    <t>بیوپسی استخوان، جهت توده‌های استخوانی با سوزن اوستئوکات تحت هدایت رادیولوژی</t>
  </si>
  <si>
    <t>بیوپسی استخوان، باز؛ سطحی یا عمقی</t>
  </si>
  <si>
    <t>درآوردن جسم خارجی از بافت نرم</t>
  </si>
  <si>
    <t>قراردادن سوزن‌ها یا کاتتر‌های داخل عضله و/یا بافت نرم برای جایگذاری رادیوالمان انترستیشیال در مرحله بعدی (همزمان یا بعد از عمل)</t>
  </si>
  <si>
    <t>آسپيراسيون و يا تزريق؛ مفصل كوچك يا بورس (مانند انگشتان دست یا پا)؛ با هدایت اولتراسوند و گزارش‌دهی</t>
  </si>
  <si>
    <t>آسپيراسيون و يا تزريق؛ مفصل يا بورس متوسط (مانند مفصل فكي-گيجگاهي، غرابي-ترقوه اي، مچ دست يا پا،آرنج،يا بورس اولكرانون)؛ با هدایت اولتراسوند و گزارش‌دهی</t>
  </si>
  <si>
    <t>آسپيراسيون و يا تزريق؛ مفصل يا بورس بزرگ (مانند شانه، لگن، زانو، بورس تحت غرابي(ساب آكروميال))؛ با هدایت اولتراسوند و گزارش‌دهی</t>
  </si>
  <si>
    <t>آسپيراسيون و يا تزريق؛ مفصل كوچك يا بورس (مانند انگشتان دست یا پا)</t>
  </si>
  <si>
    <t>خارج کردن پلاک یا میله داخل کانال همراه با پیچ با یا بدون استئوتومی</t>
  </si>
  <si>
    <t>تنظیم کردن یا اصلاح سیستم فیکساسیون خارجی</t>
  </si>
  <si>
    <t>درآوردن سیستم فیکساسیون خارجی</t>
  </si>
  <si>
    <t>تعویض کردن (یعنی، درآوردن و جایگزینی) استروت، هرکدام</t>
  </si>
  <si>
    <t>پیوند بازو (شامل گردن جراحی هومروس تا مفصل آرنج)، قطع کامل عضو (شامل فیکس کردن استخوان ترمیم عروق، اعصاب و عضلات)</t>
  </si>
  <si>
    <t>پیوند ساعد (شامل رادیوس و اولنا تا مفصل رادیال مچ)، قطع کامل عضو از مفصل آرنج تا مچ دست (شامل فیکس کردن استخوان ترمیم عروق، اعصاب و عضلات)</t>
  </si>
  <si>
    <t>پیوند هر انگشت (شامل فیکس کردن استخوان ترمیم عروق، اعصاب و عضلات)</t>
  </si>
  <si>
    <t>پیوند پا، قطع کامل عضو (شامل فیکس کردن استخوان ترمیم عروق، اعصاب و عضلات)</t>
  </si>
  <si>
    <t>گرافت غضروف؛ کستوکندرال یا تیغه بینی</t>
  </si>
  <si>
    <t>اتوگرافت صرفاً برای جراحی نخاع: ریزریز شده (از طریق یک انسیزیون پوستی یا فاشیایی مجزا) یا ساختاری، بیکورتیکال یا تریکورتیکال</t>
  </si>
  <si>
    <t>گرافت استخوان میکروواسکولار</t>
  </si>
  <si>
    <t>فلپ آزاد استخوانی میکروواسکولار</t>
  </si>
  <si>
    <t>تخریب تومور(های) استخوانی (برای مثال استئوئید استئوما، با امواج رادیویی، از طریق پوست، تحت هدایت رادیولوژیک)</t>
  </si>
  <si>
    <t>راهبری جراحی با کمک کامپیوتر برای عمل‌های اسکلتی-عضلانی، بدون تصویر (این کد را علاوه بر کد عمل اصلی جداگانه گزارش کنید)</t>
  </si>
  <si>
    <t>رزکسیون رادیکال تومور (برای مثال تومور بدخیم)، بافت نرم صورت یا پوست سر؛ 2 سانتی‌متر یا بیشتر</t>
  </si>
  <si>
    <t>اکسیزیون تومور خوش‌خیم یا کیست مندیبل به وسیله انوکلئاسیون و یا کورتاژ</t>
  </si>
  <si>
    <t>رزکسیون رادیکال تومور بدخيم منديبل</t>
  </si>
  <si>
    <t>اکسیزیون تومور خوش‌خیم یا کیست مندیبل، نیازمند استئوتومی داخل دهانی (برای مثال ضایعه مخرب یا مهاجم موضعی)</t>
  </si>
  <si>
    <t>اکسیزیون تومور خوش‌خیم یا کیست ماگزیلا، نیازمند استئوتومی خارج دهان و ماگزیلکتومی ناقص (برای مثال ضایعه مخرب یا مهاجم به اطراف)</t>
  </si>
  <si>
    <t>کارگذاری وسیله فیکساسیون بین دندانی برای مواردی به جز شکستگی یا دررفتگی، شامل برداشتن</t>
  </si>
  <si>
    <t>بازسازي ميان صورت LeFort II با نفوذ قدامي (براي مثال سندرم تريچركولينز)</t>
  </si>
  <si>
    <t>بازسازي تمام يا قسمت اعظم پيشاني و يا لبه‌هاي فوقاني اوربيت، همراه با گرافت (آلوگرافت يا پروتز)</t>
  </si>
  <si>
    <t>گرافت؛ غضروف دنده، اتوژنیک، به صورت، چانه، بینی یا گوش (شامل تهیه گرافت)</t>
  </si>
  <si>
    <t>گرافت؛ غضروف گوش، اتوژنیک، به بینی یا گوش (شامل تهیه گرافت)</t>
  </si>
  <si>
    <t>بازسازی مندیبل یا ماگزیلا، ایمپلنت زیر پوست؛ ناقص یا کامل</t>
  </si>
  <si>
    <t>بازسازی مندیبل یا ماگزیلا، کاشت اندوستئال (برای مثال تیغه یا سیلندر)؛ ناقص شامل ایمپلنت های خارج دهانی</t>
  </si>
  <si>
    <t>بازسازی مندیبل یا ماگزیلا، کاشت اندوستئال، کامل</t>
  </si>
  <si>
    <t>(برای بزرگتر کردن گونه با گرافت استخوان از کد 200525 استفاده گردد)</t>
  </si>
  <si>
    <t>کانتوپکسی داخلی (عمل مستقل)</t>
  </si>
  <si>
    <t>کانتوپکسی خارجی</t>
  </si>
  <si>
    <t>درمان باز شكستگي بيني همراه با فيكساسيون اسكلتال داخلي و يا خارجي، و با یا بدون شكستگي سپتوم</t>
  </si>
  <si>
    <t>درمان باز شكستگي فرورفته گونه شامل قوس زايگوما (براي مثال روش Gilles و موارد مشابه آن)</t>
  </si>
  <si>
    <t>درمان باز شكستگي فرورفته گونه شامل قوس زايگوما و تريپودمالار</t>
  </si>
  <si>
    <t>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t>
  </si>
  <si>
    <t>درمان باز شکستگی کف اوربیت (از نوع Blow out)؛ با سه روش دسترسی از طریق ترانس آنترال (روش کالدول_لوک)، روش پری اوربیتال همراه با گرافت استخوانی</t>
  </si>
  <si>
    <t>درمان باز شکستگی کام یا ماگزیلا (LeFort I) یا عارضه‌دار (خرد شده یا همراه با درگیری سوراخ اعصاب جمجمه‌ای)، با دسترسی‌های متعدد</t>
  </si>
  <si>
    <t>درمان باز جداشدگی کرانیوفاشیال (LeFort III) عارضه‌دار، روش‌های دسترسی جراحی متعدد، فیکساسیون داخلی همراه با گرافت استخوانی (شامل تهیه گرافت)</t>
  </si>
  <si>
    <t>درمان بسته شکستگی تیغه آلوئولی ماگزیلا یا مندیبل (عمل مستقل)</t>
  </si>
  <si>
    <t>اکسیزیون تومور، بافت نرم گردن یا قدام قفسه سینه، زیر جلدی</t>
  </si>
  <si>
    <t>اکسیزیون تومور؛ بافت نرم گردن یا قدام قفسه سینه، زیر فاشیایی (به عنوان مثال، داخل عضلانی)</t>
  </si>
  <si>
    <t>اکسیزیون دنده اول و یا دنده گردنی؛ بدون سمپاتکتومی</t>
  </si>
  <si>
    <t>(برای رزکسیون رادیکال قفسه سینه و دنده‌ها برای تومور، از کد 200902 استفاده گردد) (برای دبریدمان رادیکال قفسه سینه و دنده‌ها برای آسیب‌دیدگی، به کدهای 100075 و 100080 مراجعه گردد)</t>
  </si>
  <si>
    <t>اکسیزیون ناقص دنده یا جناغ</t>
  </si>
  <si>
    <t>اکسیزیون ناقص دنده یا جناغ شامل دنده اول و یا دنده گردنی؛ با سمپاتکتومی</t>
  </si>
  <si>
    <t>اکسیزیون تومور جدار قفسه سینه شامل دنده‌ها</t>
  </si>
  <si>
    <t>اکسیزیون تومور جدار قفسه سینه شامل دنده‌ها با بازسازی پلاستیک؛ بدون لنفادنکتومی میان سینه‌ای</t>
  </si>
  <si>
    <t>اکسیزیون تومور جدار قفسه سینه شامل دنده‌ها با بازسازی پلاستیک؛ با لنفادنکتومی میان سینه‌ای</t>
  </si>
  <si>
    <t>دبریدمان جناغ</t>
  </si>
  <si>
    <t>درمان باز شکستگی(های) دنده با فیکساسیون داخلی، شامل مشاهده با توراکوسکوپی در صورت انجام، یک طرفه؛ 1-3 دنده</t>
  </si>
  <si>
    <t>درمان باز شکستگی(های) دنده با فیکساسیون داخلی، شامل مشاهده با توراکوسکوپی در صورت انجام، یک طرفه؛ 4-6 دنده</t>
  </si>
  <si>
    <t>درمان باز شکستگی(های) دنده با فیکساسیون داخلی، شامل مشاهده با توراکوسکوپی در صورت انجام، یک طرفه؛ 7 دنده یا بیشتر</t>
  </si>
  <si>
    <t>درمان باز شکستگی استرنوم با یا بدون فیکساسیون استخوانی</t>
  </si>
  <si>
    <t>بیوپسی، بافت نرم پشت یا پهلو؛ سطحی یا عمقی</t>
  </si>
  <si>
    <t>انسیزیون و درناژ، باز، از آبسه‌های عمقی (زیرفاشیا)، خلف ستون فقرات</t>
  </si>
  <si>
    <t>هر سگمان جزء مهره‌ای یا جسم مهره‌ای اضافه</t>
  </si>
  <si>
    <t>اکسیزیون ناقص جسم مهره‌ای برای ضایعات داخل استخوانی، بدون دکمپرسیون نخاع یا ریشه(های) عصبی، هر سگمان جزء مهره‌ای یا جسم مهره‌ای اضافه</t>
  </si>
  <si>
    <t>هر سگمان مهره‌ای اضافه (این کد را علاوه بر کد عمل اصلی جداگانه گزارش کنید)</t>
  </si>
  <si>
    <t>استئوتومی ستون مهره‌ای، شامل برداشتن دیسک، دسترسی از قدام، هر سگمان مهره‌ای اضافه؛ گردنی، پشتی، کمری</t>
  </si>
  <si>
    <t>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t>
  </si>
  <si>
    <t>(این کد حداکثر دو بار قابل گزارش می‌باشد)</t>
  </si>
  <si>
    <t>بزرگ کردن مهره از راه پوست، هر جسم مهره‌ای پشتی یا کمری اضافه</t>
  </si>
  <si>
    <t>آنولوپلاستی الکتروترمال داخل دیسک از راه پوست، یک طرفه یا دو طرفه، هر دیسک مهره‌ای اضافه</t>
  </si>
  <si>
    <t>آرترودز، روش اکسترا کاویتاری جانبی، شامل برداشتن قسمت جزئی دیسک بین مهره‌ای پشتی یا کمری، هر سگمان مهره‌ای اضافه</t>
  </si>
  <si>
    <t>آرترودز، روش قدامی بین مهره‌ای، شامل برداشتن جزئی دیسک جهت آماده سازی فضای بین مهره‌ای (به جز موارد لازم برای برطرف کردن فشار)؛ گردنی زیر 2C، پشتی، کمری</t>
  </si>
  <si>
    <t>آرترودز، روش قدامی بین مهره‌ای، شامل برداشتن جزئی دیسک جهت آماده سازی فضای بین مهره‌ای (به جز موارد لازم برای برطرف کردن فشار)؛ گردنی زیر 2C، پشتی، کمری، هر فضای بین مهره‌ای اضافه</t>
  </si>
  <si>
    <t>آرترودز، تکنیک بین تنه‌ای پره-ساکرال، شامل آماده‌سازی فضای دیسک، دیسککتومی، با وسیله‌گذاری خلفی، با هدایت تصویربرداری، شامل گرافت استخوان در صورت انجام، فضای بین مهره‌ای L5-S1</t>
  </si>
  <si>
    <t>آرترودز، روش خلفی، کرانیوسرویکال (اکسی پوت_C2) (occiput-C2) یا اطلس آگزیس (C1-C2)</t>
  </si>
  <si>
    <t>آرترودز، روش خلفی یا خلفی-جانبی، یک سطح؛ گردنی، زیر سگمان 2C، پشتی، کمری</t>
  </si>
  <si>
    <t>آرترودز، روش خلفی یا خلفی-جانبی، یک سطح؛ گردنی، زیر سگمان 2C، پشتی، کمری، هر سگمان مهره‌ای اضافه</t>
  </si>
  <si>
    <t>آرترودز، روش بین مهره‌ای خلفی، شامل لامینکتومی و یا برداشتن دیسک جهت آماده سازی فضای بین مهره‌ای (به جز در موارد برطرف کردن فشار)، هر فضای بین مهره‌ای اضافه</t>
  </si>
  <si>
    <t>آرترودز، خلفی، برای دفورمیتی ستون فقرات، با یا بدون گچ گیری؛ تا حداکثر 6 سگمان مهره‌ای</t>
  </si>
  <si>
    <t>آرترودز، خلفی، برای دفورمیتی ستون فقرات، با یا بدون گچ گیری؛ بین 7 تا 12 سگمان مهره‌ای</t>
  </si>
  <si>
    <t>آرترودز، خلفی، برای دفورمیتی ستون فقرات، با یا بدون گچ‌گیری؛ 13 سگمان مهره یا بیشتر</t>
  </si>
  <si>
    <t>اصلاح اسکوليوز یا کیفواسکولیوز تا 70 درجه شامل اصلاح انحنا، آرترودز و وسيله گذاري خلفي</t>
  </si>
  <si>
    <t>اصلاح اسکوليوز یا کیفواسکولیوز بيش از70 درجه شامل اصلاح انحنا، آرترودز و وسيله گذاري خلفي</t>
  </si>
  <si>
    <t>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t>
  </si>
  <si>
    <t>استئوتومي خلفي به روش PSO(Pedicle Subtraction Osteotomy) از راه پديكل؛ یک سطح</t>
  </si>
  <si>
    <t>اصلاح اسكوليوز با بلند كردن راد (مرحله دوم Growing Rod میله بلند شونده به بعد)</t>
  </si>
  <si>
    <t>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t>
  </si>
  <si>
    <t>فیکساسیون داخل ستون فقرات با استفاده از سیم دور زوائد شوکی</t>
  </si>
  <si>
    <t>وسیله‌گذاری سگمانی خلفی (به عنوان مثال، فیکساسیون پدیکل، میله‌های دوتایی با قلاب‌های متعدد و سیم‌های زیرلامینا)؛ تا 6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</si>
  <si>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؛7 تا 12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</si>
  <si>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13 سگمان مهره یا بیشتر (این کد را علاوه بر کد عمل اصلی جداگانه گزارش کنید)</t>
  </si>
  <si>
    <t>وسیله‌گذاری قدامی؛ تا 3 سگمان مهره (این کد را علاوه بر کد عمل اصلی جداگانه گزارش کنید)</t>
  </si>
  <si>
    <t>وسیله‌گذاری قدامی؛ 4 تا 7 سگمان مهره (این کد را علاوه بر کد عمل اصلی جداگانه گزارش کنید)</t>
  </si>
  <si>
    <t>وسیله‌گذاری قدامی؛ 8 سگمان مهره یا بیشتر (این کد را علاوه بر کد عمل اصلی جداگانه گزارش کنید)</t>
  </si>
  <si>
    <t>فیکساسیون لگن (اتصال انتهای تحتانی وسایل به ساختمان استخوانی لگن) به جز ساکروم</t>
  </si>
  <si>
    <t>کارگذاری مجدد وسایل فیکساسیون ستون فقرات</t>
  </si>
  <si>
    <t>برداشتن وسایل کارگذاری شده قدامی ستون فقرات</t>
  </si>
  <si>
    <t>توتال دیسک آرتروپلاستی (دیسک مصنوعی)، رویکرد قدامی، شامل دیسککتومی با آماده‌سازی؛ یک فضای بین مهره ای، گردنی یا کمری</t>
  </si>
  <si>
    <t>توتال دیسک آرتروپلاستی (دیسک مصنوعی)، رویکرد قدامی، شامل دیسککتومی با آماده‌سازی، هر سطح اضافه، گردنی یا کمری (این کد را علاوه بر کد عمل اصلی جداگانه گزارش کنید)</t>
  </si>
  <si>
    <t>اصلاح و یا درآوردن توتال دیسک آرتروپلاستی (دیسک مصنوعی) ، رویکرد قدامی، یک فضای بین مهره ای؛ گردنی یا کمری</t>
  </si>
  <si>
    <t>اکسیزیون، تومور، بافت نرم دیواره شکم، زیرجلدی</t>
  </si>
  <si>
    <t>اکسیزیون، تومور، بافت نرم دیواره شکم، زیرفاشیا (به عنوان مثال، داخل عضلانی)</t>
  </si>
  <si>
    <t>رزکسیون رادیکال تومور (به عنوان مثال، سارکوما) ، بافت نرم دیواره شکم</t>
  </si>
  <si>
    <t>انسیزیون و درناژ؛ آبسه عمقی یا هماتوم ناحیه شانه، قسمت فوقانی بازو یا ناحیه آرنج؛ آبسه عمقی یا هماتوم: بورس</t>
  </si>
  <si>
    <t>بیوپسی بافت نرم شانه، بازو یا آرنج؛ زیر جلدی</t>
  </si>
  <si>
    <t>بیوپسی بافت نرم شانه، بازو یا آرنج؛ زیر فاشیا</t>
  </si>
  <si>
    <t>اکسیزیون تومور بافت نرم ناحیه شانه، بازو یا ناحیه آرنج؛ زیرجلدی</t>
  </si>
  <si>
    <t>اکسیزیون تومور بافت نرم ناحیه شانه، بازو یا ناحیه آرنج؛ عمقی، زیر فاشیایی یا داخل عضلانی</t>
  </si>
  <si>
    <t>آرتروتومی مفصل گلنوهومرال، آکرومیوکلاویکولار، استرنوکلاویکولار با سینووکتومی و با یا بدون بیوپسی؛ با یا بدون درآوردن جسم خارجی یا آزاد</t>
  </si>
  <si>
    <t>(برای عمل به کمک آرتروسکوپ از کد 204710 استفاده گردد)</t>
  </si>
  <si>
    <t>(برای جایگزینی با پروتز از کد 201410 استفاده گردد)</t>
  </si>
  <si>
    <t>برداشتن رادیکال تومور؛ کلاویکول</t>
  </si>
  <si>
    <t>برداشتن رادیکال تومور؛ اسکوپولا</t>
  </si>
  <si>
    <t>در صورت کارگذاری پروتز کدهای 201410 و 201415 قابل گزارش می‌باشد.</t>
  </si>
  <si>
    <t>برداشتن رادیکال تومور استخوان، پروگزیمال هومروس با اتوگرافت (شامل تهیه گرافت)</t>
  </si>
  <si>
    <t>درآوردن جسم خارجی شانه؛ (زیر جلدی یا زیر فاشیا یا داخل عضلانی)</t>
  </si>
  <si>
    <t>درآوردن پروتز، شامل دبریدمان و سینووکتومی در صورت انجام؛ کامپوننت هومروس یا گلنوئید</t>
  </si>
  <si>
    <t>ترمیم پارگی کاف عضلانی _ تاندونی (برای مثال کاف روتاتور) باز؛ حاد یا مزمن</t>
  </si>
  <si>
    <t>آزادکردن لیگامان کوراکوآکرومیال با یا بدون آکرومیوپلاستی</t>
  </si>
  <si>
    <t>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t>
  </si>
  <si>
    <t>کپسولورافی قدامی، هر نوع، همراه با بلوک استخوان</t>
  </si>
  <si>
    <t>درمان بسته شکستگی کلاویکولار؛ با یا بدون مانیپولاسیون</t>
  </si>
  <si>
    <t>درمان بسته دررفتگی استرنوکلاویکولار؛ با و بدون مانیپولاسیون</t>
  </si>
  <si>
    <t>درمان بسته دررفتگی آکرومیوکلاویکولار؛ با و بدون مانیپولاسیون</t>
  </si>
  <si>
    <t>درمان بسته شکستگی اسکاپولا؛ با و بدون مانیپولاسیون، با یا بدون کشش اسکلتی (با یا بدون درگیر شدن مفصل شانه)</t>
  </si>
  <si>
    <t>درمان باز شکستگی کلاویکل، شامل فیکساسیون داخلی، در صورت انجام</t>
  </si>
  <si>
    <t>درمان باز دررفتگی استرنوکلاویکولار، حاد یا مزمن با یا بدون گرافت فاشیا (شامل برداشتن گرافت)</t>
  </si>
  <si>
    <t>درمان باز دررفتگی آکرومیوکلاویکولار، حاد یا مزمن با یا بدون گرافت فاشیا (شامل برداشتن گرافت)</t>
  </si>
  <si>
    <t>درمان باز دررفتگی حاد شانه</t>
  </si>
  <si>
    <t>درمان باز دررفتگی شانه با شکستگی توبروزیته بزرگ هومروس یا شکستگی گردن آناتومیک یا گردن جراحی شامل فیکساسیون داخلی در صورت انجام</t>
  </si>
  <si>
    <t>بستن ثانویه یا برداشت اسکار شانه</t>
  </si>
  <si>
    <t>آرتروتومی آرنج شامل باز کردن، درناژ یا درآوردن جسم خارجی، با یا بدون بیوپسی</t>
  </si>
  <si>
    <t>رزکسیون رادیکال تومور (سرطان بدخیم) بافت نرم بازو یا ناحیه آرنج</t>
  </si>
  <si>
    <t>اکسیزیون سر رادیوس</t>
  </si>
  <si>
    <t>رزکسیون رادیکال کپسول، بافت نرم و استخوان نابجا در آرنج با آزادسازی کنتراکتور (عمل مستقل)</t>
  </si>
  <si>
    <t>درآوردن پروتز، شامل دبریدمان و سینووکتومی، در صورت انجام؛ هومروس و اجزاء اولنار</t>
  </si>
  <si>
    <t>درآوردن پروتز، شامل دبریدمان و سینووکتومی، در صورت انجام؛ سر رادیوس</t>
  </si>
  <si>
    <t>(برای تزریق به آرنج تنیس‌بازان از کد 200060 استفاده گردد) (هزینه رادیولوژی به صورت جداگانه محاسبه می‌گردد)</t>
  </si>
  <si>
    <t>جابجایی عضله یا تاندون، هر نوع، بازو یا آرنج، منفرد</t>
  </si>
  <si>
    <t>تنوتومی، آرنج، خارجی یا داخلی (به عنوان مثال، اپی‌کوندیلیت، آرنج تنیسی، آرنج گلف‌بازان) ؛ از طریق پوست</t>
  </si>
  <si>
    <t>تنوپلاستی، با جابجایی عضله، با یا بدون گرافت آزاد، آرنج تا شانه، منفرد</t>
  </si>
  <si>
    <t>فلکسور-پلاستی، آرنج (به عنوان مثال، جلو آوردن نوع استیندلر)؛</t>
  </si>
  <si>
    <t>فلکسور-پلاستی، آرنج (به عنوان مثال، جلو آوردن نوع استیندلر) ؛ با جلو آوردن اکستنسور</t>
  </si>
  <si>
    <t>تنودز تاندون عضله دو سر (بای‌سپس) در آرنج (عمل مستقل)</t>
  </si>
  <si>
    <t>بازسازی لیگامان کولترال داخلی یا خارجی، آرنج با گرافت تاندون (شامل برداشتن گرافت)</t>
  </si>
  <si>
    <t>استئوپلاستی، هومروس (برای مثال کوتاه کردن یا بلندکردن)</t>
  </si>
  <si>
    <t>ترمیم عدم جوش خوردگی یا بدجوش خوردگی هومروس؛ بدون گرافت یا با اتوگرافت ایلیاک یا غیره (شامل تهیه گرافت)</t>
  </si>
  <si>
    <t>درمان دررفتگی بسته آرنج؛ با یا بدون بیهوشی</t>
  </si>
  <si>
    <t>انسیزیون غلاف تاندون اکستانسور مچ (برای مثال بیماری دوکروان) یا تاندون فکسور مچ (برای مثل فلکسور کارپی رادیالیس)</t>
  </si>
  <si>
    <t>بیوپسی بافت نرم ساعد و یا مچ؛ سطحی یا عمقی</t>
  </si>
  <si>
    <t>اکسیزیون تومور بافت نرم ساعد و یا مچ؛ زیرجلدی</t>
  </si>
  <si>
    <t>اکسیزیون تومور بافت نرم ساعد و یا مچ؛ زیر فاشیایی یا داخل عضلانی</t>
  </si>
  <si>
    <t>رزکسیون رادیکال تومور (سرطان بدخیم) بافت نرم ساعد و یا مچ</t>
  </si>
  <si>
    <t>اکسیزیون تاندون، ساعد و/یا مچ دست، فلکسور یا اکستنسور، هر کدام</t>
  </si>
  <si>
    <t>اکسیزیون ضایعه غلاف تاندون، ساعد و یا مچ و یا اکسیزیون گانگلیون مچ، سطح پشتی یا کفی (Volar): بار اول و عود کرده</t>
  </si>
  <si>
    <t>(برای سینووکتومی انگشتان از کد 202340 استفاده گردد)</t>
  </si>
  <si>
    <t>اکسیزیون یا کورتاژ کیست استخوان یا تومور خوش‌خیم رادیوس یا اولنا (به جز سر یا گردن رادیوس و زائده اولکرانون)؛ بدون گرافت</t>
  </si>
  <si>
    <t>اکسیزیون یا کورتاژ کیست استخوان یا تومور خوش‌خیم رادیوس یا اولنا (به جز سر یا گردن رادیوس و زائده اولکرانون)؛ با اتوگرافت یا آلوگرافت</t>
  </si>
  <si>
    <t>اکسیزیون یا کورتاژ کیست استخوان یا تومور خوش‌خیم استخوان‌های مچ؛ بدون گرافت</t>
  </si>
  <si>
    <t>برداشتن قسمتی از استخوان (به صورت مخروطی یا نعلبکی یا برداشتن دیافیز) (برای مثال استئومیلیت)؛ رادیوس</t>
  </si>
  <si>
    <t>کارپکتومی؛ یک استخوان</t>
  </si>
  <si>
    <t>اکسیزیون دیستال اولنا، ناقص یا کامل (برای مثال عمل Darrach، یا Matched resection)</t>
  </si>
  <si>
    <t>(برای خارج نمودن جسم خارجی سطحی از کد 200055 استفاده گردد) (هزینه رادیولوژی به صورت جداگانه محاسبه می‌گردد)</t>
  </si>
  <si>
    <t>درمان بسته دررفتگی مچ دست با مانیپولاسیون تحت بیهوشی</t>
  </si>
  <si>
    <t>آرتروپلاستی مچ، با یا بدون فیکساسیون داخلی یا خارجی، با یا بدون اینترپوزیشن (جابجایی با نسج)</t>
  </si>
  <si>
    <t>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t>
  </si>
  <si>
    <t>استئوتومی رادیوس به تنهایی</t>
  </si>
  <si>
    <t>استئوتومی اولنا به تنهایی</t>
  </si>
  <si>
    <t>اوستئوپلاستی، رادیوس یا اولنا به تنهایی؛ کوتاه کردن</t>
  </si>
  <si>
    <t>اوستئوپلاستی، رادیوس یا اولنا به تنهایی؛ طویل کردن با اتوگرافت</t>
  </si>
  <si>
    <t>اوستئوپلاستی، رادیوس و اولنا؛ کوتاه کردن</t>
  </si>
  <si>
    <t>اوستئوپلاستی، رادیوس و اولنا؛ طویل کردن با اتوگرافت</t>
  </si>
  <si>
    <t>ترمیم بدجوش خوردگی یا جوش نخوردگی، رادیوس یا اولنا به تنهایی؛ بدون گرافت</t>
  </si>
  <si>
    <t>ترمیم بدجوش خوردگی یا جوش نخوردگی، رادیوس یا اولنا به تنهایی؛ با اتوگرافت (شامل برداشتن گرافت)</t>
  </si>
  <si>
    <t>ترمیم بدجوش خوردگی یا جوش نخوردگی، رادیوس و اولنا؛ بدون گرافت</t>
  </si>
  <si>
    <t>ترمیم بدجوش خوردگی یا جوش نخوردگی، رادیوس و اولنا؛ با اتوگرافت (شامل برداشتن گرافت)</t>
  </si>
  <si>
    <t>ترمیم نقص استخوان با اتوگرافت؛ رادیوس یا اولنا به تنهایی</t>
  </si>
  <si>
    <t>ترمیم نقص استخوان با اتوگرافت؛ رادیوس و اولنا</t>
  </si>
  <si>
    <t>ترمیم عدم جوش‌خوردگی استخوان مچ هر استخوان با یا بدون استیلوئیدکتومی رادیال (شامل تهیه گرافت و فیکساسیون لازم)</t>
  </si>
  <si>
    <t>آرتروپلاستی با جایگذاری پروتز؛ دیستال رادیوس</t>
  </si>
  <si>
    <t>آرتروپلاستی با جایگذاری پروتز؛ دیستال رادیوس و بخش یا تمام مچ (مچ دست کامل)</t>
  </si>
  <si>
    <t>آرتروپلاستی با جایگذاری پروتز؛ دیستال اولنا</t>
  </si>
  <si>
    <t>آرتروپلاستی با جایگذاری پروتز؛ اسکافوئید کارپال (ناویکولار)یا لونیت یا تراپزیوم</t>
  </si>
  <si>
    <t>آرتروپلاستی، اینترپوزیشن، مفاصل بین استخوان‌های مچ یا مفاصل کارپومتاکارپال</t>
  </si>
  <si>
    <t>اصلاح آرتروپلاستی، شامل درآوردن ایمپلنت، مفصل مچ دست</t>
  </si>
  <si>
    <t>درمان پیشگیری‌کننده (گذاشتن میل، پین، صفحه یا سیم) با یا بدون متیل متاکریلات؛ رادیوس یا اولنا</t>
  </si>
  <si>
    <t>درمان باز شکستگی تنه رادیوس یا اولنا به تنهایی شامل فیکساسیون داخلی در صورت انجام</t>
  </si>
  <si>
    <t>درمان بسته شکستگی دیستال رادیوس با پین یا اکسترنال فیکساتور</t>
  </si>
  <si>
    <t>اکسیزیون تومور یا مالفورماسیون عروقی، بافت نرم دست یا انگشت؛ زیرجلدی</t>
  </si>
  <si>
    <t>اکسیزیون تومور یا مالفورماسیون عروقی، بافت نرم دست یا انگشت؛ عمقی (زیر فاشیایی یا داخل عضلانی)</t>
  </si>
  <si>
    <t>فاشیکتومی ناقص کف دست با آزادسازی هر انگشت اضافه</t>
  </si>
  <si>
    <t>اکسیزیون ضایعه غلاف تاندون یا کپسول مفصل (به عنوان مثال، کیست، کیست موکوس، یا گانگلیون)، دست یا انگشت دست</t>
  </si>
  <si>
    <t>سزاموئیدکتومی، شست یا انگشت دست (عمل مستقل)</t>
  </si>
  <si>
    <t>اکسیزیون یا کورتاژ کیست استخوان یا تومور خوش‌خیم متاکارپ یا بند پروگزیمال، میانی، یا دیستال انگشت؛ بدون گرافت</t>
  </si>
  <si>
    <t>رزکسیون رادیکال متاکارپ؛ با اتوگرافت (شامل تهیه گرافت)</t>
  </si>
  <si>
    <t>رزکسیون رادیکال بند میانی یا پروگزیمال انگشت؛ با اتوگرافت (شامل تهیه گرافت)</t>
  </si>
  <si>
    <t>رزکسیون رادیکال بند دیستال انگشت؛ با اتوگرافت (شامل تهیه گرافت)</t>
  </si>
  <si>
    <t>(برای درآوردن جسم خارجی از دست یا انگشت به کد 200055 مراجعه گردد)</t>
  </si>
  <si>
    <t>مانیپولاسیون مفصل انگشت تحت بیهوشی، هر مفصل</t>
  </si>
  <si>
    <t>ترمیم یا جلو آوردن تاندون فلکسور، به غیر از ناحیه دو و ناحیه غلاف تاندون فلکسور انگشت؛ اولیه یا ثانویه، غیر از منطقه ممنوعه، بدون گرافت آزاد،‌ هر تاندون</t>
  </si>
  <si>
    <t>ترمیم یا جلو آوردن تاندون فلکسور، به غیر از ناحیه دو و ناحیه غلاف تاندون فلکسور انگشت؛ اولیه یا ثانویه، غیر از منطقه ممنوعه، با گرافت آزاد،‌ هر تاندون</t>
  </si>
  <si>
    <t>ترمیم یا جلو آوردن تاندون فلکسور عمقی اولیه یا ثانویه منطقه ممنوعه (No man's Land)؛ بدون گرافت آزاد،‌ هر تاندون</t>
  </si>
  <si>
    <t>ترمیم یا جلو آوردن تاندون فلکسور عمقی اولیه یا ثانویه منطقه ممنوعه (No man's Land) با گرافت آزاد،‌ هر تاندون</t>
  </si>
  <si>
    <t>سر به سر کردن تاندون اکستانسور، دست، هر تاندون</t>
  </si>
  <si>
    <t>(برای تنوواژینوتومی انگشت ماشه‌ای از کد 202300 استفاده گردد)</t>
  </si>
  <si>
    <t>تنولیز تاندون اکستانسور یا فلکسور، کف دست یا انگشت، یا تنولیز پیچیده، هر تاندون</t>
  </si>
  <si>
    <t>طویل کردن یا کوتاه کردن تاندون، فلکسور، دست یا انگشت دست، هر تاندون</t>
  </si>
  <si>
    <t>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t>
  </si>
  <si>
    <t>بازسازی قرقره تاندون، هر تاندون؛ با بافت‌های موضعی یا با گرافت فاشیا یا تاندون (شامل تهیه گرافت) یا با پروتز تاندون (عمل مستقل)</t>
  </si>
  <si>
    <t>انتقال انگشت پا به دست با آناستومــــوز میکروواسکولار، تکنیکWrap Around؛ انگشت شست پا همراه با گرافت استخوان</t>
  </si>
  <si>
    <t>بازسازی پولیداکتیلی، بافت نرم و استخوان</t>
  </si>
  <si>
    <t>درمان بسته شکستگی متاکارپ با فیکساسیون خارجی، هر استخوان یا فیکساسیون اسکلتی از طریق پوست، هر استخوان</t>
  </si>
  <si>
    <t>درمان باز شکستگی متاکارپ، منفرد، شامل فیکساسیون، در صورت انجام، هر استخوان</t>
  </si>
  <si>
    <t>فیکساسیون اسکلتی شکستگی دررفتگی کارپومتاکارپ، شست (شکستگی بنت)، از طریق پوست، با مانیپولاسیون</t>
  </si>
  <si>
    <t>درمان باز شکستگی دررفتگی کارپومتاکارپال شست (شکستگی بنت)، شامل فیکساسیون داخلی در صورت انجام</t>
  </si>
  <si>
    <t>فیکساسیون اسکلتی دررفتگی متاکارپوفالانژیال، از طریق پوست منفرد، با مانیپولاسیون</t>
  </si>
  <si>
    <t>درمان باز دررفتگی متاکارپوفالانژیال، منفرد، شامل فیکساسیون داخلی در صورت انجام</t>
  </si>
  <si>
    <t>فیکساسیون اسکلتی شکستگی ناپایدار تنه بند انگشت، از طریق پوست، بند میانی یا پروگزیمال، انگشت شست یا بقیه انگشتان، با مانیپولاسیون، هر کدام</t>
  </si>
  <si>
    <t>درمان باز شکستگی تنه بند انگشت میانی یا پروگزیمال، شست یا بقیه انگشتان، شامل فیکساسیون داخلی در صورت انجام، هر کدام</t>
  </si>
  <si>
    <t>درمان بسته شکستگی مفصل شامل مفاصل اینترفالانژیال یا متاکارپوفالانژیال؛ با یا بدون مانیپولاسیون، هر کدام</t>
  </si>
  <si>
    <t>درمان باز شکستگی مفصل شامل مفاصل اینترفالانژیال یا متاکارپوفالانژیال؛ با یا بدون فیکساسیون، هر کدام</t>
  </si>
  <si>
    <t>فیکساسیون استخوانی شکستگی بند انگشت دیستال، از طریق پوست، شست یا بقیه انگشتان، هر کدام</t>
  </si>
  <si>
    <t>درمان باز شکستگی بند انگشت دیستال، شست یا بقیه انگشتان، شامل فیکساسیون داخلی در صورت انجام، هر کدام</t>
  </si>
  <si>
    <t>درمان باز دررفتگی مفصل اینترفالانژیال شامل فیکساسیون داخلی در صورت انجام، منفرد</t>
  </si>
  <si>
    <t>فیکساسیون اسکلتی دررفتگی مفصل اینترفالانژیال، از طریق پوست، منفرد، با مانیپولاسیون</t>
  </si>
  <si>
    <t>فیوژن انگشت شست دست در وضعیت اپوزیشن و سایر انگشتان، یا آرترودز مفصل کارپومتاکارپال استخوان‌های کف دست؛ یا آرترودز مفصل متاکارپوفالانژیال، یا آرترودز مفصل اینترفالانژیال، با یا بدون فیکساسیون داخلی؛ با اتوگرافت (شامل تهیه گرافت)؛ هر مفصل</t>
  </si>
  <si>
    <t>آرترودوز یا فیوژن با اتوگرافت (شامل تهیه گرافت)، هر مفصل بین انگشتی اضافه</t>
  </si>
  <si>
    <t>آمپوتاسیون متاکارپ، یا انگشت یا شست (آمپوتاسیون Ray)، منفرد، با یا بدون انتقال بین‌استخوانی با یا بدون فلپ</t>
  </si>
  <si>
    <t>تنوتومی ادداکتور هیپ، از طریق پوست (عمل مستقل)</t>
  </si>
  <si>
    <t>تنوتومی ادداکتور هیپ، باز یا با قطع عصب اوبتوراتور</t>
  </si>
  <si>
    <t>(برای نورکتومی اوبتوراتور به کدهای 601710 و 601715 مراجعه گردد)</t>
  </si>
  <si>
    <t>بیوپسی بافت نرم لگن و ناحیه هیپ سطحی، زیرجلدی</t>
  </si>
  <si>
    <t>بیوپسی بافت نرم لگن و ناحیه هیپ عمقی زیر فاشیایی یا داخل عضلانی</t>
  </si>
  <si>
    <t>اکسیزیون تومور بافت نرم لگن و ناحیه هیپ زیرجلدی</t>
  </si>
  <si>
    <t>اکسیزیون تومور بافت نرم لگن و ناحیه هیپ عمقی زیر فاشیایی یا داخل عضلانی</t>
  </si>
  <si>
    <t>آرتروتومی با بیوپسی؛ مفصل ساکروایلیاک</t>
  </si>
  <si>
    <t>آرتروتومی مفصل هیپ با بیوپسی یا سینووکتومی</t>
  </si>
  <si>
    <t>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t>
  </si>
  <si>
    <t>برداشتن دنبالچه، اولیه</t>
  </si>
  <si>
    <t>درآوردن جسم خارجی، لگن یا هیپ؛ بافت زیرجلدی</t>
  </si>
  <si>
    <t>درآوردن جسم خارجی، لگن یا هیپ؛ بافت عمقی (زیر فاشیایی یا داخل عضلانی)</t>
  </si>
  <si>
    <t>تزریق برای آرتروگرافی هیپ یا بیحسی و یا تزریق استروئید برای مفصل ساکروایلیاک؛ با یا بدون بیهوشی</t>
  </si>
  <si>
    <t>اصلاح توتال هیپ آرتروپلاستی؛ هر دو جزء، با یا بدون اتوگراف یا آلوگرافت</t>
  </si>
  <si>
    <t>کد تعدیلی 53 قابل گزارش نمی‌باشد.</t>
  </si>
  <si>
    <t>تبدیل جراحی قبلی هیپ به توتال هیپ آرتروپلاستی، با یا بدون اتوگرافت یا آلوگرافت</t>
  </si>
  <si>
    <t>اصلاح توتال هیپ آرتروپلاستی؛ جزء فمور یا استابولوم، هر کدام، با یا بدون اتوگرافت یا آلوگرافت</t>
  </si>
  <si>
    <t>استئوتومی استخوان بی‌نام پری استابولار با یا بدون جااندازی باز هیپ</t>
  </si>
  <si>
    <t>استئوتومی استخوان بی‌نام پری استابولار با یا بدون جااندازی باز هیپ؛ با استئوتومی همزمان فمورال</t>
  </si>
  <si>
    <t>استئوتومی، هیپ، دو طرفه (به عنوان مثال، مالفورماسیون مادرزادی)</t>
  </si>
  <si>
    <t>استئوتومی، اینترتوروکانتریک یا ساب‌توروکانتریک شامل فیکساسیون داخلی یا خارجی و/یا گچ‌گیری</t>
  </si>
  <si>
    <t>گرافت استخوان، ناحیه سر، گردن، اینترتوروکانتریک یا ساب‌توروکانتریک فمور (شامل برداشتن گرافت استخوان)</t>
  </si>
  <si>
    <t>درمان بسته شکستگی فمور، انتهای پروگزیمال، سر؛ با یا بدون مانیپولاسیون</t>
  </si>
  <si>
    <t>فیکساسیون استخوانی شکستگی فمور، انتهای پروگزیمال، گردن، از طریق پوست</t>
  </si>
  <si>
    <t>درمان باز شکستگی فمور، انتهای پروگزیمال، گردن، فیکساسیون داخلی یا جایگزینی با پروتز</t>
  </si>
  <si>
    <t>درمان بسته شکستگی تروکانتر بزرگ</t>
  </si>
  <si>
    <t>درمان باز شکستگی تروکانتر بزرگ</t>
  </si>
  <si>
    <t>درمان بسته دررفتگی هیپ به دنبال آرتروپلاستی؛ با یا بدون بیهوشی</t>
  </si>
  <si>
    <t>آرترودز مفصل ساکروایلیاک یا سیمفیزیس پوبیس از راه پوست به هر روش (شامل تهیه گرافت)</t>
  </si>
  <si>
    <t>آرترودز، باز، سمفیز پوبیس (شامل برداشتن گرافت)</t>
  </si>
  <si>
    <t>بیوپسی بافت نرم ران یا زانو سطحی زیرجلدی</t>
  </si>
  <si>
    <t>بیوپسی، بافت نرم ناحیه ران یا زانو؛ عمقی (زیرفاشیا یا داخل عضلانی)</t>
  </si>
  <si>
    <t>اکسیزیون بافت نرم ران یا زانو سطحی زیرجلدی</t>
  </si>
  <si>
    <t>اکسیزیون بافت نرم ران یا زانو زیر فاشیایی یا داخل عضلانی</t>
  </si>
  <si>
    <t>آرتروتومی، با اکسیزیون غضروف نیمه هلالی زانو (منیسکتومی)؛ داخلی و یا خارجی</t>
  </si>
  <si>
    <t>آرتروتومی با سینووکتومی، زانو؛ قدامی یا خلفی؛ یا قدامی و خلفی شامل ناحیه پوپلیتئال</t>
  </si>
  <si>
    <t>رزکسیون رادیکال تومور استخوان فمور یا زانو</t>
  </si>
  <si>
    <t>درآوردن جسم خارجی، عمقی، ناحیه ران یا زانو</t>
  </si>
  <si>
    <t>آرتروتومی با ترمیم منیسک، زانو</t>
  </si>
  <si>
    <t>آلوگرافت استئوکندرال، زانو، باز</t>
  </si>
  <si>
    <t>اتوگرافت (های) استئوکندرال، زانو، باز؛ (شامل برداشتن اتوگرافت[ها])</t>
  </si>
  <si>
    <t>(برای ایمپلنت اتوگرافت غضروفی استخوانی به روش آرتروسکوپیک از کد 204830 استفاده گردد)</t>
  </si>
  <si>
    <t>آزادسازی رتیناکولوم خارجی، باز</t>
  </si>
  <si>
    <t>آرتروپلاستی پاتلا به تنهایی بدون پروتز</t>
  </si>
  <si>
    <t>آرتروپلاستی پاتلا به تنهایی با پروتز</t>
  </si>
  <si>
    <t>آرتروپلاستی، کندیل های فمور یا پلاتوی تیبیا، زانو؛ با کمپارتمان میانی یا جانبی</t>
  </si>
  <si>
    <t>اصلاح آرتروپلاستی توتال زانو، با یا بدون آلوگرافت؛ فمور و همه اجزاء تیبیا</t>
  </si>
  <si>
    <t>درآوردن پروتز، شامل پروتز توتال زانو، متیل‌متاکریلات با یا بدون قراردادن اسپیسر، زانو</t>
  </si>
  <si>
    <t>استئوتومی فمور، تنه یا سوپراکندیلار؛ با و بدون فیکساسیون</t>
  </si>
  <si>
    <t>ترمیم دیرجوش خوردن یا جوش نخوردن فمور از پروگزیمال تا دیستال بدون گرافت با یا بدون استئوتومی</t>
  </si>
  <si>
    <t>ترمیم دیرجوش خوردن یا جوش نخوردن فمور از پروگزیمال تا دیستال با گرافت با یا بدون استئوتومی</t>
  </si>
  <si>
    <t>درمان بسته شکستگی تنه فمور بدون فیکساسیون</t>
  </si>
  <si>
    <t>درمان بسته شکستگی فمور از طریق پوست، انتهای دیستال، کندیل داخلی یا خارجی با یا بدون مانیپولاسیون</t>
  </si>
  <si>
    <t>درمان باز شکستگی سوپراکندیلار یا ترانس کندیلار فمور شامل فیکساسیون داخلی در صورت انجام یا درمان باز شکستگی فمور، انتهای دیستال، کندیل داخلی یا خارجی</t>
  </si>
  <si>
    <t>درمان بسته شکستگی تیبیا، پروگزیمال (پلاتو)؛ بدون مانیپولاسیون</t>
  </si>
  <si>
    <t>درمان بسته شکستگی تیبیا، پروگزیمال (پلاتو)؛ با یا بدون مانیپولاسیون، با کشش اسکلتی</t>
  </si>
  <si>
    <t>درمان باز شکستگی تیبیا، پروگزیمال (پلاتو)؛ یک کندیل، با یا بدون فیکساسیون داخلی</t>
  </si>
  <si>
    <t>درمان باز شکستگی تیبیا، پروگزیمال (پلاتو)؛ دو کندیل، با یا بدون فیکساسیون داخلی</t>
  </si>
  <si>
    <t>درمان بسته شکستگی خار(های) بین کندیلی و یا توبروزیته زانو، با یا بدون مانیپولاسیون</t>
  </si>
  <si>
    <t>آمپوتاسیون ران از وسط فمور؛ در هر سطحی، با متد فیتینگ فوری شامل اولین گچ‌گیری</t>
  </si>
  <si>
    <t>آمپوتاسیون ران از وسط فمور؛ در هر سطحی، باز، حلقوی (گیوتین)</t>
  </si>
  <si>
    <t>آمپوتاسیون ران از وسط فمور؛ در هر سطحی، بستن ثانویه زخم یا اصلاح اسکار</t>
  </si>
  <si>
    <t>آمپوتاسیون مجدد ران از وسط فمور؛ هر سطحی</t>
  </si>
  <si>
    <t>دزآرتیکولاسیون زانو</t>
  </si>
  <si>
    <t>تنوتومی از طریق پوست، تاندون آشیل؛ (عمل مستقل)</t>
  </si>
  <si>
    <t>آرتروتومی، مچ پا، شامل اکسپلوراسیون، درناژ، یا درآوردن جسم خارجی</t>
  </si>
  <si>
    <t>(به کد 203665 نیز رجوع گردد)</t>
  </si>
  <si>
    <t>آرتروتومی، آزادسازی کپسول خلفی، مچ پا، با یا بدون طویل کردن تاندون آشیل</t>
  </si>
  <si>
    <t>بیوپسی بافت نرم ساق یا مچ؛ سطحی، زیرجلدی</t>
  </si>
  <si>
    <t>(برای بیوپسی سوزنی از بافت نرم، از کد 200030 استفاده کنید)</t>
  </si>
  <si>
    <t>بیوپسی بافت نرم ساق یا مچ؛زیر فاشیایی یا داخل عضلانی</t>
  </si>
  <si>
    <t>اکسیزیون بافت نرم ساق یا مچ؛ سطحی، زیرجلدی</t>
  </si>
  <si>
    <t>اکسیزیون بافت نرم ساق یا مچ؛ زیر فاشیایی یا داخل عضلانی</t>
  </si>
  <si>
    <t>آرتروتومی مچ پا با بازکردن مفصل، با یا بدون بیوپسی، با یا بدون درآوردن جسم آزاد یا جسم خارجی</t>
  </si>
  <si>
    <t>آرتروتومی با سینووکتومی مچ پا؛ با یا بدون تنوسینووکتومی</t>
  </si>
  <si>
    <t>اکسیزیون یا کورتاژ کیست استخوان یا تومور خوش‌خیم، تیبیا یا فیبولا</t>
  </si>
  <si>
    <t>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</si>
  <si>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t>
  </si>
  <si>
    <t>اکسیزیون ناقص (برداشتن به شکل مخروط یا نعلبکی یا دیافیزکتومی) استخوان، (برای مثال استئومیلیت یا اگزوستوز)؛ فیبولا</t>
  </si>
  <si>
    <t>رزکسیون رادیکال تومور، استخوان؛ تیبیا</t>
  </si>
  <si>
    <t>رزکسیون رادیکال تومور، استخوان؛ فیبولا</t>
  </si>
  <si>
    <t>تزریق برای آرتروگرافی مچ پا</t>
  </si>
  <si>
    <t>ترمیم اولیه، باز یا از طریق پوست، پارگی تاندون آشیل</t>
  </si>
  <si>
    <t>ترمیم اولیه، باز یا از طریق پوست، پارگی تاندون آشیل؛ با گرافت (شامل تهیه گرافت)</t>
  </si>
  <si>
    <t>ترمیم ثانویه تاندون آشیل با یا بدون گرافت</t>
  </si>
  <si>
    <t>ترمیم نقص فاشیای ساق پا</t>
  </si>
  <si>
    <t>ترمیم تاندون فلکسور ساق پا؛ اولیه، با یا بدون گرافت، هر تاندون</t>
  </si>
  <si>
    <t>ترمیم تاندون فلکسور ساق پا؛ ثانویه، با یا بدون گرافت، هر تاندون</t>
  </si>
  <si>
    <t>ترمیم تاندون اکستانسور ساق پا؛ اولیه، با یا بدون گرافت، هر تاندون</t>
  </si>
  <si>
    <t>ترمیم تاندون اکستانسور ساق پا؛ ثانویه، با یا بدون گرافت، هر تاندون</t>
  </si>
  <si>
    <t>تنولیز تاندون فلکسور یا اکستانسور، ساق و یا مچ پا؛ تاندون‌های متعدد (از طریق انسیزیون (های) مجزا)</t>
  </si>
  <si>
    <t>ترمیم، اولیه، پارگی لیگامان، مچ پا، کولترال</t>
  </si>
  <si>
    <t>ترمیم، اولیه، پارگی هر دو لیگامان کولترال</t>
  </si>
  <si>
    <t>ترمیم، ثانویه، پارگی لیگامان، مچ پا، کولترال (به عنوان مثال، عمل واتسون-جونز)</t>
  </si>
  <si>
    <t>اوستئوتومی؛ تیبیا</t>
  </si>
  <si>
    <t>اوستئوتومی؛ فیبولا</t>
  </si>
  <si>
    <t>اوستئوتومی؛ تیبیا و فیبولا</t>
  </si>
  <si>
    <t>(برای استئوتومی به منظور اصلاح ژنوواروس یا ژنووالگوس به کد 203400 رجوع گردد)</t>
  </si>
  <si>
    <t>درمان بد جوش خوردن یا جوش نخوردن تیبیا به هر روش با یا بدون گرافت اسلایدینگ</t>
  </si>
  <si>
    <t>ترمیم جوش نخوردگی یا بدجوش خوردگی، تیبیا؛ با اتوگرافت ایلیاک یا سایر اتوگرافت‌ها (شامل برداشتن گرافت)</t>
  </si>
  <si>
    <t>ترمیم جوش نخوردگی یا بدجوش خوردگی، تیبیا؛ با سینوستوز، با فیبولا، به هر روش</t>
  </si>
  <si>
    <t>ترمیم جوش نخوردگی و/یا بدجوش خوردگی فیبولا با فیکساسیون داخلی</t>
  </si>
  <si>
    <t>درمان بسته شکستگی تنه تیبیا (با یا بدون شکستگی فیبولا) با یا بدون مانیپولاسیون، با یا بدون کشش اسکلتی</t>
  </si>
  <si>
    <t>فیکساسیون اسکلتی شکستگی تنه تیبیا (با یا بدون شکستگی فیبولا) از طریق پوست (برای مثال پین یا پیچ)</t>
  </si>
  <si>
    <t>درمان بسته شکستگی قوزک خارجی تیبیا؛ با یا بدون مانیپولاسیون؛ با یا بدون کشش پوستی یا استخوانی</t>
  </si>
  <si>
    <t>درمان باز شکستگی قوزک خارجی تیبیا؛ با یا بدون فیکساسیون</t>
  </si>
  <si>
    <t>درمان باز شکستگی هر دو قوزک مچ پا (برای مثال قوزک خارجی و داخلی، قوزک خلفی و خارجی، یا قوزک داخلی و خلفی)؛ با یا بدون فیکساسیون</t>
  </si>
  <si>
    <t>درمان باز شکستگی سه قوزک مچ پا؛ با یا بدون فیکساسیون لبه خلفی</t>
  </si>
  <si>
    <t>درمان بسته شکستگی سطح مفصلی تحمل کننده وزن دیستال تیبیا (برای مثال Pilon یا Tibial Plafond)، با یا بدون بیهوشی؛ با کشش اسکلتی، با یا بدون مانیپولاسیون</t>
  </si>
  <si>
    <t>درمان باز شکستگی سطح مفصلی تحمل کننده وزن، دیستال تیبیا (برای مثال Tibial Plafond)، در صورت انجام همزمان با فیکساسیون داخلی فیبولا</t>
  </si>
  <si>
    <t>درمان باز شکستگی سطح مفصلی تحمل کننده وزن، دیستال تیبیا (برای مثال Tibial Plafond)، در صورت انجام همزمان با فیکساسیون داخلی تیبیا</t>
  </si>
  <si>
    <t>درمان باز شکستگی سطح مفصلی تحمل کننده وزن، دیستال تیبیا (برای مثال Tibial Plafond)، در صورت انجام همزمان با فیکساسیون داخلی تیبیا و فیبولا</t>
  </si>
  <si>
    <t>درمان باز دررفتگی مچ پا، با یا بدون فیکساسیون استخوانی از طریق پوست، با یا بدون ترمیم و با فیکساسیون داخلی یا خارجی</t>
  </si>
  <si>
    <t>آمپوتاسیون ساق پا از میان تیبیا و فیبولا؛ تکنیک پر کردن فوری شامل استفاده از اولین گچ گیری</t>
  </si>
  <si>
    <t>آمپوتاسیون ساق پا از میان تیبیا و فیبولا؛ باز، حلقوی (گیوتین)</t>
  </si>
  <si>
    <t>بستن ثانویه یا اصلاح اسکار ساق پا</t>
  </si>
  <si>
    <t>آمپوتاسیون مجدد ساق پا</t>
  </si>
  <si>
    <t>آمپوتاسیون مچ پا به هر روش</t>
  </si>
  <si>
    <t>دزآرتیکولاسیون مچ پا</t>
  </si>
  <si>
    <t>انسیزیون و درناژ بورس پا</t>
  </si>
  <si>
    <t>انسیزیون و درناژ زیر فاشیا با یا بدون درگیری غلاف تاندون، پا، یک فضای بورس</t>
  </si>
  <si>
    <t>انسیزیون و درناژ زیر فاشیا، با یا بدون درگیر کردن تاندون، پا؛ ناحیه‌های متعدد</t>
  </si>
  <si>
    <t>تنوتومی از طریق پوست انگشت پا، یک تاندون</t>
  </si>
  <si>
    <t>تنوتومی از طریق پوست انگشت پا، چند تاندون</t>
  </si>
  <si>
    <t>اکسیزیون تومور، پا، بافت زیرجلدی</t>
  </si>
  <si>
    <t>اکسیزیون تومور، پا، بافت عمقی، زیر فاشیایی، داخل عضلانی</t>
  </si>
  <si>
    <t>آرتروتومی با بیوپسی؛ مفصل اینترتارسال یا تارسومتاتارسال یا متاتارسو فالانژیال یا اینترفالانژیال</t>
  </si>
  <si>
    <t>فاشیکتومی، فاشیای کف پایی، رادیکال (عمل مستقل)</t>
  </si>
  <si>
    <t>اکسیزیون یا کوتاژ کیست استخوان یا تومور خوش‌خیم، تالوس یا کالکانئوس</t>
  </si>
  <si>
    <t>اکسیزیون یا کوتاژ کیست استخوان یا تومور خوش‌خیم، تالوس یا کالکانئوس؛ با اتوگرافت ایلیاک یا غیره(شامل تهیه گرافت)</t>
  </si>
  <si>
    <t>اکسیزیون یا کوتاژ کیست استخوان یا تومور خوش‌خیم، تالوس یا کالکانئوس؛ با آلوگرافت</t>
  </si>
  <si>
    <t>اکسیزیون ناقص استخوان تارس یا متاتارس، به جز تالوس یا کالکانئوس</t>
  </si>
  <si>
    <t>(برای برداشتن لبه استخوانی (کایلکتومی) در هالوکس ریجیدوس از کد 204205 استفاده گردد)</t>
  </si>
  <si>
    <t>همی‌فالانژکتومی یا اکسیزیون مفصل اینترفالانکس، انگشت پا، انتهای پروگزیمال بند انگشت، هر کدام</t>
  </si>
  <si>
    <t>رزکسیون رادیکال تومور استخوان؛ بند انگشت پا</t>
  </si>
  <si>
    <t>(برای تالوس یا کالکانئوس از کد 203625 استفاده گردد)</t>
  </si>
  <si>
    <t>ترمیم، تاندون، فلکسور، اکستانسور، پا؛ اولیه یا ثانویه، بدون گرافت آزاد، هر تاندون</t>
  </si>
  <si>
    <t>ترمیم، تاندون، فلکسور، اکستانسور، پا؛ اولیه یا ثانویه، با گرافت آزاد، هر تاندون (شامل تهیه گرافت)</t>
  </si>
  <si>
    <t>بازسازی (جلوآوردن)، تاندون تیبیال خلفی، با اکسیزیون استخوان ناویکولار فرعی مچ پا (تیپ عمل Kidner)</t>
  </si>
  <si>
    <t>(برای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t>
  </si>
  <si>
    <t>اصلاح هالوکس ریجیدوس با کیلکتومی، دبریدمان و آزادسازی کپسول مفصل متاتارسوفالانژیال اول؛ با و بدون ایمپلنت</t>
  </si>
  <si>
    <t>درمان باز شکستگی کالکانئوس، شامل فیکساسیون داخلی در صورت انجام</t>
  </si>
  <si>
    <t>درمان باز شکستگی کالکانئوس، شامل فیکساسیون داخلی در صورت انجام با گرافت استخوانی اتوژن از ایلیاک یا دیگر گرافت‌های استخوانی اتوژن (شامل تهیه گرافت)</t>
  </si>
  <si>
    <t>درمان باز شكستگي تالوس با يا بدون فيكساسيون داخلي يا خارجي؛ اتوگرافت باز استئوکوندرال، تالوس (شامل برداشتن گرافت[ها])</t>
  </si>
  <si>
    <t>درمان بسته شکستگی استخوان تارس (به جز تالوس و کالکانئوس)؛ با یا بدون مانیپولاسیون، هر کدام</t>
  </si>
  <si>
    <t>فیکساسیون استخوانی شکستگی انگشت بزرگ پا، یک یا دو بند انگشت، از طریق پوست</t>
  </si>
  <si>
    <t>درمان باز شکستگی، انگشت بزرگ پا، فالانکس یا فالانژ‌ها، شامل فیکساسیون داخلی، در صورت انجام</t>
  </si>
  <si>
    <t>درمان باز شکستگی، فالانکس یا فالانژ‌ها، به غیر از انگشت بزرگ پا، شامل فیکساسیون داخلی، در صورت انجام، هر کدام</t>
  </si>
  <si>
    <t>فیکساسیون استخوانی دررفتگی مفصل تالوتارس، از طریق پوست، با مانیپولاسیون</t>
  </si>
  <si>
    <t>درمان باز دررفتگی مفصل تالوتارس شامل فیکساسیون داخلی در صورت انجام</t>
  </si>
  <si>
    <t>فیکساسیون استخوانی دررفتگی مفصل تارسومتاتارسال از طریق پوست، با مانیپولاسیون</t>
  </si>
  <si>
    <t>درمان باز دررفتگی مفصل تارسومتاتارسال، شامل فیکساسیون داخلی در صورت انجام</t>
  </si>
  <si>
    <t>فیکساسیون استخوانی در رفتگی مفصل متاتارسوفالانژیال از طریق پوست، با مانیپولاسیون</t>
  </si>
  <si>
    <t>درمان باز دررفتگی مفصل متاتارسوفالانژیال شامل فیکساسیون داخلی در صورت انجام</t>
  </si>
  <si>
    <t>فیکساسیون استخوانی دررفتگی مفصل اینترفالانژیال از طریق پوست، با مانیپولاسیون</t>
  </si>
  <si>
    <t>درمان باز دررفتگی مفصل اینترفالانژیال شامل فیکساسیون داخلی در صورت انجام</t>
  </si>
  <si>
    <t>آمپوتاسیون پا؛ میدتارسال مثل عمل (Chopart)</t>
  </si>
  <si>
    <t>آمپوتاسیون پا؛ ترانس متاتارسال</t>
  </si>
  <si>
    <t>آمپوتاسیون متاتارسال، با انگشت پا، منفرد</t>
  </si>
  <si>
    <t>(برای آمپوتاسیون تفت (Tuft) بند آخر انگشت پا از کد 100145 استفاده گردد)</t>
  </si>
  <si>
    <t>آمپوتاسیون انگشت پا؛ از مفصل متاتارسوفالانژیال یا از مفصل اینترفالانژیال</t>
  </si>
  <si>
    <t>درمان با تاباندن امواج ضربانی از خارج بدن (ECSWT)، با انرژی بالا، توسط پزشک، همراه با بیهوشی به جز موضعی، تحت راهنمای سونوگرافی در برگیرنده فاشیای کف پایی</t>
  </si>
  <si>
    <t>آتل‌بندی انگشت</t>
  </si>
  <si>
    <t>بکارگیری سیستم کمپرسیون چند-سطحی؛ اندام تحتانی یا فوقانی</t>
  </si>
  <si>
    <t>برداشتن یا دو نیم کردن گچ باز کردن پنجره یا اصلاح گچ به‌غیره از کلاپ فوت</t>
  </si>
  <si>
    <t>آرتروسکوپی مفصل فکی، گیجگاهی (جراحی)</t>
  </si>
  <si>
    <t>آرتروسکوپی شانه، تشخیصی، با یا بدون بیوپسی سینوویوم (عمل مستقل)</t>
  </si>
  <si>
    <t>ترمیم ضایعه slap</t>
  </si>
  <si>
    <t>آرتروسکوپی، شانه، جراحی؛ با درآوردن جسم آزاد یا جسم خارجی</t>
  </si>
  <si>
    <t>آرتروسکوپی، شانه، جراحی؛ سینووکتومی ناقص</t>
  </si>
  <si>
    <t>آرتروسکوپی، شانه، جراحی؛ سینووکتومی کامل</t>
  </si>
  <si>
    <t>آرتروسکوپی، شانه، جراحی؛ دبریدمان محدود</t>
  </si>
  <si>
    <t>آرتروسکوپی، شانه، جراحی؛ دبریدمان وسیع</t>
  </si>
  <si>
    <t>(برای اعمال باز از کدهای اختصاصی مربوط به اعمال باز مفصل شانه استفاده گردد)</t>
  </si>
  <si>
    <t>برداشتن فشار از فضای زیر آکرومیون با آکرومیوپلاستی ناقص، با یا بدون آزادسازی کوراکوآکرومیال</t>
  </si>
  <si>
    <t>آرتروسکوپی، شانه، تنودز تاندون دو سر</t>
  </si>
  <si>
    <t>آرتروسکوپی آرنج، تشخیصی؛ با یا بدون بیوپسی سینوویوم (عمل مستقل)</t>
  </si>
  <si>
    <t>آرتروسکوپی آرنج، جراحی؛ سینووکتومی؛ ناقص</t>
  </si>
  <si>
    <t>آرتروسکوپی آرنج، جراحی؛ سینووکتومی؛ کامل</t>
  </si>
  <si>
    <t>آرتروسکوپی آرنج، جراحی؛ دبریدمان، محدود</t>
  </si>
  <si>
    <t>آرتروسکوپی آرنج، جراحی؛ دبریدمان، وسیع</t>
  </si>
  <si>
    <t>آرتروسکوپی، مچ دست، جراحی؛ سینووکتومی، ناقص یا کامل</t>
  </si>
  <si>
    <t>آندوسکوپی مچ دست، جراحی، با قطع لیگامان عرضی مچ</t>
  </si>
  <si>
    <t>(برای گرافت استخوانی از کد 200150 استفاده گردد)</t>
  </si>
  <si>
    <t>شکستگی هر دو کندیل، شامل فیکساسیون داخلی در صورت انجام (شامل آرتروسکوپی)</t>
  </si>
  <si>
    <t>(برای گرافت استخوان از کد 200150 استفاده گردد)</t>
  </si>
  <si>
    <t>آرتروسکوپی زانو، با آزادکردن جانبی</t>
  </si>
  <si>
    <t>آرتروپلاستی با برداشتن منیسک (داخلی و یا خارجی شامل هرگونه تراشیدن منیسک)</t>
  </si>
  <si>
    <t>ترمیم، تقویت یا بازسازی لیگامان کروشئیت خلفی به کمک آرتروسکوپ</t>
  </si>
  <si>
    <t>(این کد همراه با کد های 203320 و 203325 قابل گزارش محاسبه و اخذ نمی‌باشد) (برای آرترودز باز مفصل مچ پا از کد 203900 استفاده گردد)</t>
  </si>
  <si>
    <t>سینووکتومی شیمیایی مفاصل از طریق سوزن</t>
  </si>
  <si>
    <t>اکسیزیون کیست درموئید، بینی؛ ساده، پوست، زیرجلدی</t>
  </si>
  <si>
    <t>اکسیزیون کیست درموئید، بینی؛ پیچیده، زیر استخوان یا غضروف</t>
  </si>
  <si>
    <t>اكسيزيون توربينيت یا توربینیت‌ها، ناقص يا كامل، به هر روشي</t>
  </si>
  <si>
    <t>(این کد با کد 300095 قابل گزارش و اخذ نمی‌باشد)</t>
  </si>
  <si>
    <t>رینکتومی، ناقص یا کامل</t>
  </si>
  <si>
    <t>درمان جابجایی (نوع پرویتز)</t>
  </si>
  <si>
    <t>درآوردن جسم خارجي از بینی</t>
  </si>
  <si>
    <t>رینوپلاستی اولیه</t>
  </si>
  <si>
    <t>رینوپلاستی برای دفورمیتی بینی ثانویه به شکاف کام و یا شکاف لب مادرزادی، شامل افزایش طول Columella، فقط نوک بینی</t>
  </si>
  <si>
    <t>رینوپلاستی برای دفورمیتی بینی ثانویه به شکاف کام و یا شکاف لب مادرزادی، شامل افزایش طول Columella، نوک بینی و سپتوم، استئوتومی‌ها</t>
  </si>
  <si>
    <t>ترمیم تنگی وستیبول بینی (برای مثال بکارگیری گرافت برای گشادشدن، بازسازی دیواره جانبی بینی)</t>
  </si>
  <si>
    <t>ترمیم آترزی کوان؛ ترانس پالاتین</t>
  </si>
  <si>
    <t>درماتوپلاستی تیغه بینی یا بقیه قسمتهای داخل بینی (شامل تهیه گرافت نمی شود)</t>
  </si>
  <si>
    <t>ترمیم سوراخهای تیغه بینی</t>
  </si>
  <si>
    <t>کنترل خونریزی بینی، قدامی، (کوتر کردن و/یا پکینگ) هر روشی</t>
  </si>
  <si>
    <t>کنترل خونریزی بینی، خلفی (کوتر کردن و/یا پکینگ) هر روشی</t>
  </si>
  <si>
    <t>(برای بستن شریان کارتید خارجی از کد 302685 استفاده کنید)</t>
  </si>
  <si>
    <t>شستشوی سینوس ماگزیلاری</t>
  </si>
  <si>
    <t>شستشوی سینوس اسفنوئید</t>
  </si>
  <si>
    <t>جراحی حفره پتریگوماگزیلا، به هر طریقی</t>
  </si>
  <si>
    <t>(برای لیکاتور شریان ماکزیلاری داخلی از طریق آنتروم از کد 300145 استفاده کنید)</t>
  </si>
  <si>
    <t>باز كردن سينوس اسفنوئيد، با يا بدون بيوپسي</t>
  </si>
  <si>
    <t>باز كردن سينوس اسفنوئيد، با يا بدون بيوپسي؛ با برداشتن پوشش مخاطي يا درآوردن پوليپ (ها) بینی</t>
  </si>
  <si>
    <t>سینوسوتومی فرونتال؛ از راه خارج، ساده (عمل با ارّه حلقوی (Trephine)</t>
  </si>
  <si>
    <t>سینوسوتومی فرونتال؛ ترانس‌اوربیتال، یک طرفه (برای موکوسل یا اوستئوما، نوع لینچ)</t>
  </si>
  <si>
    <t>سینوسوتومی فرونتال؛ آبلیتریتیو، بدون فلپ استئوپلاستیک، انسیزیون ابرو (شامل ابلیشن)</t>
  </si>
  <si>
    <t>سینوسوتومی فرونتال؛ آبلیتریتیو، بدون فلپ استئوپلاستیک، انسیزیون کرونال (شامل ابلیشن)</t>
  </si>
  <si>
    <t>عمل جراحي باز سينوس فرونتال ، با فلپ استئوپلاستيك، با انسيزيون كرونال يا ابرو</t>
  </si>
  <si>
    <t>بازكردن سينوس، سه يا بيشتر از سه سينوس پارانازال (فرونتال، ماگزيلاري، اتموئيد و اسفنوئيد)؛ یک طرفه</t>
  </si>
  <si>
    <t>اتموئیدکتومی؛ اینترانازال، قدامی</t>
  </si>
  <si>
    <t>اتموئیدکتومی؛ اینترانازال، اکسترانازال، توتال (قدامی و خلفی)</t>
  </si>
  <si>
    <t>اندوسکوپی بینی، تشخیصی، یک طرفه یا دو طرفه (عمل مستقل)</t>
  </si>
  <si>
    <t>ارزش تام 12 واحد</t>
  </si>
  <si>
    <t>اندوسکوپی بینی/سینوس، تشخیصی با سینوسکوپی ماگزیلاری (از طریق مئاتوس تحتانی یا سوراخ کانینه فوسا)</t>
  </si>
  <si>
    <t>آندوسکوپی بینی/ سینوس‌ها، تشخیصی با سینوسکپی اسفنوئید (از طریق سوراخ کردن رویه اسفنوئید یا کانولاسیون مجرا)</t>
  </si>
  <si>
    <t>آندوسكوپي بيني، جراحي؛ با بيوپسي، درآوردن پوليپ يا دبريدمان (عمل مستقل)</t>
  </si>
  <si>
    <t>اندوسکوپی بینی/سینوس، جراحی؛ با رزکسیون کونکا بلوزا (Concha Bullosa)</t>
  </si>
  <si>
    <t>اندوسکوپی بینی/سینوس، جراحی: با لیگیشن شریان اسفنوپالاتین</t>
  </si>
  <si>
    <t>اندوسکوپی بینی/سینوس، جراحی با اتموئیدکتومی؛ پارشیال (قدامی)</t>
  </si>
  <si>
    <t>اندوسکوپی بینی/سینوس، جراحی با اتموئیدکتومی؛ توتال (قدامی و خلفی)</t>
  </si>
  <si>
    <t>اندوسکوپی بینی/سینوس، جراحی با اتموئیدکتومی؛ توتال (قدامی و خلفی) ، شامل اکسپلوراسیون سینوس فرونتال، با برداشتن بافت از سینوس فرونتال، در صورت انجام</t>
  </si>
  <si>
    <t>اندوسکوپی بینی/سینوس، جراحی با اتموئیدکتومی؛ توتال (قدامی و خلفی)، دربرگیرنده اسفنوئیدوتومی، با برداشتن بافت از سینوس اسفنوئید»</t>
  </si>
  <si>
    <t>آندوسكوپي بيني و يا سينوس‌ها، جراحي، با برداشتن بافت ازسینوس ماگزیلا</t>
  </si>
  <si>
    <t>آندوسکوپی بینی و یا سینوس ، جراحی، با باز کردن سینوس فرونتال، با یا بدون درآوردن بافت از سینوس فرونتال</t>
  </si>
  <si>
    <t>آندوسکوپی بینی و یا سینوس، جراحی، با ترمیم نشت مایع مغزی نخاعی از طریق بینی</t>
  </si>
  <si>
    <t>لارنگوتومی (laryngofissure ،thyrotomy)؛ با درآوردن تومور یا لارنگوسل، کوردکتومی</t>
  </si>
  <si>
    <t>لارنگوتومی تشخیصی</t>
  </si>
  <si>
    <t>لارنژکتومی؛ کامل، بدون دایسکشن رادیکال گردن</t>
  </si>
  <si>
    <t>لارنژکتومی؛ کامل با دایسکشن رادیکال گردن</t>
  </si>
  <si>
    <t>لارنژکتومی؛ ساب توتال، بالای گلوت یا بالای کریکوئید، بدون دایسکشن رادیکال گردن</t>
  </si>
  <si>
    <t>لارنژکتومی؛ ساب توتال، بالای گلوت، با دایسکشن رادیکال گردن</t>
  </si>
  <si>
    <t>لارنژکتومی ناقص؛ افقی یا جانبی عمودی یا قدامی عمودی یا قدامی جانبی عمودی</t>
  </si>
  <si>
    <t>فارنگولارنژکتومی با دایسکشن رادیکال گردن؛ با یا بدون بازسازی</t>
  </si>
  <si>
    <t>برداشتن آریتنوئید یا آریتنوئیدوپکسی، دسترسی از خارج</t>
  </si>
  <si>
    <t>برداشتن اپی گلوت</t>
  </si>
  <si>
    <t>(برای تزریق ماده حاجب داخل تراشه برای برونکوگرافی به کد 300505 و 300545 مراجعه کنید)</t>
  </si>
  <si>
    <t>لوله گذاری به روش القای سریع (RSI)</t>
  </si>
  <si>
    <t>لارنگوسکوپی، غیر مستقیم با تزریق طناب صوتی</t>
  </si>
  <si>
    <t>لارنگوسکوپی مستقیم، تشخیصی، در هر سنی، با یا بدون تراکئوسکوپی؛ آسپیراسیون، با میکروسکوپ یا تلسکوپ جراحی</t>
  </si>
  <si>
    <t>کد تعدیلی 63 قابل گزارش نمی‌باشد.</t>
  </si>
  <si>
    <t>لارنگوسکوپی مستقیم جهت بیوپسی یا درآوردن جسم خارجی یا دیلاتاسیون</t>
  </si>
  <si>
    <t>لارنگوسکوپی مستقیم با دیلاتاسیون برای دفعات بعد</t>
  </si>
  <si>
    <t>لارنگوسکوپی، مستقیم، جراحی، با بیوپسی؛ با میکروسکوپ یا تلسکوپ جراحی</t>
  </si>
  <si>
    <t>لارنگوسکوپی، مستقیم، جراحی، با اکسیزیون تومور و/یا تراشیدن تارهای صوتی یا اپیگلوت؛ با میکروسکوپ یا تلسکوپ جراحی</t>
  </si>
  <si>
    <t>لارنگوسکوپی، مستقیم، جراحی، با تلسکوپ یا میکروسکوپ جراحی، با خارج کردن زیر مخاطی ضایعه(ها)ی غیربدخیم، از طنابهای صوتی، بازسازی با گرافت(ها) (شامل تهیه اتوگرافت)</t>
  </si>
  <si>
    <t>لارنگوسکوپی، مستقیم، جراحی، با آریتنوئیدکتومی؛ با میکروسکوپ یا تلسکوپ جراحی</t>
  </si>
  <si>
    <t>لارنگوسکوپی، فیبراپتیک قابل انعطاف، با بیوپسی با درآوردن جسم خارجی</t>
  </si>
  <si>
    <t>لارنگوسکوپی، قابل انعطاف؛ با ابلیشن یا تخریب ضایعه (ها) با لیزر، یک طرفه</t>
  </si>
  <si>
    <t>لارنگوسکوپی، قابل انعطاف؛ با تزریق(های) درمانی (به عنوان مثال، ماده کمودنرویشن یا کورتیکواستروئید، تزریق از طریق پوست، ترانس‌اورال یا از طریق کانال آندوسکوپ)، یا آگمنتاسیون یک طرفه</t>
  </si>
  <si>
    <t>استروبوسکوپی به تنهایی با گزارش و تفسیر</t>
  </si>
  <si>
    <t>لارنگوپلاستی، میدیالیزیشن، یک طرفه</t>
  </si>
  <si>
    <t>رزکسیون کریکوتراکئال</t>
  </si>
  <si>
    <t>تراکئوستومی، غیر اورژانسی (عمل مستقل)</t>
  </si>
  <si>
    <t>تراکئوستومی، اورژانس؛ ترانس‌تراکئال</t>
  </si>
  <si>
    <t>تراکئوستومی، ایجاد راه جدید در تراشه با فلپ پوستی</t>
  </si>
  <si>
    <t>اصلاح تراکئوستومی؛ بدون فلپ چرخشی</t>
  </si>
  <si>
    <t>اصلاح تراکئوستومی؛ با فلپ چرخشی</t>
  </si>
  <si>
    <t>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t>
  </si>
  <si>
    <t>برونكوسكوپي، قابل انعطاف تشخيصي، با يا بدون راهنمايي فلئوروسكوپ شامل بررسی طناب‌های صوتی، تراشه، برونش‌های اصلی راست و چپ و برونش های سگمانته با قرار دادن مارکر فیدوشال، منفرد یا متعدد</t>
  </si>
  <si>
    <t>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t>
  </si>
  <si>
    <t>(کد 300510 را بدون در نظر گرفتن تعداد بیوپسی هایی که از تراشه از یک لوب ریه گرفته شود باید فقط یکبار گزارش کرد)</t>
  </si>
  <si>
    <t>برونکوسکوپی، قابل انعطاف، درمانی، با بیوپسی آسپیراسیون سوزنی از طریق برونش، هر لوب اضافه و یا کرایو یا HOT بیوپسی</t>
  </si>
  <si>
    <t>برونکوسکوپی، ریجید یا قابل انعطاف، شامل هدایت فلوروسکوپی، در صورت انجام ؛ با انسداد با بالون، با بررسی نشت هوا، با بکار بردن ماده مسدود کننده (به عنوان مثال، چسب فیبرینی)</t>
  </si>
  <si>
    <t>برونکوسکوپی، ریجید یا قابل انعطاف، درمانی جهت تخریب تومور (شامل اکسیزیون، لیزر درمانی،APC و کرایوتراپی)؛ با هر روش</t>
  </si>
  <si>
    <t>وارد كردن ماده حاجب براي لارنگوگرافي يا برونکوگرافي با يا بدون كاتتريزاسیون</t>
  </si>
  <si>
    <t>تزريق از طريق تراشه براي برونکوگرافي</t>
  </si>
  <si>
    <t>کاتتریزاسیون با بیوپسی برسی از برونش</t>
  </si>
  <si>
    <t>آسپیراسیون تراکئوبرونکیال با فیبروسکوپ، کنار تخت بیمار</t>
  </si>
  <si>
    <t>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</si>
  <si>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t>
  </si>
  <si>
    <t>تراکئوپلاستی داخل سینه ای یا برونکوپلاستی یا ترمیم با گرافت</t>
  </si>
  <si>
    <t>برونکوپلاستی؛ اکسیزیون تنگی و آناستوموز</t>
  </si>
  <si>
    <t>اکسیزیون تنگی و آناستوموز تراشه؛ گردنی</t>
  </si>
  <si>
    <t>اکسیزیون تومور یا کارسینوم تراشه؛ گردنی</t>
  </si>
  <si>
    <t>بخیه زدن آسیب یا سوراخ تراشه؛ گردنی</t>
  </si>
  <si>
    <t>بخیه زدن آسیب یا سوراخ تراشه؛ داخل سینه‌‌ای</t>
  </si>
  <si>
    <t>پلورودز شیمیایی با وارد کردن لوله با یا بدون Water Seal</t>
  </si>
  <si>
    <t>کارگذاری کاتتر دائم وکاف دار به فضای پلور با تونل زدن</t>
  </si>
  <si>
    <t>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t>
  </si>
  <si>
    <t>توراکوتومی؛ با رزکسیون - پلیکاسیون بول، شامل هر عمل پلور در صورتی که انجام شود نیز می‌باشد</t>
  </si>
  <si>
    <t>توراکوتومی؛ با کنترل خونریزی در اثر تروما و/یا ترمیم پارگی ریه</t>
  </si>
  <si>
    <t>پنومونوستومی، با درناژ باز آبسه یا کیست</t>
  </si>
  <si>
    <t>توراکوتومی؛ اسکاریفیکاسیون پلور برای عود پنوموتوراکس</t>
  </si>
  <si>
    <t>توراکئوتومی وسیع؛ با پنومولیز باز داخل جنبی</t>
  </si>
  <si>
    <t>توراکئوتومی وسیع؛ با درآوردن کیست(ها) با یا بدون عمل روی پلور</t>
  </si>
  <si>
    <t>دکورتیکاسیون ریه کامل (عمل مستقل)</t>
  </si>
  <si>
    <t>دکورتیکاسیون ریه ناقص (عمل مستقل)</t>
  </si>
  <si>
    <t>پلورکتومی جداری (عمل مستقل)</t>
  </si>
  <si>
    <t>دکورتیکاسیون با پلورکتومی جداری</t>
  </si>
  <si>
    <t>بیوپسی پلور، ریه یا مدیاستن: سوزنی از طریق پوست</t>
  </si>
  <si>
    <t>خارج کردن تمام قسمتهای باقیمانده ریه به دنبال خارج کردن قبلی بخشی از ریه (پنومونکتومی تکمیلی)</t>
  </si>
  <si>
    <t>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t>
  </si>
  <si>
    <t>پنومونکتومی خارج جنبی</t>
  </si>
  <si>
    <t>رزکسیون و ترمیم قسمتی از برونش (برونکوپلاستی) وقتی که در زمان لوبکتومی یا سگمنتکتومی انجام شود</t>
  </si>
  <si>
    <t>(این کد علاوه بر کد اصلی گزارش می شود)</t>
  </si>
  <si>
    <t>توراکوتومی؛ رزکسیون گوه‌ای ریه، منفرد</t>
  </si>
  <si>
    <t>با رزکسیون درمانی وج (مانند، توده، ندول) هر رزکسیون اضافی، یکطرفه</t>
  </si>
  <si>
    <t>رزکسیون تومور قله ریه (مانند، تومور پانکوست) شامل رزکسیون دیواره قفسه سینه، رزکسیون دنده (ها)، با یا بدون دیسکسیون عصبی عروقی، با یا بدون بازسازی قفسه سینه</t>
  </si>
  <si>
    <t>ارزش تام 27 واحد</t>
  </si>
  <si>
    <t>خارج کردن کاتتر دائمی تونل دار و کاف دار پلور</t>
  </si>
  <si>
    <t>کارگذاری وسیله(های) بین بافتی برای هدایت رادیوتراپی (مانند، مارکرهای فیدوشال، دوزیمتر، از راه پوست، داخل قفسه سینه، منفرد یا متعدد</t>
  </si>
  <si>
    <t>پنومونكتومي تکمیلی یا ترميم فيستول بزرگ برونشيال با جراحي باز</t>
  </si>
  <si>
    <t>بازسازی وسیع جداره قفسه سینه (بعد از تروما)</t>
  </si>
  <si>
    <t>توراکئوپلاستی، با بستن فیستول جنبی برونشی</t>
  </si>
  <si>
    <t>پنومونولیز، خارج پریوستی، شامل اقدامات پرکردن یا پک کردن</t>
  </si>
  <si>
    <t>پنوموتوراکس درمانی، تزریق هوا داخل پلور</t>
  </si>
  <si>
    <t>لاواژ توتال ریه (یک طرفه)</t>
  </si>
  <si>
    <t>پریکاردیوسنتز با سوزن یا گذاشتن Pigtail</t>
  </si>
  <si>
    <t>ریواسکولاریزاسیون میوکارد به وسیله لیزر با توراکتومی (عمل مستقل)</t>
  </si>
  <si>
    <t>ریواسکولاریزاسیون میوکارد به وسیله لیزر با توراکتومی در حین عمل دیگر</t>
  </si>
  <si>
    <t>کارگذاري الکترود اپيکاردي؛ از طريق توراکوتومي يا با دسترسي گزيفوئيد</t>
  </si>
  <si>
    <t>کارگذاری یا تعویض پیس میکر دائمی با الکترودهای داخل وریدی؛ دهلیزی یا بطنی</t>
  </si>
  <si>
    <t>تعبیه پیس میکر دائم یک حفره‌ای (شامل كليه موارد اعم از بررسي الكتروفيزيولوژيك بررسي ليد، کاتتریزاسیون راست، پروگرامينگ، فلوروسكپي)</t>
  </si>
  <si>
    <t>تعبیه پيس ميکر دائم دو حفره اي (شامل كليه موارد اعم از بررسي الكتروفيزيولوژيك و بررسي ليد، کاتتریزاسیون راست، پروگرامينگ، فلوروسكپي)</t>
  </si>
  <si>
    <t>(كد ديگري با اين کد قابل گزارش و اخذ نمي‌باشد)</t>
  </si>
  <si>
    <t>تعبیه پيس ميکر موقت يک يا دو حفره اي وريدي</t>
  </si>
  <si>
    <t>ارتقا سیستم پیس میکر يا دفيبريلاتور کارگذاشته (تبدیل سیستم یک حفره ای به دو حفره ای) (شامل كليه موارد اعم از بررسي الكتروفيزيولوژيك بررسي ليد، کاتتریزاسیون راست، پروگرامينگ و فلوروسكپي)</t>
  </si>
  <si>
    <t>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کاتتریزاسیون راست، پروگرامینگ، ونوگرافی و فلورسکوپی</t>
  </si>
  <si>
    <t>دفیبریلاتورسه حفره‌ای CRT-D (شامل كليه موارد اعم از بررسي الكتروفيزيولوژيك بررسي ليد، پروگرامينگ، کاتتریزاسیون راست، ونوگرافی و فلوروسكپي)</t>
  </si>
  <si>
    <t>پیس میکر دائم سه حفره‌ای CRT-P (شامل كليه موارد اعم از بررسي الكتروفيزيولوژيك بررسي ليد، کاتتریزاسیون راست، پروگرامينگ، ونوگرافی، فلوروسكپي)</t>
  </si>
  <si>
    <t>درآوردن الکترودهای پیس میکر داخل وریدی سیستم دو لیدی</t>
  </si>
  <si>
    <t>تعبیه ICD تک یا دو حفره‌ای (شامل كليه موارد اعم از بررسي الكتروفيزيولوژيك بررسي ليد، کاتتریزاسیون راست، پروگرامينگ، ونوگرافی و فلوروسكپي)</t>
  </si>
  <si>
    <t>خارج کردن زیر جلدی مولد پیس میکر Cardioverter دفیبریلاتور، تک حفره‌ای</t>
  </si>
  <si>
    <t>خارج کردن ژنراتور ICD همراه با تعویض ژنراتور ICD؛ سیستم یک یا چند لیدی</t>
  </si>
  <si>
    <t>درآوردن الکترودهای پیس میکر Cardioverter دفیبریلاتور تک حفره‌ای یا دو حفره‌ای از راه ورید</t>
  </si>
  <si>
    <t>درآوردن الکترودهای پیس میکر Cardioverter دفیبریلاتور تک حفره ای یا دو حفره ای؛ توسط توراکوتومی</t>
  </si>
  <si>
    <t>تغيير مکان ليدهاي الکترود براي ICD تک يا دو حفرهاي و کارگذاري ژنراتور پیس میکر (شامل كليه موارد اعم از بررسي الكتروفيزيولوژيك بررسي ليد، کاتتریزاسون راست، پروگرامينگ، ونوگرافي وفلوروسكپي)</t>
  </si>
  <si>
    <t>عمل جراحی انسیزیون و بازسازی دهلیز برای درمان فیبریلاسیون یا فلوتر دهلیزی(عملMAZE)</t>
  </si>
  <si>
    <t>تعویض، دریچه آئورت، با بای پس قلبی ریوی، با دریچه مصنوعی</t>
  </si>
  <si>
    <t>(در صورت انجام عمل راستان یا ترمیم انسداد مجرای خروجی بطن، 50 درصد کد 301085 به این کد اضافه خواهد شد)</t>
  </si>
  <si>
    <t>تعویض، دریچه آئورت؛ با بزرگ کردن آنولوس آئورت از طریق بطن (عمل Konno)</t>
  </si>
  <si>
    <t>تعویض دریچه آئورت؛ با جابجایی دریچه ریوی اتولوگ و بزرگ کردن حلقه آئورت از طریق بطن چپ، مجرای خروجی بطن چپ با تعویض دریچه ریوی با مجرای دریچه‌دار (عمل Ross-Konno)</t>
  </si>
  <si>
    <t>ترمیم انسداد مجرای خروجی بطن چپ به وسیله بزرگ کردن مجرای خروجی با Patch (عمل راستان)</t>
  </si>
  <si>
    <t>رزکسیون یا انسیزیون بافت زیر دریچه ای برای تنگی discrete زیر دریچه‌ای آئورت</t>
  </si>
  <si>
    <t>آئورتوپلاستی برای تنگی فوق دریچه‌ای (عمل Gusset)</t>
  </si>
  <si>
    <t>ترمیم دریچه میترال با یا بدون بای پس قلبی ریوی؛ با یا بدون کارگذاری حلقه، با یا بدون بازسازی رادیکال</t>
  </si>
  <si>
    <t>والووتومی، دریچه میترال؛ قلب باز، با بای‌پس قلبی-ریوی</t>
  </si>
  <si>
    <t>والوکتومی، دریچه تریکوسپید با یا بدون بای پاس قلبی ریوی</t>
  </si>
  <si>
    <t>والولوپلاستی، دریچه تریکوسپید با یا بدون بای پاس قلبی ریوی با یا بدون کارگذاری حلقه</t>
  </si>
  <si>
    <t>والووتومی، دریچه پولمونر، قلب باز. با بای‌پس قلبی-ریوی</t>
  </si>
  <si>
    <t>ترمیم منشا آئورتی غیرطبیعی (برای مثال، اینترامورال) شریان کورونر با سقف برداری یا جابجا کردن</t>
  </si>
  <si>
    <t>بای پس شریان کرونر، سه گرافت یا کمتر، وریدی یا شریانی</t>
  </si>
  <si>
    <t>بای پس شریان کرونر، چهار گرافت یا بیشتر، وریدی یا شریانی</t>
  </si>
  <si>
    <t>اعمال مجدد جراحی قلب شامل تعویض یا ترمیم دریچه، بای پس عروق کرونر و یا بیماری‌های مادرزادی مجدد</t>
  </si>
  <si>
    <t>لیگاتور گوشک دهلیز چپ، به تنهایی</t>
  </si>
  <si>
    <t>لیگاتور گوشک دهلیز چپ، همزمان با سایر جراحی‌های قلب باز</t>
  </si>
  <si>
    <t>بستن تاخیری استرنوم</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</si>
  <si>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بستن نقص ديواره بين دهليزي و آناستوموز دهليز يا وناكاوا به شريان ريوي (عمل ساده Fontan) یا عمل Fontan مديفيه</t>
  </si>
  <si>
    <t>ترميم بطن راست با دو خروجي، با ترميم تونل داخل بطني یا با ترميم انسداد مجراي خروجي بطن راست</t>
  </si>
  <si>
    <t>عمل جراحی ترمیم بطنی، شامل پچ های مصنوعی، هنگامیکه انجام شود (برای مثال، بازسازی بطنی، SVR و SAVER و عمل Dor)</t>
  </si>
  <si>
    <t>ترميم نقص ديواره بين دهليزي(ASD)، با باي پس قلبي ريوي، با یا بدون Patch</t>
  </si>
  <si>
    <t>ترميم نقص ديواره بين بطنی (VSD)، با باي پس قلبي ريوي، با یا بدون Patch</t>
  </si>
  <si>
    <t>ترميم همزمان نقص ديواره بين دهليزي و نقص ديواره بين بطني (ASDهمراه با VSD) با بستن مستقيم يا به وسيله Patch</t>
  </si>
  <si>
    <t>ترمیم کانال دهلیزی بطنی (A.VChannel) ناقص یا نسبی (نقص سپتوم بین دهلیزی نوع استیوم پریموم) یا ترانزیشنال یا بینابینی، با یا بدون ترمیم دریچه دهلیزی بطنی</t>
  </si>
  <si>
    <t>بستن نقص ديواره بين بطني (VSD) با يا بدون Patch؛ منفرد، همراه با هر کدام از اعمال؛ والووتومي ريوي يا رزکسيون انفانديبول (غير سيانوتيک) و یا برداشتن بند شريان ريوي با يا بدون Gusset</t>
  </si>
  <si>
    <t>بستن نقص ديواره بين بطني (VSD) با يا بدون Patch؛ متعدد، همراه با هر کدام از اعمال؛ والووتومي ريوي يا رزکسيون انفانديبول (غير سيانوتيک) و یا برداشتن بند شريان ريوي با يا بدون Gusset</t>
  </si>
  <si>
    <t>بندگذاری شریان ریوی راست و چپ در بيمار با بطن واحد (برای مثال، رویکرد هیبرید مرحله 1)</t>
  </si>
  <si>
    <t>ترمیم کامل تترالوژی فالوت (TF) با یا بدون آترزی شریان ریوی؛ با يا بدون Patch ترانس آنولار، شامل ساخت کاندوئی از بطن راست به شریان ریوی و بستن نقص سپتوم بطنی</t>
  </si>
  <si>
    <t>ترمیم فیستول یا آنوریسم سینوس والسالوا با یا بدون بای پس قلبی ریوی با یا بدون بستن تونل بین آئورت و بطن چپ</t>
  </si>
  <si>
    <t>ترمیم بازگشت غیرطبیعی نسبی وریدی ریوی (مانند سندرم Scimitar)</t>
  </si>
  <si>
    <t>ترمیم کامل بازگشت غیرطبیعی وریدی ریوی (نوع سوپراکاردیاک، اینتراکاردیاک، یا اینفرکاردیاک)</t>
  </si>
  <si>
    <t>ترمیم تنگی ورید ریوی</t>
  </si>
  <si>
    <t>سپتکتومی یا سپتوستومی قلب باز با بستن جریان خون ورودی</t>
  </si>
  <si>
    <t>اعمال شنت گذاری در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t>
  </si>
  <si>
    <t>اعمال شنت گذاری در ورید اجوف فوقانی به شریان ریوی برای جریان دادن خون به هر دو ریه (عمل Glenn دو جهتی)</t>
  </si>
  <si>
    <t>آناستوموز، کاووپولمونر، ورید اجوف فوقانی دوم (علاوه بر اقدام اولیه، بصورت جداگانه فهرست شود)</t>
  </si>
  <si>
    <t>این کد صرفا با کد 301332 قابل گزارش می‌باشد.</t>
  </si>
  <si>
    <t>جایجایی ریشه آئورت با ترمیم نقص سپتوم بین بطنی و تنگی پولمونر (مانند عمل Nikaidoh)؛ بدون کاشت مجدد دهانه کرونر</t>
  </si>
  <si>
    <t>جایجایی ریشه آئورت با ترمیم نقص سپتوم بین بطنی و تنگی پولمونر (مانند عمل Nikaidoh)؛ با کاشت مجدد یک یا دو دهانه کرونر</t>
  </si>
  <si>
    <t>کاشت مجدد یک شریان ریوی غیر طبیعی</t>
  </si>
  <si>
    <t>هر شاخه اضافه پروگزیمال (بصورت جداگانه علاوه بر کد اقدام اولیه لیست شود)</t>
  </si>
  <si>
    <t>این کد صرفا با کد 301370 قابل گزارش می‌باشد.</t>
  </si>
  <si>
    <t>قراردادن پروتز(های) شاخه دیستال، با تاخیر پس از ترمیم اندوواسکولار آئورت توراسیک نزولی</t>
  </si>
  <si>
    <t>جابجایی باز شریان ساب کلاوین به کاروتید که همراه با ترمیم اندوواسکولار آئورت توراسیک نزولی انجام می‌شود، از طریق انسیزیون گردن، یکطرفه</t>
  </si>
  <si>
    <t>گرافت بای‌پس، به غیر از ورید، کاروتید – کاروتید ترانس سرویکال رتروفارنژیال، که همراه با ترمیم اندوواسکولار آئورت توراسیک نزولی انجام می‌شود، با انسیزیون گردنی</t>
  </si>
  <si>
    <t>بستن نقص دیواره آئورتی–ریوی؛ بدون بای پس قلبی ریوی</t>
  </si>
  <si>
    <t>بستن نقص دیواره آئورتی–ریوی؛ با بای پس قلبی ریوی</t>
  </si>
  <si>
    <t>بستن یا قطع PDA (patent ductus arteriosus) به روش باز شامل لیگاتور کردن با یا بدون بای پس قلبی و ریوی؛ در هر سني (عمل مستقل)</t>
  </si>
  <si>
    <t>گرافت قوس عرضی با بای پس قلبی ریوی</t>
  </si>
  <si>
    <t>گرافت آئورت توراسیک نزولی با یا بدون بای پس</t>
  </si>
  <si>
    <t>ترمیم آنوریسم آئورت سینه ای شکمی، با گرافت، با یا بدون بای پس قلبی ریوی</t>
  </si>
  <si>
    <t>ترمیم ریشه آئورت و تعویض آئورت صعودی برای دیسکسیون آئورت یا عمل بنتال/ یاکوب/ David با یا بدون تعویض دریچه مصنوعی با بای پس قلبی ریوی</t>
  </si>
  <si>
    <t>ترمیم ریشه آئورت و تعویض آئورت صعودی؛ برای بیماری‌های آئورت غیر از دیسکسیون (مثلاً آنوریسم)</t>
  </si>
  <si>
    <t>گرفت نیمه قوس آئورت شامل جداسازی و کنترل عروق قوسی، آناستوموز آئورت دیستال باز و مورب که زیر یک یا چند عروق قوسی امتداد می‌یابد، و ایست کامل گردش خون یا پرفیوژن مغزی ایزوله (علاوه بر کد مربوط به عمل اولیه، به طور جداگانه فهرست کنید)</t>
  </si>
  <si>
    <t>این کد صرفا با کدهای 301442 و 301443 گزارش می‌گردد.</t>
  </si>
  <si>
    <t>آمبولکتومی شریان ریوی؛ با بای پس قلبی ریوی</t>
  </si>
  <si>
    <t>آمبولکتومی شریان ریوی؛ بدون بای پس قلبی ریوی</t>
  </si>
  <si>
    <t>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t>
  </si>
  <si>
    <t>بستن و جداکردن شانت جریان خون سیستمیک به شریان ریوی، زمانیکه همزمان با جراحی بیماری مادرزادی قلبی صورت گیرد</t>
  </si>
  <si>
    <t>جراحی پیوند قلب؛ گلوبال</t>
  </si>
  <si>
    <t>(سایر هزینه‌های پیوند قلب براساس جزئیات رشد تعرفه‌های سالیانه توسط دبیرخانه شورای عالی بیمه سلامت کشور تعیین و ابلاغ می‌گردد.)</t>
  </si>
  <si>
    <t>ارزش تام 220 واحد</t>
  </si>
  <si>
    <t>اکسیژناسیون غشائی برون پیکری (ECMO) /خدمات برون پیکری حمایت کننده حیات (ECLS)؛ 24 ساعت اول</t>
  </si>
  <si>
    <t>(برای گذاشتن کانولای گردش خون خارج از بدنی طولانی از کد 302540 استفاده نمائید)</t>
  </si>
  <si>
    <t>اکسیژناسیون غشائی برون پیکری (ECMO) /خدمات برون پیکری حمایت کننده حیات (ECLS)؛ هر 24 ساعت اضافه</t>
  </si>
  <si>
    <t>وارد کردن کانولا(ها)ی محیطی (شریانی و/یا وریدی)؛ باز يا از طريق پوست در هر گروه سني</t>
  </si>
  <si>
    <t>وارد کردن کانولا(ها)ی مرکزی توسط استرنوتومی یا توراکوتومی؛ در هر گروه سني</t>
  </si>
  <si>
    <t>این کد صرفا با کدهای 301540 و 301541 قابل گزارش می‌باشد.</t>
  </si>
  <si>
    <t>اصلاح وضعیت کانولا(ها)ی محیطی (شریانی و/یا وریدی)؛ باز يا از طريق پوست در هر گروه سني</t>
  </si>
  <si>
    <t>اصلاح وضعیت کانولا(ها)ی مرکزی توسط استرنوتومی یا توراکوتومی؛ در هر گروه سني</t>
  </si>
  <si>
    <t>خارج کردن کانولا(ها)ی محیطی (شریانی و/یا وریدی)؛ باز يا از طريق پوست در هر گروه سني؛ در هر گروه سني</t>
  </si>
  <si>
    <t>خارج کردن کانولا(ها)ی مرکزی توسط استرنوتومی یا توراکوتومی؛ در هر گروه سني</t>
  </si>
  <si>
    <t>اکسپوز کردن شریانی با ایجاد گرافت کاندوئی (مانند گرافت chimney) برای تسهیل پرفیوژن شریانی برای ECMO/ECLS</t>
  </si>
  <si>
    <t>کارگذاری اینترا آئورتیک بالون پمپ</t>
  </si>
  <si>
    <t>در آوردن اینترا آئورتیک بالون پمپ</t>
  </si>
  <si>
    <t>کارگذاری پرکوتانئوس دستگاه کمکی قلب مثل Impella</t>
  </si>
  <si>
    <t>درآوردن دستگاه کمکی بطنی؛ خارج بدنی، یک بطن</t>
  </si>
  <si>
    <t>تعویض پمپ(های) دستگاه کمک بطنی خارج بدنی، تک یا دو بطنی، پمپ (ها) ، منفرد یا هر پمپ</t>
  </si>
  <si>
    <t>تعویض پمپ(های) دستگاه کمک بطنی؛ داخل بدنی کاشتنی، تک بطنی، با یا بدون بای‌پس قلبی-ریوی</t>
  </si>
  <si>
    <t>درآوردن ابزار کمکی بطنی، قابل کاشت داخل بدن، یک بطن</t>
  </si>
  <si>
    <t>وارد کردن ونت قلب چپ توسط انسیزیون توراسیک (مانند استرنوتومی، توراکوتومی) برای ECMO/ECLS</t>
  </si>
  <si>
    <t>خارج کردن ونت قلب چپ توسط انسیزیون توراسیک (مانند استرنوتومی، توراکوتومی) برای ECMO/ECLS</t>
  </si>
  <si>
    <t>آمبولکتومی یا ترومبکتومی، با یا بدون کاتتر، کاروتید، ساب کلاوین یا شریان بی نام، توسط انسیزیون گردنی</t>
  </si>
  <si>
    <t>آمبولكتومي يا ترومبكتومي، با يا بدون كاتتر؛ شريان كاروتيد، شريان آكزيلاري، براكيال، شريان راديال يا اولنار، بی نام، سابكلاوين با انسيزيون بازویی</t>
  </si>
  <si>
    <t>آمبولكتومي يا ترومبكتومي، با يا بدون كاتتر؛ شريان كاروتيد، شريان فموروپوپليتئال، آئورتي، پوپليتئال تيبيوپرونئال اندام تحتانی</t>
  </si>
  <si>
    <t>آمبولکتومی یا ترومبکتومی، با یا بدون کاتتر، کاروتید،شریان بی نام، ساب کلاوین، با انسیزیون توراسیک</t>
  </si>
  <si>
    <t>آمبولکتومی یا ترومبکتومی، با یا بدون کاتتر، کاروتید، شریان کلیوی، سلیاک، مزانتریک، آئورتیک، با انسیزیون شکمی</t>
  </si>
  <si>
    <t>ترومبکتومی، مستقیم یا توسط کاتتر؛ ورید اجوف، ورید ایلیاک، با انسیزیون شکمی</t>
  </si>
  <si>
    <t>ترومبکتومی، مستقیم یا توسط کاتتر؛ ورید اجوف، ورید ایلیاک، ورید فموروپوپلیتئال، با انسیزیون اندام تحتانی</t>
  </si>
  <si>
    <t>ترومبکتومی، مستقیم یا توسط کاتتر؛ ورید ساب کلاوین، توسط انسیزیون گردنی</t>
  </si>
  <si>
    <t>ترومبکتومی، مستقیم یا توسط کاتتر؛ ورید ساب کلاوین و آگزیلاری، توسط انسیزیون بازویی</t>
  </si>
  <si>
    <t>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t>
  </si>
  <si>
    <t>ترمیم اندوواسکولار آئورت توراسیک نزولی (برای مثال، آنوریسم، آنوریسم کاذب، دایسکشن، زخم نافذ، هماتوم اینترامورال، یا پارگی تروماتیک) با يا بدون دربرگرفتن پوشش منشا شریان ساب کلاوین چپ، اولین اندوپروتز به اضافه شاخه(های) آئورت توراسیک نزولی، در صورت نیاز، تا سطح مبدا شریان سلیاک</t>
  </si>
  <si>
    <t>جایگذاری داخل عروقی وسیله به منظور بستن شریان ایلیاک</t>
  </si>
  <si>
    <t>کارگذاری گرافت مصنوعی فمورال _ فمورال در حین ترمیم داخل عروقی آنوریسم آئورت</t>
  </si>
  <si>
    <t>(برای گرافت گذاری شریان رانی به کدهای 302085، 302090 و 302105 مراجعه کنید)</t>
  </si>
  <si>
    <t>ترميم اندوواسكولر آنوريسم شريان ايلياك</t>
  </si>
  <si>
    <t>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t>
  </si>
  <si>
    <t>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</si>
  <si>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بستن يا ترميم فيستول مادرزادي یا اکتسابی شرياني وريدي؛ سر و گردن</t>
  </si>
  <si>
    <t>بستن يا ترميم فيستول مادرزادي یا اکتسابی شرياني وريدي؛ اندام‌ها</t>
  </si>
  <si>
    <t>ترمیم عروق خونی، مستقیم؛ گردن</t>
  </si>
  <si>
    <t>ترمیم عروق خونی، مستقیم؛ اندام فوقاني یا اندام تحتانی</t>
  </si>
  <si>
    <t>ترمیم عروق خونی، مستقیم؛ دست و انگشتان</t>
  </si>
  <si>
    <t>آنژیوسکوپی (گرافت ها یا عروق غیر کرونری) در حین سایر اقدامات درمانی</t>
  </si>
  <si>
    <t>برداشتن و آماده سازی ورید اندام فوقانی، یک قطعه، برای عمل بای پس شریان کرونر یا اندام تحتانی</t>
  </si>
  <si>
    <t>(برای برداشتن بیش از یک قطعه ورید به کدهای 302155 و 302160 مراجعه کنید)</t>
  </si>
  <si>
    <t>برداشتن و آماده‌سازي شريان اندام فوقاني، يك قطعه، براي عمل باي پس شريان كرونر</t>
  </si>
  <si>
    <t>گرافت باي‌پس با استفاده از گرافت مصنوعي؛ آئوروتوسلياك، آئورتومزانتريك، آئورتورنال یا آئورتوباي فمورال</t>
  </si>
  <si>
    <t>گرافت باي‌پس، با وريد یا گرافت مصنوعی؛ ائورتوسابکلاوین، ائورتواینومینت، ائورتوسلیاک_رنال_مزانتریک و دیگر اعمال بای پس نیازمند باز کردن شکم یا قفسه سینه</t>
  </si>
  <si>
    <t>گرافت بای پس، مرکب، پروتز و ورید</t>
  </si>
  <si>
    <t>گرافت اتوژن مرکب، دوسگمان وریدی از دو ناحیه</t>
  </si>
  <si>
    <t>گرافت اتوژن مرکب، سه سگمان وریدی یا بیشتر، از دو ناحیه یا بیشتر</t>
  </si>
  <si>
    <t>گذاشتن کاف یا Patch وریدی در محل آناستوموز دیستال گرافت سنتتیک با شریان</t>
  </si>
  <si>
    <t>ایجاد فیستول شریان وریدی دیستال در طی عمل جراحی بای پس اندام تحتانی (غیر همودیالیزی)</t>
  </si>
  <si>
    <t>کاشت مجدد شریان احشایی به پروتز آئورت زیر کلیوی، هر شریان</t>
  </si>
  <si>
    <t>اكسپلوراسيون براي خونريزي، ترومبوز يا عفونت پس از عمل جراحي؛ گردن</t>
  </si>
  <si>
    <t>اكسپلوراسيون براي خونريزي، ترومبوز يا عفونت پس از عمل جراحي؛ شکم</t>
  </si>
  <si>
    <t>اكسپلوراسيون براي خونريزي، ترومبوز يا عفونت پس از عمل جراحي؛ اندام‌ها</t>
  </si>
  <si>
    <t>ترميم فيستول بين گرافت و روده (شامل برداشتن گرافت عفوني، ترميم روده و تعبيه باي پس جديد)</t>
  </si>
  <si>
    <t>(برای ترومبکتومی گرافت تعبیه شده برای همودیالیز و یا فیستول به کدهای 302555 و 302560 رجوع نمائید)</t>
  </si>
  <si>
    <t>اکسیزیون گرافت عفونی شده؛ گردن یا اندام‌ها</t>
  </si>
  <si>
    <t>تزریق (برای مثال ترومبین) برای درمان آنوریسم کاذب اندامها از طریق پوست</t>
  </si>
  <si>
    <t>اسکلراتراپی به هر روش تا 20 تزریق</t>
  </si>
  <si>
    <t>اسکلراتراپی به هر روش بیش از 20 تزریق</t>
  </si>
  <si>
    <t>تزریق برای ونوگرافی اندامها (شامل کارگذاری سوزن یا کاتتر)</t>
  </si>
  <si>
    <t>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t>
  </si>
  <si>
    <t>پلاسمای غنی از پلاکت یا فیبرین غنی از پلاکت (PRP یا PRF ) شامل نمونه‌گیری و تزریق</t>
  </si>
  <si>
    <t>قیمت داده خام (مواد خام) به عنوان بخشی از جزء فنی بر اساس اعلام رسمی وزارت بهداشت، درمان و آموزش پزشکی به صورت دوره ای، قابل محاسبه و پرداخت می‌باشد.</t>
  </si>
  <si>
    <t>تزريق محلول اسكلروزان، به ازای هر 10 تزریق</t>
  </si>
  <si>
    <t>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t>
  </si>
  <si>
    <t>دومين وريد يا وريدهای بعدی درمان شده در يک اندام هر کدام از يک مسير دسترسی جداگانه</t>
  </si>
  <si>
    <t>گذاشتن کاتتر داخل وريد پورت از طريق پوست با هر روش</t>
  </si>
  <si>
    <t>کاتتریزاسیون ورید برای نمونه‌برداری انتخابی خون عضو</t>
  </si>
  <si>
    <t>کاتتریزاسیون ورید نافی برای تشخیص یا درمان، نوزاد</t>
  </si>
  <si>
    <t>آفرزیس درمانی؛ برای گلبولهای سفید یا قرمزخون یا پلاکت‌ها</t>
  </si>
  <si>
    <t>کارگذاری پمپ انفوزیونی قابل کاشت داخل وریدی</t>
  </si>
  <si>
    <t>اصلاح کاتتر دسترسی به ورید مرکزی با پورت یا پمپ زیرجلدی، تونل دار یا بدون تونل و یا خروج و تغییر مکان کاتتر ورید مرکزی</t>
  </si>
  <si>
    <t>تعویض کاتتر از ابزار دسترسی ورید مرکزی یا محیطی بدون پمپ بدون تونل زیر جلدی، از طریق ورودی همان ورید</t>
  </si>
  <si>
    <t>تعویض کاتتر از ابزار دسترسی ورید مرکزی یا محیطی بدون پمپ با تونل زیر جلدی، از طریق ورودی همان ورید</t>
  </si>
  <si>
    <t>برطرف کردن مکانیکی مواد انسداد دهنده اطراف کاتتر (برای مثال غلاف فیبرین) از روی کاتتر ورید مرکزی از طریق دسترسی وریدی مجزا</t>
  </si>
  <si>
    <t>درآوردن مکانیکی مواد انسداد دهنده داخل مجرای کاتتر از ابزار وریدی مرکزی از طریق مجرای ابزار</t>
  </si>
  <si>
    <t>تغییر مکان کاتتر وریدی مرکزی قبلاً جایگذاری شده، تحت راهنمایی فلوروسکوپ</t>
  </si>
  <si>
    <t>كارگذاشتن كانولا (لوله ارتباطي) براي همودياليز (شالدون گذاری)؛ وريد به وريد (محيطي) یا شرياني وريدي، خارجي، (نوعScribner) یا شرياني وريدي خارجي، اصلاح يا بستن، (عمل مستقل)</t>
  </si>
  <si>
    <t>آناستوموز شریانی وریدی، باز؛ مستقیم در هر جا، مثل نوع (Cimino) (عمل مستقل)</t>
  </si>
  <si>
    <t>گذاشتن کانولا برای جریان خون خارج بدنی طولانی مدت در نارسایی قلبی ریوی (ECMO) (عمل مستقل)</t>
  </si>
  <si>
    <t>اصلاح باز فیستول شریانی وریدی؛ با یا بدون ترومبکتومی، گرافت اتوژن یا غیر اتوژن تعبیه شده برای دیالیز، (عمل مستقل)</t>
  </si>
  <si>
    <t>ایجاد فیستول شریانی وریدی از راه پوست، اندام فوقانی، با دسترسی واحد یا جداگانه به شریان محیطی و ورید محیطی، شامل روش‌های بلوغ فیستول (مثلاً آنژیوپلاستی با بالون ترانس لومینال، آمبولیزاسیون کویل) در صورت انجام، شامل تمام دسترسی‌های عروقی</t>
  </si>
  <si>
    <t>هزینه تصویربرداری به صورت جداگانه قابل گزارش نمی‌باشد.</t>
  </si>
  <si>
    <t>ترومبکتومی از طریق پوست، فیستول شریانی وریدی، گرافت اتوژن یا غیر اتوژن (شامل برداشتن مکانیکی لخته و ترومبولیز داخل گرافت)</t>
  </si>
  <si>
    <t>آناستوموز وریدی، باز؛ پورتوکاو یا رنوپورتال یا کاوال مزانتریک یا اسپلنورنال، پروگزیمال یا دیستال</t>
  </si>
  <si>
    <t>کارگذاری شنت پورت سیستمیک داخل کبدی از طریق ورید (TIPS)</t>
  </si>
  <si>
    <t>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t>
  </si>
  <si>
    <t>ترومبکتومی وریدی پرکوتانئوس با تکنیک ها و روش های مختلف، رگ اول</t>
  </si>
  <si>
    <t>ترومبکتومی وریدی پرکوتانئوس با تکنیک ها و روش های مختلف، رگ دوم و بعدی</t>
  </si>
  <si>
    <t>ترومبولیز عروق مغزی، تزریق شریانی</t>
  </si>
  <si>
    <t>بيوپسی عروق مغزی از طريق کاتتر</t>
  </si>
  <si>
    <t>درمان از طریق کاتتر، انفوزیون برای ترومبولیز یا غیرترومبولیز به جز کرونر</t>
  </si>
  <si>
    <t>درآوردن جسم خارجی داخل عروقی از طریق کاتتر و از طریق پوست (برای مثال کاتتر شکسته شده وریدی یا شریانی)</t>
  </si>
  <si>
    <t>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t>
  </si>
  <si>
    <t>(هزینه رادیولوژی به طور جداگانه قابل محاسبه نمی‌باشد)</t>
  </si>
  <si>
    <t>آنژيوپلاستي رتروگريد از طريق عروق پايي (پدال) يا دست، به غير از عروق کرونر</t>
  </si>
  <si>
    <t>تعویض کاتتر شریانی قبلاً جاگذاری شده در طی درمان ترومبولیتیک</t>
  </si>
  <si>
    <t>شیمی درمانی آمبولیزاسیون از طریق کاتتر شریانی (TACE)؛ کبد جهت درمان تومورهای اولیه یا متاستاتیک کبد به هر روش</t>
  </si>
  <si>
    <t>آمبوليزاسيون وريد پورت به روش ترانس هپاتيک (PVE)</t>
  </si>
  <si>
    <t>سونوگرافی داخل عروقی (غیر از عروق کرونر)در طی ارزیابی تشخیصی و یا مداخله درمانی؛ هر رگ اضافه</t>
  </si>
  <si>
    <t>آندوسكوپي عروقي، جراحي، با بستن وريدهاي ارتباطي، زير فاشيا (Peps)</t>
  </si>
  <si>
    <t>بستن شریان کاروتید مشترک یا داخلی، با انسداد تدریجی، به کمک کلمپ Selverstone یا Crutchfield</t>
  </si>
  <si>
    <t>(برای روش آندوسکوپی از کد 302675 استفاده کنید)</t>
  </si>
  <si>
    <t>بستن و قطع و یا اکسیزیون دسته های ورید واریسی، یک پا</t>
  </si>
  <si>
    <t>اسپلنکتومی کامل یا ناقص (عمل مستقل)</t>
  </si>
  <si>
    <t>ترمیم طحال پاره شده با یا بدون اسپلنکتومی ناقص</t>
  </si>
  <si>
    <t>تزریق برای اسپلنوپورتوگرافی</t>
  </si>
  <si>
    <t>آسپیراسیون(های) مغز استخوان</t>
  </si>
  <si>
    <t>بیوپسی (های) سوزنی مغز استخوان</t>
  </si>
  <si>
    <t>بیوپسی (های) سوزنی و آسپراسیون (ها) مغز استخوان تواما</t>
  </si>
  <si>
    <t>بيوپسی غدد لنفاوی سطحی با هدايت راديولوژيک</t>
  </si>
  <si>
    <t>(برای رادیکال دیسکشن عقده های لنفاوی گردن از کد 301905 استفاده کنید)</t>
  </si>
  <si>
    <t>بیوپسی یا اکسیزیون عقده های اگزیلاری عمقی یا پستانی داخلی یا کشاله ران</t>
  </si>
  <si>
    <t>اکسیزیون هیگرومای کیستیک، آگزیلاری یا گردنی؛ بدون دایسکشن عصبی عروقی عمقی</t>
  </si>
  <si>
    <t>اکسیزیون هیگرومای کیستیک، آگزیلاری یا گردنی؛ با دایسکشن عصبی عروقی عمقی</t>
  </si>
  <si>
    <t>لنفادنکتومی محدود برای مرحله بندی؛ لگنی و پاراآئورتی/رتروپریتونئال(آئورتیک و/یا طحالی)، (عمل مستقل)</t>
  </si>
  <si>
    <t>لنفادنکتومی سوپراهیوئید</t>
  </si>
  <si>
    <t>لنفادنکتومی گردنی (کامل) با یا بدون دایسکشن رادیکال گردنی مودیفیه</t>
  </si>
  <si>
    <t>لنفادنکتومی آگزیلاری؛ سطحی و یا کامل</t>
  </si>
  <si>
    <t>لنفادنکتومی توراسیک با توراکوتومی، لنفادنکتومی منطقه‌ای و مدیاستینال</t>
  </si>
  <si>
    <t>لنفادنکتومی ابدومینال، منطقه‌ای، شامل غدد سلیاک، گاستریک، پورتال، پری‌پانکراتیک، با یا بدون غدد پاراآئورتیک و ونا کاوا</t>
  </si>
  <si>
    <t>لنفادنکتومي اينگوئينوفمورال، سطحي، شامل غدد کلوکه ( Cloquet)، (عمل مستقل)</t>
  </si>
  <si>
    <t>لنفادنکتومي اينگوئينوفمورال، سطحي،‌ درامتداد لنفادنکتومي لگني شامل غدد ايلياک خارجي، هايپوگاستريک و اوبتوراتور، (عمل مستقل)</t>
  </si>
  <si>
    <t>لنفادنکتومی رتروپریتوئن از طریق شکم، وسیع، شامل غدد لگنی، آئورتیک و کلیوی به دنبال کموتراپی یا رادیوتراپی</t>
  </si>
  <si>
    <t>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t>
  </si>
  <si>
    <t>برداشتن ورميليون (تراشيدن لب) با جلو آوردن مخاط</t>
  </si>
  <si>
    <t>اکسیزیون لب یا تومور لب؛ اکسیزیون V، گوه‌ای، تمام ضخامت با ترمیم اولیه</t>
  </si>
  <si>
    <t>اکسیزیون لب یا تومور لب؛ اکسیزیون V، گوه ای، تمام ضخامت با بازسازی با فلپ موضعی یا متقاطع</t>
  </si>
  <si>
    <t>رزکسیون لب بیشتر از یک چهارم، بدون بازسازی</t>
  </si>
  <si>
    <t>(در صورت استفاده از فلپ به کد 100290 مراجعه شود)</t>
  </si>
  <si>
    <t>ترمیم لب، تمام ضخامت؛ عمودی، یا پیچیده</t>
  </si>
  <si>
    <t>ترميم پلاستيک شکاف لب اوليه يا ثانويه يا در صورتي که در دو مرحله انجام شود؛ ناقص يا کامل با فلپ پايه اي متقاطع لب يک طرفه، در هر گروه سنی</t>
  </si>
  <si>
    <t>ترمیم پلاستیک شکاف لب اولیه یا ثانویه یا در صورتی که در دو مرحله انجام شود؛ ناقص یا کامل با فلپ پایه ای متقاطع لب دو طرفه در هر گروه سنی</t>
  </si>
  <si>
    <t>انسیزیون فرنوم لب (فرنوتومی)</t>
  </si>
  <si>
    <t>وستیبولوپلاستی: تمام قوس پیچیده</t>
  </si>
  <si>
    <t>تعبیه سوزن ها، کاتترها، یا سایروسایل در ناحیه سر و/یا گردن (پرکوتانئوس، ترانس اورال یا ترانس نازال) به منظور به کارگیری اینترستیشیال عناصر رادیواکتیو</t>
  </si>
  <si>
    <t>اکسیزیون ضایعه زبان با ترمیم؛ با فلپ موضعی زبان</t>
  </si>
  <si>
    <t>اکسیزیون، ضایعه کف دهان</t>
  </si>
  <si>
    <t>تثبیت مکانیکی زبان با بخیه زبان به لب برای میکروگناتی (عمل جراحی داگلاس)</t>
  </si>
  <si>
    <t>ساسپنشن قاعده زبان، تکنیک سوچور دائمی</t>
  </si>
  <si>
    <t>فرنوپلاستی (اصلاح جراحی فرنوم برای مثال با Z پلاستی)</t>
  </si>
  <si>
    <t>اکسیزیون مخاط هایپرپلاستیک آلوئولار هر یک چهارم</t>
  </si>
  <si>
    <t>آلوئولوپلاستی، هر یک چهارم</t>
  </si>
  <si>
    <t>رزکسیون کام یا رزکسیون وسیع ضایعه</t>
  </si>
  <si>
    <t>پالاتوپلاستی برای شکاف کام نرم یا سخت با گرافت استخوانی آلوئولار</t>
  </si>
  <si>
    <t>پالاتوپلاستی برای شکاف کام؛ فلپ اتصالی فارنژیال</t>
  </si>
  <si>
    <t>ترمیم بخش قدامی کام. شامل فلپ وومر</t>
  </si>
  <si>
    <t>ترمیم فیستول نازولابیال</t>
  </si>
  <si>
    <t>درناژ آبسه؛ پاروتید، ساده و پیچیده</t>
  </si>
  <si>
    <t>درناژ آبسه؛ تحت فکی یا زیر زبانی، از راه داخل یا دهانی</t>
  </si>
  <si>
    <t>سیالولیتوتومی؛ غده ساب مندیبولار (ساب ماگزیلار)، ساب لینگوئال یا پاروتید، بدون عارضه یا عارضه دار، داخل دهانی</t>
  </si>
  <si>
    <t>سیالولیتوتومی؛ پاروتید، خارج دهانی یا داخل دهانی عارضه دار شده</t>
  </si>
  <si>
    <t>بيوپسي غده بزاقي؛ سوزني</t>
  </si>
  <si>
    <t>بيوپسي غده بزاقي؛ با انسیزیون</t>
  </si>
  <si>
    <t>تغییر محل مجرای بناگوشی، دو طرفه (مثل عمل Wilke)</t>
  </si>
  <si>
    <t>تغییر محل مجرای بناگوشی، دو طرفه (مثل عمل Wilke) با اکسیزیون یک غده تحت فکی</t>
  </si>
  <si>
    <t>تزریق برای سیالوگرافی</t>
  </si>
  <si>
    <t>گشادکردن مجرای بزاقی با یا بدون کاتتریزاسیون</t>
  </si>
  <si>
    <t>انسیزیون و درناژ آبسه؛ پری تانسیلار/ خلف حلقی یا جانب حلقی (پارافازنژیال) از راه داخل دهانی</t>
  </si>
  <si>
    <t>خلف حلقی یا جانب حلقی (پارافازنژایال) از راه خارج دهانی</t>
  </si>
  <si>
    <t>بیوپسی؛ اوروفارنکس یا نازوفارنکس</t>
  </si>
  <si>
    <t>اکسیزیون یا تخریب ضایعه فارنکس. به هر روش</t>
  </si>
  <si>
    <t>خارج کردن جسم خارجی حلق</t>
  </si>
  <si>
    <t>اکسیزیون کیست یا باقیمانده شکاف برانکیال، محدود به پوست و بافت های زیر جلدی</t>
  </si>
  <si>
    <t>اکسیزیون کیست یا باقیمانده شکاف برانکیال، امتداد یافته به زیر بافت زیر جلدی یا به داخل حلق</t>
  </si>
  <si>
    <t>تونسيلكتومي با يا بدون آدنوئيدكتومي با کنترل خون‌ریزی در همان نوبت بستری؛ بدون بستن</t>
  </si>
  <si>
    <t>رزكسيون راديكال لوزه و پيلارها و/يا مثلث رترومولار؛ بدون بستن</t>
  </si>
  <si>
    <t>بستن با فلپ های دیگر</t>
  </si>
  <si>
    <t>فارنژکتومی محدود</t>
  </si>
  <si>
    <t>رزکسیون دیواره حلق نیازمند ترمیم با فلپ ادونسمنت یا میوکوتانئوس یا فاشیوکوتانئوس یا فلپ آزاد عضله، پوست یا فاشیا با آناستوموز میکروواسکولار</t>
  </si>
  <si>
    <t>فارینگوپلاستی (عمل جراحی بازسازی یا پلاستیک حلق)</t>
  </si>
  <si>
    <t>کنترل خونریزی حلق، دهانی-حلقی یا نازوفارنکس، با تامپون‌های خلفی یا قدامی و یا کوتریزاسیون؛ ساده</t>
  </si>
  <si>
    <t>کنترل خونريزي حلق، دهاني-حلقي يا نازوفارنکس؛ عارضه دار شده، نيازمند بستري و مداخله ثانويه جراحي</t>
  </si>
  <si>
    <t>ازوفاگوتومی با یا بدون درآوردن جسم خارجی یا میوتومی کریکوفارنژیال</t>
  </si>
  <si>
    <t>ازوفاگوتومی از راه قفسه سینه یا شکم، با یا بدون درآوردن جسم خارجی</t>
  </si>
  <si>
    <t>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t>
  </si>
  <si>
    <t>دیورتیکولکتومی مری یا هیپوفارنکس با یا بدون میوتومی؛ از راه گردن</t>
  </si>
  <si>
    <t>ازوفاگوسكوپي جهت درآوردن تومور(ها) یا پوليپ(ها) يا ضايعات ديگر به وسيله تكنيك Snaire یا هر وسیله دیگر</t>
  </si>
  <si>
    <t>ازوفاگوسكوپي درماني جهت گذاشتن لوله پلاستيكي يا استنت</t>
  </si>
  <si>
    <t>آندوسکوپی دستگاه گوارش فوقانی شامل مری، معده، دئودنوم و یا ژژونوم تشخیصی، مكوزكتومي در معده (EMR) یا تزریق مستقیم هدایت شده زیر مخاطی</t>
  </si>
  <si>
    <t>(براي تزريق اسكلروزان در واريس هاي مري و/يا معده از كد 400595 استفاده كنيد)</t>
  </si>
  <si>
    <t>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t>
  </si>
  <si>
    <t>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t>
  </si>
  <si>
    <t>آندوسکوپی دستگاه گوارش فوقانی (ازوفاگوگاسترودئودنوسکوپی)، انعطاف پذیر،؛ با تزریق مستقیم زیر مخاطی، هر ماده ای</t>
  </si>
  <si>
    <t>ازوفاگوگاستروستومی (کاردیپلاستی)، با یا بدون واگوتومی و پیلوروپلاستی، از راه شکم یا قفسه سینه</t>
  </si>
  <si>
    <t>فوندوپلاستی ازوفاگوگاستریک؛ با پچ فوندوس(عمل تال نیس)/ با گاستروپلاستی(برای مثال کالیس) از توراکس یا شکم</t>
  </si>
  <si>
    <t>ازوفاگومیوتومی هلر (Heller) از راه شکم یا قفسه سینه</t>
  </si>
  <si>
    <t>ترمیم فتق پاراازوفاژیال (شامل فوندوپلاستی) از طریق لاپاروتومی یا توراکوتومی یا از طریق انسیزیون توراکوابدومینال؛ با یا بدون تعبیه مش یا سایر پروتزها</t>
  </si>
  <si>
    <t>دیلاتاسیون مری ازروی گاید وایر با گاید آندوسکوپیک</t>
  </si>
  <si>
    <t>تامپوناد مری و معده با بالن (نوع سنگ استیکن) با گاید آندوسکوپیک</t>
  </si>
  <si>
    <t>گاستروتومی؛ برای ترمیم زخم خونریزی دهنده یا با سوچور کردن پارگی ازوفاگوگاستریک قبلی (مثل مالوری ویس)</t>
  </si>
  <si>
    <t>گاستروتومی؛ با اکسپلور کردن یا خارج کردن جسم خارجی یا دیلاتاسیون مری کارگذاری لوله دائمی داخل لومن</t>
  </si>
  <si>
    <t>بیوپسی معده با لاپاراتومی</t>
  </si>
  <si>
    <t>لاپاراتومی و اکسیزیون موضعی زخم یا تومور خوش خیم یا بدخیم معده</t>
  </si>
  <si>
    <t>گاسترکتومی ناقص، پروگزیمال، از راه سینه یا شکم شامل ازوفاگوگاسترکتومی یا واگوتومی: با پیلوروپلاستی یا پیلورومایوتومی</t>
  </si>
  <si>
    <t>واگوتومی شامل پیلوروپلاستی با یا بدون گاستروستومی؛ ترانکال یا سلکتیو/ سلولهای پاریتال (فوق سلکتیو)</t>
  </si>
  <si>
    <t>گاستروستومی بدون ساختن لوله معده (عمل Stamm) (عمل مستقل)</t>
  </si>
  <si>
    <t>گذاشتن لوله گاستروستومی از طریق پوست</t>
  </si>
  <si>
    <t>تعویض لوله گاستروستومی/ تغییر محل لوله تغذیه ای معده، (به هر روش) از معده به داخل دئودنوم، برای تغذیه روده ای</t>
  </si>
  <si>
    <t>پیلوروپلاستی</t>
  </si>
  <si>
    <t>گاسترودئودنوستومی</t>
  </si>
  <si>
    <t>گاستروژژونوستومی؛ با یا بدون واگوتومی</t>
  </si>
  <si>
    <t>گاستروستومی، باز؛ بدون ساختن لوله از معده (عمل استم)/ (عمل مستقل)</t>
  </si>
  <si>
    <t>گاستروستومی، باز؛ در نوزادان، برای تغذیه</t>
  </si>
  <si>
    <t>بازسازی، عمل باز، اصلاح عمل محدودسازی حجم معده برای چاقی مفرط، به غیر از ابزار قابل تنظیم محدودکننده معده (عمل مستقل)</t>
  </si>
  <si>
    <t>(در خصوص بیماران با سابقه جراحی شکمی قابل محاسبه و اخذ می‌باشد)</t>
  </si>
  <si>
    <t>انترکتومی، رزکسیون روده باریک؛ هر رزکسیون و آناستوموز اضافه</t>
  </si>
  <si>
    <t>انترکتومی، رزکسیون روده باریک برای آترزی مادرزادی، هر رزکسیون آناستوموز اضافه</t>
  </si>
  <si>
    <t>آزادکردن خم طحالی (Take down)، انجام شده به همراه کولکتومی ناقص</t>
  </si>
  <si>
    <t>کولکتومی ناقص با آناستاموز کولوکولستومی یا ایلئوکولستومی</t>
  </si>
  <si>
    <t>کولکتومی ناقص؛ با کولو پروکتوستومی (آناستوموز پایین لگن) با یا بدون کولوستومی</t>
  </si>
  <si>
    <t>کولکتومی ناقص؛ دسترسی شکمی ترانس آنال</t>
  </si>
  <si>
    <t>کولکتومی، کامل، شکمی با پروکتکتومی یا موکوزکتومی رکتال، آناستوموز ایلئوآنال، با با بدون ایجاد محفظه نگهدارنده از ایلئوم، با یا بدون لوپ ایلئوستومی</t>
  </si>
  <si>
    <t>ایلئوستومی یا ژژنوستومی، غیر لوله‌ای</t>
  </si>
  <si>
    <t>اصلاح ایلئوستومی (عمل مستقل)</t>
  </si>
  <si>
    <t>ایلئوستومی دریچه دار (عمل Kock) (عمل مستقل)</t>
  </si>
  <si>
    <t>کولوستومی یا سکوستومی در سطح پوست</t>
  </si>
  <si>
    <t>کولوستومی یا سکوستومی در سطح پوست با بیوپسی‌های متعدد (برای مثال برای مگاکولون مادرزادی) (عمل مستقل)</t>
  </si>
  <si>
    <t>تعبیه لوله انتروستومی شامل کولون، از راه پوست، تحت هدایت تصویربرداری</t>
  </si>
  <si>
    <t>هزینه رادیولوژی و تزریقات کنتراست به طور جداگانه محاسبه نمی‌گردد.</t>
  </si>
  <si>
    <t>تعویض لوله انتروستومی شامل کولون، از راه پوست، تحت هدایت تصویربرداری</t>
  </si>
  <si>
    <t>تبدیل لوله گاستروستومی به لوله گاستروژژنوستومی، از راه پوست. تحت هدایت فلوروسکوپی، شامل تزریق(های) کنتراست، مستند سازی و تفسیر تصاویر</t>
  </si>
  <si>
    <t>كولونوسكوپي از طريق استوما؛ جهت درآوردن تومور، پوليپ يا ضايعات ديگر</t>
  </si>
  <si>
    <t>كولونوسكوپي درمانی از طريق استوما؛ با کنترل خونریزی (براي مثال تزريق، كوتريزاسيون يك يا دو قطبي، ليزر، پروب گرمازا، استپلر، منعقدكننده پلاسما) یا تزریق‌های زیرمخاطی مستقیم یا دیلاتاسیون با بالون یا رفع فشار برای دیستانسیون پاتولوژیک (volvulus, megacolon)</t>
  </si>
  <si>
    <t>كولونوسكوپي درمانی از طريق استوما؛ با گذاشتن استنت (با یا بدون دیلاتاسیون) یا رزکسیون مخاطی</t>
  </si>
  <si>
    <t>کولونوسکوپی از طریق استوما؛ با بررسی سونوگرافی از طریق اندوسکوپی سیگموئید، کولون نزولی، کولون عرضی یا صعودی، سکوم و ساختار های مجاور با یا بدون بیوپسی</t>
  </si>
  <si>
    <t>بخیه زدن روده باریک (انترورافی) برای زخم پرفوره، دیورتیکول، جراحت، آسیب یا پارگی، یک یا چند سوراخ</t>
  </si>
  <si>
    <t>بخیه زدن روده بزرگ (کولورافی) برای زخم پرفوره، دیورتیکول، جراحت، آسیب یا پارگی، یک یا چند سوراخ؛ با یا بدون کولوستومی</t>
  </si>
  <si>
    <t>بستن انتروستومی روده بزرگ یا کوچک/ با یا بدون رزکسیون و آناستوموز (بجز کولورکتال)</t>
  </si>
  <si>
    <t>بستن انتروستومی، روده بزرگ یا روده باریک با رزکسیون و آناستوموز کولورکتال (مثل بستن هارتمن)</t>
  </si>
  <si>
    <t>بستن فیستول روده به مثانه؛ با یا بدون برداشتن قسمتی از روده یا مثانه</t>
  </si>
  <si>
    <t>لاواژ کولون حین عمل</t>
  </si>
  <si>
    <t>(با رزکسیون روده به کدهای400915 یا 400955 به بعد مراجعه نمائید)</t>
  </si>
  <si>
    <t>بخیه مزانتر (عمل مستقل)</t>
  </si>
  <si>
    <t>آپاندکتومي یا انسيزيون و درناژ آبسه آپانديس يا پريتونيت ناشي از آن</t>
  </si>
  <si>
    <t>لاپارتومی برای آپاندیس پاره شده یا پریتونیت ژنرالیزه</t>
  </si>
  <si>
    <t>بیوپسی دیواره آنورکتال از طریق آنال (برای مثال مگاکولون مادرزادی)</t>
  </si>
  <si>
    <t>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t>
  </si>
  <si>
    <t>اکسیزیون تومور رکتوم با پروکتوتومی از راه ساکروم یا دنبالچه</t>
  </si>
  <si>
    <t>اکسیزیون تومور رکتوم از راه ترانس آنال؛ با یا بدون در گیری لایه عضلانی رکتوم</t>
  </si>
  <si>
    <t>تخریب تومور رکتوم (مثل الکترودسیکیشن، الکتروسرجری، لیزر ابلیشن، لیزر رزکشن، کرایوسرجری) از راه ترانس آنال</t>
  </si>
  <si>
    <t>پروكتوسيگموئيدوسكوپي سخت؛ درماني، جهت درآوردن جسم خارجي يا درآوردن تومور، پوليپ يا ضايعه ديگر جهت تخليه فشار در ولولوس</t>
  </si>
  <si>
    <t>مكوزكتومي (EMR) در روده بزرگ</t>
  </si>
  <si>
    <t>كولونوسكوپي قابل انعطاف، درماني پروگزيمال به خم طحالي، جهت درآوردن تومور، پوليپ يا ضايعه ديگر يا درآوردن جسم خارجي يا تزريق مستقيم زير مخاطي، هر ماده اي</t>
  </si>
  <si>
    <t>خارج کردن هر تعداد پولیپ دشوار (پایه‌دار بزرگتر از دو سانت یا بدون پایه بزرگتر از یک سانت)</t>
  </si>
  <si>
    <t>کولونوسکوپی، قابل انعطاف؛ با یا بدون آسپیراسیون/بیوپسی (یک یا چند) با سوزن ظریف ترانس اندوسکوپیک با راهنمایی سونوگرافی اینترامورال یا ترانس مورال، بررسی سونوگرافی اندوسکوپیک در محدوده رکتوم، سیگموئید، کولون نزولی، کولون عرضی یا صعودی، سکوم و ساختارهای مجاور را نیز در بر می‌گیرد)</t>
  </si>
  <si>
    <t>ترمیم رکتوسل (عمل مستقل)</t>
  </si>
  <si>
    <t>بستن فیستول رکتووزیکال یا رکتواورترال با کولوستومی</t>
  </si>
  <si>
    <t>معاینه آنورکتال، جراحی، نیازمند بیهوشی، تشخیصی</t>
  </si>
  <si>
    <t>انسیزیون سپتوم آنال(در شیرخواران)</t>
  </si>
  <si>
    <t>اسفنکتروتومی، مقعد، بریدن اسفنکتر (عمل مستقل)</t>
  </si>
  <si>
    <t>فیشرکتومی با یا بدون اسفنکروتومی</t>
  </si>
  <si>
    <t>کورتاژ و کوتر فیشر شامل دیلاتاسیون بار اول و دفعات بعدی (عمل مستقل)</t>
  </si>
  <si>
    <t>کریپتکتومی (منفرد یا متعدد)، پاپیلکتومی مقعد پاپیلاهای متعدد و تکمه‌های هموروئید خارجی</t>
  </si>
  <si>
    <t>هموروئیدکتومی، داخلی و خارجی، یک یا چند ستون</t>
  </si>
  <si>
    <t>هموروئيدكتومي داخلي و خارجي یک یا چند ستون با فيشرکتومي</t>
  </si>
  <si>
    <t>هموروئيدكتومي داخلي و خارجي یک یا چند ستون با فيشرکتومي و فیستولکتومی</t>
  </si>
  <si>
    <t>درمان جراحی فیستول آنال (فیستولکتومی/فیستولوتومی)، زیر جلدی یا زیر عضلانی، سوپرا اسفنکتریک، اکسترااسفنکتریک: با یا بدون جایگذاری ستن، یک یا چند فیستول</t>
  </si>
  <si>
    <t>ترمیم فیستول/سینوس پاچ ایلئوآنال (دسترسی پرینه یا واژینال)، ادونسمنت پاچ (pouch)، دسترسی پرینه</t>
  </si>
  <si>
    <t>ترمیم فیستول/سینوس پاچ ایلئوآنال (دسترسی پرینه یا واژینال)، ادونسمنت پاچ (pouch)، دسترسی ترکیبی پرینه و شکمی</t>
  </si>
  <si>
    <t>ترمیم آنوس بسته از نوع Low، با فیستول آنوپرینئال (عمل cut-back)</t>
  </si>
  <si>
    <t>ترمیم آنوس بسته از نوع Low، با جابجایی آنوپرینئال یا فیستول آنووستیبولار</t>
  </si>
  <si>
    <t>ترمیم آنوس بسته از نوع High بدون فیستول؛ دسترسی ترکیبی شکمی و ساکروپرینه آل</t>
  </si>
  <si>
    <t>ترمیم آنومالی کلوآک با روش آنورکتوواژینوپلاستی و اورتروپلاستی، از راه ساکروپرینئال و یا شکم با طویل کردن واژن به کمک گرافت روده یا فلپ پایه دار</t>
  </si>
  <si>
    <t>بيوپسی پارانشيم کبد از طريق پوست</t>
  </si>
  <si>
    <t>بيوپسی توده کبدی از طريق پوست</t>
  </si>
  <si>
    <t>درناژ آبسه یا کیست کبدی از طریق پوست، در یک یا دو مرحله</t>
  </si>
  <si>
    <t>لوبکتومی گسترده چپ یا راست trisectionectomy (شامل لوب راست و سگمان 4 یا لوب چپ و سگمانهای 5 و 8)</t>
  </si>
  <si>
    <t>پيوند کبد از دهنده زنده یا مرگ مغزی</t>
  </si>
  <si>
    <t>ارزش تام 270 واحد</t>
  </si>
  <si>
    <t>بازکردن مجدد آسیب کبد برای درآوردن پک‌ها</t>
  </si>
  <si>
    <t>از بين بردن يک يا چند تومور کبد به روش بسته با رادیوفرکوئنسی (RF) یا مایکرویو</t>
  </si>
  <si>
    <t>از بين بردن يک يا چند تومور کبد به روش بسته با کرايوابلیشن</t>
  </si>
  <si>
    <t>از بين بردن يک يا چند تومور کبد به روش باز، رادیوفرکوئنسی یا کرایوسرجری</t>
  </si>
  <si>
    <t>هپاتیکوتومی یا هپاتیکوستومی با اکسپلوراسیون، درناژ؛ یا خارج کردن سنگ</t>
  </si>
  <si>
    <t>کوله سیستوستومی از راه پوست</t>
  </si>
  <si>
    <t>عمل تزريق برای کولانژيوگرافی ترانس هپاتيک از طريق پوست با کارگذاری کاتتر ترانس هپاتيک برای درناژ خارجی صفرا؛ از راه پوست</t>
  </si>
  <si>
    <t>عمل تزريق برای کلانژيوگرافی ترانس هپاتيک باکارگذاری درناژ صفراوی خارجی و داخلی به روش DSA دو یا سه بعدی(آنژیوگرافی دیجیتال کبد)؛ از طريق پوست</t>
  </si>
  <si>
    <t>وارد كردن كاتتر ترانس هپاتيك از راه پوست با یا بدون کارگذاری استنت ترانس هپاتیک برای درناژ داخلی و خارجی صفرا</t>
  </si>
  <si>
    <t>تعویض کاتتر درناژکننده صفرا از راه پوست</t>
  </si>
  <si>
    <t>آندوسکوپی مجاری صفراوی حین عمل (کلدوکوسکوپی)</t>
  </si>
  <si>
    <t>آندوسکوپی مجاری صفراوی از طریق T tube یا مسیر دیگر؛ با یا بدون بیوپسی منفرد یا متعدد؛ از راه پوست</t>
  </si>
  <si>
    <t>آندوسکوپی مجاری صفراوی از طریق T tube یا مسیر دیگر؛ با دیلاتاسیون تنگی های مجرای صفراوی با استنت با یا بدون بیوپسی منفرد یا متعدد؛ از راه پوست</t>
  </si>
  <si>
    <t>بیوپسی(های) اندولومینال درخت صفراوی. از راه پوست، هر روش (ها) (مثل برس زدن، فورسپس و/یا سوزن) ، شامل یا خارج کردن سنگ، دبری از مجاری صفراوی یا لیتوتریپسی</t>
  </si>
  <si>
    <t>هزینه رادیولوژی به طور جداگانه محاسبه می‌گردد.</t>
  </si>
  <si>
    <t>آندوسكوپي درمانی، با دیلاتاسیون تنگی های مجراي صفراوي با یا بدون استنت، یا با درآوردن سنگ ها</t>
  </si>
  <si>
    <t>کوله‌سیستکتومی با اکسپلور مجاری صفراوی/ کلدوک</t>
  </si>
  <si>
    <t>کوله سیستکتومی با اکسپلور مجاری صفراوی/ کلدوک با کولدوکوانتروستومی</t>
  </si>
  <si>
    <t>کوله‌سیستکتومی با اسفنکتروتومی یا اسفنکتروپلاستی از راه دئودنوم، با یا بدون کولانژیوگرافی</t>
  </si>
  <si>
    <t>اکسیزیون تومور مجرای صفراوی، با یا بدون ترمیم اولیه مجرای صفراوی؛ مجرای داخل کبدی</t>
  </si>
  <si>
    <t>اکسيزيون کيست کلدوک</t>
  </si>
  <si>
    <t>کوله‌سیستوانتروستومی؛ مستقیم یا رو- ان- وای</t>
  </si>
  <si>
    <t>کوله‌سیستوانتروستومی؛ با گاستروانتروستومی</t>
  </si>
  <si>
    <t>آناستوموز مجاری صفراوی خارج کبدی به لوله گوارش با یا بدون رو- آن- وای</t>
  </si>
  <si>
    <t>آناستوموز مجاری صفراوی داخل کبدی به لوله گوارش با یا بدون رو- آن- وای</t>
  </si>
  <si>
    <t>قراردادن درن اطراف پانکراس برای پانکراتیت حاد با کله سیستوستومی، گاستروستومی و ژژنوستومی</t>
  </si>
  <si>
    <t>بيوپسی پانکراس سوزنی از طريق پوست</t>
  </si>
  <si>
    <t>عمل ويپل با يا بدون حفظ پيلور (پانکراتکتــومي ساب توتــال پروگـزيمال، با دئودنکتــومـي تقريباً کامل، کولدوکوانتروستومي و دئودنوژژنوستومي؛ با يا بدون پانکراتوژژنوستومي، با یا بدون گاستروژژنوستومی، با یا بدون گاسترکتومی پارشیال )</t>
  </si>
  <si>
    <t>پانکراتکتومی توتال یا ساب توتال</t>
  </si>
  <si>
    <t>تزریق برای پانکراتوگرافی حین عمل</t>
  </si>
  <si>
    <t>درمان جراحی کیست پانکراس مارسوبیالیزاسیون درناژ خارجی اناستاموز مستقیم با لوله گوارش</t>
  </si>
  <si>
    <t>درمان جراحی کیست پانکراس مارسوبیالیزاسیون درناژ خارجی اناستاموز رو- ان- وای</t>
  </si>
  <si>
    <t>درناژ آبسه‌های شکمی و لگنی و رتروپريتوئن از طريق پوست با کاتتر</t>
  </si>
  <si>
    <t>درمان کيست هيداتيک به روش PAIR؛ به هر تعداد</t>
  </si>
  <si>
    <t>پريتونئوسنتز، پاراسنتز مايع شکمی بدون کاتتر</t>
  </si>
  <si>
    <t>تخليه مايع پريتونئال با کاتتر</t>
  </si>
  <si>
    <t>درآوردن جسم خارجی از حفره پریتوئن</t>
  </si>
  <si>
    <t>بيوپسي توده شکمي (اینتراپریتونئال) از طريق پوست با هدایت تصویربرداری به جز کبد</t>
  </si>
  <si>
    <t>بيوپسي توده های شکمی رتروپريتوئن از طريق پوست با هدایت تصویربرداری به جز کلیه</t>
  </si>
  <si>
    <t>اسکلروتراپی تجمع مایع (مثل لنفوسل، کیست یا سروما) از راه پوست، شامل تزریق(های) کنتراست، تزریق(های) ماده اسکلروزان، بررسی تشخیصی، هدایت از طریق تصویربرداری</t>
  </si>
  <si>
    <t>اكسيزيون يا تخريب، باز، تومور یا کیست یا اندومتریوم های داخل شكمی یا رتروپریتوئن</t>
  </si>
  <si>
    <t>ناف سازی در بیماران با کیست اوراکل، کیست پیلونیدال ناف، امفالیت</t>
  </si>
  <si>
    <t>Ovarian Drilling همراه با لاپاراسکوپی</t>
  </si>
  <si>
    <t>تزریق هوا یا ماده حاجب به داخل حفره پریتوئن (عمل مستقل)</t>
  </si>
  <si>
    <t>تعبیه وسیله (ها)ی اینترستیشیال برای هدایت رادیوتراپی (مثل مارکرهای اندازه‌گیری، دوزیمتر)، از راه پوست، داخل شکمی، داخل لگنی (به جز پروستات) و/یا خلف صفاقی یک یا چند</t>
  </si>
  <si>
    <t>تعبیه وسیله (ها)ی اینترستیشیال برای هدایت رادیوتراپی (مثل مارکر های اندازه‌گیری، دوزیمتر)، باز، داخل شکمی، داخل لگنی و/یا خلف صفاقی</t>
  </si>
  <si>
    <t>تعبیه کاتتر داخل صفاقی تونل دار (مانند تزریق جهت کموتراپی داخل صفاقی، درمان آسیت به جز دیالیز صفاقی)، پروسیجر کامل، پرکوتانئوس</t>
  </si>
  <si>
    <t>کارگذاشتن کاتتر یا کانول داخل پریتوئن برای دیالیز صفاقی موقت، باز</t>
  </si>
  <si>
    <t>(این کد همراه با کد 900150 قابل گزارش نیست)</t>
  </si>
  <si>
    <t>درآوردن کاتتر یا کانول داخل پریتوئن برای درناژ</t>
  </si>
  <si>
    <t>تعویض کاتتر قبلی گذاشته شده برای درناژ کیست یا آبسه تحت راهنمایی رادیولوژیکی (عمل مستقل)</t>
  </si>
  <si>
    <t>تزریق (برای مثال ماده حاجب) برای ارزیابی شنت صفاقی _‌وریدی که قبلاً گذاشته شده</t>
  </si>
  <si>
    <t>ترمیم فتق اینگوئینال</t>
  </si>
  <si>
    <t>ترمیم فتق فمورال، قابل جااندازی</t>
  </si>
  <si>
    <t>ترمیم امفالوسل بزرگ یا گاستروشزی؛ بادرآوردن پروتز، جاانداختن نهایی و بستن در اتاق عمل/ ترمیم امفالوسل عمل (Gross)</t>
  </si>
  <si>
    <t>بخیه ثانویه جدار شکم، برای بیرون زدن احشاء یا بازشدن زخم</t>
  </si>
  <si>
    <t>فلپ امنتوم، داخل شکمی</t>
  </si>
  <si>
    <t>آسپیراسیون و یا تزریق داخل کیست یا لگنچه کلیه با سوزن از راه پوست</t>
  </si>
  <si>
    <t>درناژ آبسه کليه و اطراف کليه از طريق پوست</t>
  </si>
  <si>
    <t>نفرولیتوتومی، درآوردن سنگ یا عمل جراحی ثانویه برای سنگ یا عارضه دار شده بدلیل ناهنجاری مادرزادی کلیه یا درآوردن سنگ بزرگ (شاخ گوزنی) که لگنچه و کالیس‌های کلیه را پر کند (شامل پیلولیتوتومی آناتروفیک)</t>
  </si>
  <si>
    <t>PCNL کامل شامل گذاشتن سوند حالب، DJ و نفروستومی، با یا بدون اندوسکوپی</t>
  </si>
  <si>
    <t>نمونه برداري کليوي با تروکار یا سوزن از طريق پوست</t>
  </si>
  <si>
    <t>ابلیشن، باز، یک یا چند ضایعات توده‌ای کلیه، کرایوسرجری</t>
  </si>
  <si>
    <t>هزینه رادیولوژی به طور جداگانه قابل محاسبه نمی‌باشد.</t>
  </si>
  <si>
    <t>(تعرفه گلوبال سایر هزینه ها بر اساس ریز تعرفه ابلاغی مصوبه شورای عالی بیمه خواهد بود)</t>
  </si>
  <si>
    <t>داخل کردن کاتتر حالب یا استنت داخل حالب، از راه لگنچه برای درناژ و یا تزریق، از راه پوست</t>
  </si>
  <si>
    <t>عمل تزریق برای نفروستوگرام و/یا اورتروگرام آنتی گرید، عمل کامل تشخیصی شامل هدایت تصویربرداری (مثل اولتراسوند و فلوروسکوپی)؛ دسترسی جدید</t>
  </si>
  <si>
    <t>عمل تزریق برای نفروستوگرام و/یا اورتروگرام آنتی گرید، عمل کامل تشخیصی شامل هدایت تصویربرداری (مثل اولتراسوند و فلوروسکوپی)؛ دسترسی موجود از قبل</t>
  </si>
  <si>
    <t>تبدیل کاتتر نفروستومی به کاتتر نفرواورترال، از طریق پوست، شامل نفروستوگرام تشخیصی و/یا اورتروگرام، در صورت انجام، هدایت تصویربرداری (مثل اولترا سوند و/یا فلوروسکوپ) از طریق مسیر نفروستومی موجود از قبل</t>
  </si>
  <si>
    <t>وارد کردن گاید بداخل لگنچه کلیه و یا حالب همراه با دیلاتاسیون برای ایجاد مجرای نفروستومی، از روی پوست</t>
  </si>
  <si>
    <t>ارزیابی مانومتریک از راه لوله نفروستومی یا پیلوستومی یا اورتروستومی، یا کاتتر دائمی حالب</t>
  </si>
  <si>
    <t>تعویض لوله نفروستومی یا پیلوستومی یا اورتروستومی یا سیستوستومی؛ ساده یا مشکل</t>
  </si>
  <si>
    <t>ليتوتريپسي، توسط موج ضربه اي خارج از بدن (ESWL) به ازاي هر جلسه</t>
  </si>
  <si>
    <t>ارزش تام 20 واحد</t>
  </si>
  <si>
    <t>بیوپسی از داخل حالب و/یا لگنچه کلیوی، غیر اندوسکوپیک، شامل هدایت تصویربرداری (مثل اولترا سوند و/یا فلوروسکوپی) و همه نظارتها و تفسیرهای مرتبط رادیولوژیک (علاوه بر کد عمل اصلی جداگانه فهرست کنید)</t>
  </si>
  <si>
    <t>اورترولیتوتومی،یک سوم فوقانی، میانی یا تحتانی حالب یا به صورت بسته</t>
  </si>
  <si>
    <t>(برای اورترولیتوتومی از طریق مثانه از کد 500345 استفاده کنید) (برای سیستوتومی و خارج کردن سنگ حالب به وسیله سبد Basket از کد 500350 استفاده کنید)</t>
  </si>
  <si>
    <t>عمل خارج کردن و يا شکستن سنگ حالب به روش TUL شامل سيستوسکوپي، گذاشتن DJ و شکستن سنگ به هر روش</t>
  </si>
  <si>
    <t>تزریق برای اورتروگرافی یا اورتروپیلوگرافی از راه اورتروستومی یا کاتتر دائمی حالب</t>
  </si>
  <si>
    <t>تزریق برای آشکار کردن کاندویی ایلئال و یا اورتروپیلوگرافی، بدون احتساب خدمات رادیولوژیک</t>
  </si>
  <si>
    <t>قرار دادن استنت حالب، از طریق پوست، شامل نفروستوگرام و/یا یورتروگرام تشخیصی، در صورت انجام، هدایت تصویربرداری (مثل اولتراسوند و/یا فلوروسکوپی)، مسیر نفروستومی موجود از قبل</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</si>
  <si>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بدون کاتتر نفروستومی جداگانه</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</si>
  <si>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همراه با کاتتر نفروستومی جداگانه</t>
  </si>
  <si>
    <t>آمبولیزاسیون و بستن حالب، شامل هدایت تصویربرداری (‌مثل اولتراسوند و/یا فلوروسکوپی)</t>
  </si>
  <si>
    <t>دیلاتاسیون با بالون، تنگی حالب، شامل هدایت تصویربرداری (مثل اولتراسوند و/یا فلوروسکوپی)</t>
  </si>
  <si>
    <t>اورترولیز، با یا بدون تغییر موقعیت حالب برای فیبروز خلف صفاق یا برای سندرم ورید تخمدانی یا برای حالب خلف و ناکاوا، با آناستوموز مجدد مجرای ادراری فوقانی یا وناکاوا</t>
  </si>
  <si>
    <t>اورترواورتروستومی یا ترانس اورترواورتروستومی، آناستوموز حالب به حالب طرف مقابل</t>
  </si>
  <si>
    <t>(برای رفلاکس مثانه به حالب این کد قابل گزارش و اخذ می‌باشد)</t>
  </si>
  <si>
    <t>کاندویی اورتروایلئال (مثانه از ایلئوم)، شامل آناستوموز روده (عمل Bricker)</t>
  </si>
  <si>
    <t>جایگزینی همه یا قسمتی از حالب با قطعه ای از روده، شامل آناستوموز روده</t>
  </si>
  <si>
    <t>اورتروستومی، پیوند حالب به پوست</t>
  </si>
  <si>
    <t>بازکردن بخیه روی حالب</t>
  </si>
  <si>
    <t>آندوسکوپي حالب از طريق یورتروستومی (ureterostomy)، با كاتتريزاسيون حالب یا ديلاتاسيون حالب یا درآوردن جسم خارجی یا سنگ یا فولکوراسیون یا انسیزیون و یا بیوپسی</t>
  </si>
  <si>
    <t>آسپیراسیون مثانه با کارگذاری کاتتر سوپراپوبیک</t>
  </si>
  <si>
    <t>سیستوتومی یا سیستوستومی؛ با فولگوراسیون و یا کارگذاشتن ماده رادیواکتیو یا با تخریب ضایعه داخل مثانه از طریق کرایوسرجری</t>
  </si>
  <si>
    <t>سیستوتومی همراه با قرار دادن کاتتر یا استنت حالب (عمل مستقل)</t>
  </si>
  <si>
    <t>شکستن و یا خارج کردن سنگ مثانه به روش آندوسکوپیک از ناحیه سوپراپوبیک (PCCL) (عمل مستقل)</t>
  </si>
  <si>
    <t>شکستن و یا خارج کردن سنگ های کلیه با کمک اورتروسکوپ انعطاف پذیرRetrograde intrarenal surgery (RIRS)</t>
  </si>
  <si>
    <t>سیستوتومی برای اکسیزیون دیورتیکول مثانه، منفرد یا متعدد (عمل مستقل)</t>
  </si>
  <si>
    <t>سیستوتومی برای اکسیزیون تومور مثانه</t>
  </si>
  <si>
    <t>سیستوتومی برای اکسیزیون، انسیزیون یا ترمیم اورتروسل؛ یک طرفه یا دو طرفه</t>
  </si>
  <si>
    <t>سیستکتومی کامل (عمل مستقل)</t>
  </si>
  <si>
    <t>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t>
  </si>
  <si>
    <t>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t>
  </si>
  <si>
    <t>تزریق برای سیستوگرافی یا اورتروسیستوگرافی حین ادرار کردن</t>
  </si>
  <si>
    <t>تزریق و کارگذاری زنجیر برای کنتراست و یا اورتروسیستگرافی</t>
  </si>
  <si>
    <t>تزریق برای اورتروسیستوگرافی رتروگراد</t>
  </si>
  <si>
    <t>خارج کردن سوند (Foley)مثانه، ساده یا مشکل</t>
  </si>
  <si>
    <t>یورودینامیک کامل شامل تمام مراحل ارائه خدمت(سیتومتروگرام، اوروفلومتری، UPP، EMG،VP و AP)</t>
  </si>
  <si>
    <t>بررسی های اندازه گیری فشار مجرای ادراری (UPP)، به هر روش</t>
  </si>
  <si>
    <t>وزیکواورتروپکسی قدامی یا اورتروپکسی (مثل Marshaii Marchetti-Krantz. Burch)، ساده یا مشکل</t>
  </si>
  <si>
    <t>(برای اورتروپکسی (نوع پریرا) از کد 501670 و برای پریرا تعدیل شده از کد 500531 استفاده کنید )</t>
  </si>
  <si>
    <t>درمان بي اختياري ادراري با تزریق مواد حجم دهنده مانند کلاژن با يا بدون سيستوسکوپي (در مردان)</t>
  </si>
  <si>
    <t>تعلیق گردن مثانه شکمی-مهبلی، با یا بدون کنترل اندوسکوپیک (‌مثل Stamey Raz، تعدیل شده Pereyra)</t>
  </si>
  <si>
    <t>(برای ترمیم از طریق واژن ، به کد 501690 رجوع کنید )</t>
  </si>
  <si>
    <t>ترمیم فیستول رحم به مثانه؛ با هیسترکتومی</t>
  </si>
  <si>
    <t>(برای ترمیم فستول مثانه به روده به کد401130 رجوع کنید) (برای ترمیم فیستول رکتوم به مثانه به کدهای 401440-401435 رجوع کنید)</t>
  </si>
  <si>
    <t>انتروسیستوپلاستی شامل آناستوموز روده</t>
  </si>
  <si>
    <t>سیستواورتروسکوپی، (عمل مستقل)</t>
  </si>
  <si>
    <t>سیستواورتروسکوپی، با شستشو و تخلیه لخته‌های انسدادی متعدد و با کاتتریزاسیون حالب</t>
  </si>
  <si>
    <t>سیستواورتروسکوپی با کانترگذاری درون مجرای انزالی با یا بدون شستشو، وارد کردن مایع به صورت قطره قطره یا انجام رادیوگرافی، بدون احتساب اقدامات رادیولوژیک</t>
  </si>
  <si>
    <t>سیستویورتروسکوپی همراه با قرار دادن ماده رادیو اکتیو با یا بدون بیوپسی یا فولگوراسیون</t>
  </si>
  <si>
    <t>سیستویورتروسکوپی با دیلاتاسیون مثانه برای سیستیت بینابینی</t>
  </si>
  <si>
    <t>تخریب یا اکسیزیون تومور(هاي) مثانه با هر اندازه (TURT)</t>
  </si>
  <si>
    <t>سیستواورتروسکوپی با کالیبراسیون و یا فراخ سازی تنگی مجرا، با یا بدون مه آتوتومی یا تزریق ماده برای سیستوگرافی، مرد یا زن</t>
  </si>
  <si>
    <t>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</si>
  <si>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t>
  </si>
  <si>
    <t>سیستواورتروسکوپی با مئاتومی مجرا با درآوردن جسم خارجی یا استنت حالب از مجرای ادرار یا مثانه، به صورت ساده یا مشکل (عمل مستقل)</t>
  </si>
  <si>
    <t>سیستواورتروسکوپی، با رزکسیون از طریق داخل مجرا یا انسیزیون مجاری انزال یا با اورتروسکوپی (حالب) و یا پیلوسکوپی؛ تشخیصی</t>
  </si>
  <si>
    <t>رزکسیون الکتروسرجیکال پروستات از راه مجرا، شامل کنترل خونریزی بعد از عمل، کامل (وازکتومی، مئاتوتومی، سیستویورتروسکوپی، کالیبراسیون حالب و/یا دیلاتاسیون و یورتروتومی داخلی را شامل می‌شود)</t>
  </si>
  <si>
    <t>رزكسيون پروستات از داخل مجرا، مرحله اول (ناقص)، مرحله دوم از رزكسيون دو مرحله اي يا برداشت رشد مجدد بافت انسدادي، پيش از يكسال بعد از عمل (TURP ناقص)</t>
  </si>
  <si>
    <t>رزكسيون تنگي گردن مثانه</t>
  </si>
  <si>
    <t>سیستواورتروسکوپی با درناژ آبسه پروستات از طریق مجرا</t>
  </si>
  <si>
    <t>درناژ آبسه عمقی دور مجرا</t>
  </si>
  <si>
    <t>درناژ نشت ادراری پرینه‌ای؛ عارضه دار یا بدون عارضه</t>
  </si>
  <si>
    <t>درآوردن و تعویض اسفنکتر بادکنکی مجرا و گردن مثانه، شامل پمپ، مخزن و کاف، در یک زمینه عفونی و در یک جلسه جراحی، شامل شستشو و دبریدمان نسوج عفونی</t>
  </si>
  <si>
    <t>اورترومه آتوپلاستی، با جلو کشیدن مخاط</t>
  </si>
  <si>
    <t>ترمیم اورتروستومی یا فیستول مجرا به پوست در مردان (عمل مستقل)</t>
  </si>
  <si>
    <t>(برای ترمیم فیستول واژن به مجرای ادراری از کد 501690 استفاده کنید) (برای ترمیم فیستول رکتوم به مجرای ادراری به 401435 و 401440 رجوع کنید)</t>
  </si>
  <si>
    <t>تخریب بافت پروستات از راه داخل مجرا؛ به وسیله مایکروویوترموتراپی یا ترموتراپی با فرکانس‌های رادیویی</t>
  </si>
  <si>
    <t>قراردادن یک استنت موقت مجرای پروستاتی</t>
  </si>
  <si>
    <t>تخریب بافت پروستات از راه داخل مجرا؛ به وسیله ترموتراپی به کمک آب</t>
  </si>
  <si>
    <t>بازسازی میکرو گردن مثانه و مجرا پروگزیمال، مونث؛ توسط رادیوفرکوئنسی از راه مجرا برای بی اختیاری استرسی ادراری</t>
  </si>
  <si>
    <t>(برای آبسه پوست و زیرجلد به کد 100035 رجوع کنید)</t>
  </si>
  <si>
    <t>اکسیزیون پلاک فیبروتیک آلت (بیماری Peyronie)</t>
  </si>
  <si>
    <t>آمپوتاسیون آلت، رادیکال؛ با لنفادنکتومی اینگوئینوفمورال دو طرفه همراه با لنفادنکتومی لگنی دو طرفه، شامل غدد ایلیاک خارجی، هایپوکستریک و ابتوراتور</t>
  </si>
  <si>
    <t>(برای لنفادنکتومی (به صورت عمل مستقل) به 302930-302920 رجوع کنید)</t>
  </si>
  <si>
    <t>ختنه با استفاده از کلامپ يا وسايل ديگر يا اکسيزيون جراحي</t>
  </si>
  <si>
    <t>آزادسازی یا اکسیزیون چسبندگی های بعد از ختنه در آلت یا ترمیم ختنه ناکامل</t>
  </si>
  <si>
    <t>فرنولوتومی آلت تناسلی</t>
  </si>
  <si>
    <t>تزریق برای بیماری Peyronie</t>
  </si>
  <si>
    <t>تزریق برای بیماری Peyronie با نمایاندن پلاک با کمک جراحی</t>
  </si>
  <si>
    <t>تزریق برای رادیوگرافی اجسام غاری</t>
  </si>
  <si>
    <t>کاورنوزومتری دینامیک، شامل تزریق داروهای وازواکتیو (پاپاورین، فنتولامین) داخل اجسام غاری</t>
  </si>
  <si>
    <t>پلتیسموگرافی آلت تناسلی</t>
  </si>
  <si>
    <t>تعویض یا درآوردن یا تعمیر همه قطعات یک پروتز بادکنکی و چند قطعه ای آلت در یک جلسه عمل جراحی یا در یک زمینه عفونی</t>
  </si>
  <si>
    <t>شنت جسم غاری به ورید صافن یا به جسم اسفنجی (عمل برای priapism)</t>
  </si>
  <si>
    <t>عمل جراحی پلاستیک روی آلت برای آسیب‌دیدگی</t>
  </si>
  <si>
    <t>پیوند مجدد آلت تناسلی، آمپوتاسیون کامل، شامل ترمیم مجرا</t>
  </si>
  <si>
    <t>ترمیم آسیب تونیکای آلت (PF)</t>
  </si>
  <si>
    <t>بیوپسی سوزنی بیضه (عمل مستقل)</t>
  </si>
  <si>
    <t>بیوپسی انسیزیونال بیضه (عمل مستقل)</t>
  </si>
  <si>
    <t>(چنانچه همراه با وازوگرام، سمینال وزیکولوگرام با اپیدیدیموگرام انجام گیرد از کد 501275 استفاده کنید)</t>
  </si>
  <si>
    <t>اورکیکتومی ناقص یا رادیکال برای تومور، از راه اینگوئینال با اکسپلوراسیون شکم</t>
  </si>
  <si>
    <t>اورکیوپکسی از طریق شکم، برای بیضه داخل شکمی (برای مثال Fowler - Stephens)</t>
  </si>
  <si>
    <t>(برای آسپیراسیون باسوزن نازک، به کدهای 100005 و100010 رجوع کنید)</t>
  </si>
  <si>
    <t>درناژ آبسه دیواره اسکروتوم</t>
  </si>
  <si>
    <t>وازوتومی، کانولاسیون با یا بدون انسیزیون مجرای دفران یکطرفه یا دو طرفه (عمل مستقل)</t>
  </si>
  <si>
    <t>وازکتومی، شامل آزمایشات اسپرم بعد از عمل، یکطرفه یا دو طرفه (عمل مستقل)</t>
  </si>
  <si>
    <t>وازوتومی برای وازوگرام، وزیکولوگرام سمینال یا اپیدیدموگرام، یکطرفه یا دو طرفه</t>
  </si>
  <si>
    <t>اکسیزیون هیدروسل طناب منوی، یک طرفه (عمل مستقل)</t>
  </si>
  <si>
    <t>وزیکولکتومی، به هر طریق</t>
  </si>
  <si>
    <t>(برای تزریق به کدهای 500585 و 501275 رجوع کنید )</t>
  </si>
  <si>
    <t>نمونه‌برداری پروستات به وسيله سوزن از هر راهی به هر تعداد نمونه جداگانه (TRUS Guided Prostate Biopsy)</t>
  </si>
  <si>
    <t>نمونه‌برداری پروستات به وسيله سوزن از هر راهی به هر تعداد نمونه جداگانه با فیوژن یا هدایت تصویربرداری استریوتاکتیک</t>
  </si>
  <si>
    <t>نمونه‌برداری پروستات انسیزیونال به هر تعداد نمونه</t>
  </si>
  <si>
    <t>پروستاتوتومی، درناژ خارجی آبسه پروستات، از هر راه؛ ساده یا مشکل و عارضه دار</t>
  </si>
  <si>
    <t>(برای درناژ از طریق مجرای ادرار از کد 500705 استفاده کنید)</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</si>
  <si>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</si>
  <si>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(هزینه رادیولوژی به طور جداگانه قابل اخذ می‌باشد)</t>
  </si>
  <si>
    <t>جراحی دو جنسی، مردانه به زنانه</t>
  </si>
  <si>
    <t>جراحی دو جنسی، زنانه به مردانه</t>
  </si>
  <si>
    <t>انسیزیون و درناژ آبسه وولو یا پرینه یا غده پارتولن</t>
  </si>
  <si>
    <t>(برای انسیزیون و درناژ آبسه یا کیست غده اسکن از کد 500730 استفاده کنید )</t>
  </si>
  <si>
    <t>بیوپسی وولو یا پرینه یا واژن با هر تعداد ضایعه</t>
  </si>
  <si>
    <t>وولوکتومی ساده، ناقص،کامل</t>
  </si>
  <si>
    <t>وولوکتومی رادیکال ناقص</t>
  </si>
  <si>
    <t>(برای لنف آدنکتومی به کدهای 302935-302920 رجوع کنید)</t>
  </si>
  <si>
    <t>هایمنکتومی</t>
  </si>
  <si>
    <t>اکسیزیون کیست بارتولن</t>
  </si>
  <si>
    <t>(برای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t>
  </si>
  <si>
    <t>ترميم پلاستيک مدخل فرج (مانند لابیوپلاستی)</t>
  </si>
  <si>
    <t>پرینئوپلاستی، ترمیم پرینه، غیر بارداری (عمل مستقل)</t>
  </si>
  <si>
    <t>ترمیم نقص پاراواژینال با یا بدون ترمیم سیستوسل؛ از طریق شکمی، باز</t>
  </si>
  <si>
    <t>ترمیم نقص پاراواژینال با یا بدون ترمیم سیستوسل؛ از طریق واژن</t>
  </si>
  <si>
    <t>کولپوسکوپی وولو با یا بدون بیوپسی</t>
  </si>
  <si>
    <t>(برای معاینات و اقدامات کولپوسکوپی شامل واژن، به کد 501715 رجوع کنید؛ برای کولپوسکوپی سرویکس به کد501720 رجوع کنید)</t>
  </si>
  <si>
    <t>واژینکتومی، برداشت ناقص دیواره واژن</t>
  </si>
  <si>
    <t>واژینکتومی، برداشت کامل دیواره واژن</t>
  </si>
  <si>
    <t>واژینکتومی، برداشت کامل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</si>
  <si>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برداشتن سپتوم واژن</t>
  </si>
  <si>
    <t>برداشتن کیست یا تومور واژن</t>
  </si>
  <si>
    <t>كولپورافي(ترمیم کمپارتمان) قدامي، ترمیم سیستوسل با یا بدون ترمیم یورتروسل، با یا بدون سیستویورتروسکوپی</t>
  </si>
  <si>
    <t>كولپورافي(ترمیم کمپارتمان) خلفي ترميم ركتوسل با يا بدون پرينورافي</t>
  </si>
  <si>
    <t>كولپورافي(ترمیم کمپارتمان) قدامي - خلفي توام، با یا بدون سیستویورتروسکوپی</t>
  </si>
  <si>
    <t>کولپورافي(ترمیم کمپارتمان) قدامي - خلفي توام؛ با ترميم آنتروسل</t>
  </si>
  <si>
    <t>کارگذاری مش یا پروتزهای دیگر برای ترمیم نقص کف لگن، هر دو طرف (جزء قدامی، خلفی)، دسترسی از طریق واژن</t>
  </si>
  <si>
    <t>کولپوپکسی، واژینال، واز طریق اکستراپریتونئال (ساکرواسپینوس، ایلیوکوکسیژئوس)</t>
  </si>
  <si>
    <t>کولپوپکسی، واژینال، از طریق اینتراپریتونئال (یوتروساکرال، لواتور میورافی)</t>
  </si>
  <si>
    <t>کولپوپکسی، از طریق شکم</t>
  </si>
  <si>
    <t>عمل جراحی اسلینگ برای بی‌اختیاری ادرار استرسی ناشی از افزایش فشار داخل شکم (عمل Pereyra) (برای مثال با فاشیا یا مواد سنتتیک TOT، TVT)</t>
  </si>
  <si>
    <t>(برای مشکلات دو جنسیتی، پوشش بیمه پایه منوط به داشتن مجوزهای قانونی خواهد بود)</t>
  </si>
  <si>
    <t>اصلاح کردن (شامل خارج کردن) گرافت پروستتیک واژینال، از طریق واژن</t>
  </si>
  <si>
    <t>اصلاح کردن (شامل خارج کردن) گرافت پروستتیک واژینال، از طریق شکم به صورت باز</t>
  </si>
  <si>
    <t>بستن فیستول اورترو واژینال، با یا بدون پیوند بولبوکاورنوس</t>
  </si>
  <si>
    <t>(برای سیستوستومی همزمان به کدهای500320-500335 رجوع کنید) (برای بستن فیستول از راه شکم از کد 500545 استفاده کنید)</t>
  </si>
  <si>
    <t>بستن فیستول وزیکوواژینال با دسترسی از طریق واژن</t>
  </si>
  <si>
    <t>بستن فیستول وزیکوواژینال با دسترسی از طریق واژن و مثانه</t>
  </si>
  <si>
    <t>واژینوپلاستی برای دو جنسیتی</t>
  </si>
  <si>
    <t>دیلاتاسیون واژن زیر بیهوشی</t>
  </si>
  <si>
    <t>معاينه لگن زيربيهوشي</t>
  </si>
  <si>
    <t>کولپوسکوپی تمام واژن با سرویکس؛ با یا بدون بیوپسی</t>
  </si>
  <si>
    <t>(برای مشاهده سرویکس و قسمت فوقانی واژن با کولپوسکوپ، از کد 501720 استفاده کنید)</t>
  </si>
  <si>
    <t>کولپوسکوپی گردن رحم شامل قسمت انتهایی یا مجاور واژن؛ با بیوپسی گردن رحم و کورتاژ اندوسرویکال یا با بیوپسی‌های گردن رحم با بیوپسی(ها)</t>
  </si>
  <si>
    <t>کولپوسکوپی گردن رحم شامل قسمت مجاور / فوقانی واژن؛ با لوپ الکترود از گردن رحم (هر تعداد بیوپسی یا کونیزاسیون)</t>
  </si>
  <si>
    <t>نمونه برداری اندومتر (بیوپسی) در حین کولپوسکوپی</t>
  </si>
  <si>
    <t>مخروط برداری گردن رحم، با یا بدون فولگوراسیون، با یا بدون دیلاتاسیون و کورتاژ، با یا بدون ترمیم؛ با چاقو یا لیزر یا اکسیزیون با حلقه الکترود</t>
  </si>
  <si>
    <t>تراکلکتومی رادیکال با لنفادنکتومی کامل دو طرفه لگن و نمونه‌برداری از غدد لنفاوی پاراآئورتیک، با یا بدون درآوردن لوله(ها)، با یا بدون درآوردن تخمدان‌(ها)</t>
  </si>
  <si>
    <t>اكسيزيون استامپ گردن رحم، از راه واژن (مانند عمل منچستر)</t>
  </si>
  <si>
    <t>اكسيزيون استامپ گردن رحم، از راه واژن (مانند عمل منچستر) با ترمیم قدامی و یا خلفی یا با ترمیم آنتروسل</t>
  </si>
  <si>
    <t>دیلاتاسیون کانال گردن رحم به کمک ابزار (عمل مستقل)</t>
  </si>
  <si>
    <t>نمونه برداري اندومتر با يا بدون نمونه برداري اندوسرويكال بدون دیلاتاسیون با هر روشی به عنوان مثال Pipple (عمل مستقل)</t>
  </si>
  <si>
    <t>هيستركتومي كامل از طريق شکم، با يا بدون درآوردن لوله‌ها و يا تخمدان‌ها؛ با كولپواورتروسيستوپكسي (برای مثال Marshaii-Marchetti­ Krantz, Burch)</t>
  </si>
  <si>
    <t>(برای هیسترکتومی رادیکال همراه با تغییر مکان تخمدان ها، از کد 502015 نیز استفاده کنید)</t>
  </si>
  <si>
    <t>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t>
  </si>
  <si>
    <t>جراحی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</si>
  <si>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کد تعدیلی (85) با این کد قابل گزارش می‌باشد.</t>
  </si>
  <si>
    <t>کاتتریزاسیون و استفاده از سالین یا مواد حاجب برای سونوهیستروگرافی با تزریق سالین یا هیستروسالپنگوگرافی</t>
  </si>
  <si>
    <t>گذاشتن کاتتر لوله فالوپ از طریق گردن رحم برای تشخیص و یا بازکردن مجدد (به هر روش)، با یا بدون هیستروسالپنگوگرافی</t>
  </si>
  <si>
    <t>کارگذاری کپسول هایمن (Heyman) برای براکی تراپی بالینی</t>
  </si>
  <si>
    <t>کروموتوباسیون لوله رحم، شامل مواد</t>
  </si>
  <si>
    <t>تخریب اندومتر، ترمال، بدون راهنمایی هیستروسکوپ</t>
  </si>
  <si>
    <t>(برای روش هیستروسکوپ از کد 501940 استفاده نمایید)</t>
  </si>
  <si>
    <t>حذف بافت اندومتر به وسیله گرایو یا بالون تحت هدایت سونوگرافی شامل کورتاژ، در صورت انجام</t>
  </si>
  <si>
    <t>تعلیق رحم با یا بدون کوتاه کردن لیگامان‌های گرد، با سمپاتکتومی پره ساکرال</t>
  </si>
  <si>
    <t>( برای ترمیم فیستول مثانه به رحم از کد 500550 استفاده کنید)</t>
  </si>
  <si>
    <t>در صورت انجام پس از زایمان عمل مستقل می‌باشد.</t>
  </si>
  <si>
    <t>بستن یا قطع لوله(های) فالوپ وقتی که در زمان سزارین یا جراحی داخل شکمی انجام شود (نه به عنوان عمل مستقل)</t>
  </si>
  <si>
    <t>بستن یا انسداد لوله(های) فالوپ با استفاده از وسیله مخصوص (برای مثال نوار، گیره، حلقه فالوپ) از راه واژن یا سوپراپوبیک</t>
  </si>
  <si>
    <t>آزادسازی چسبندگیها (سالپنژیولیز، اوواریولیز)</t>
  </si>
  <si>
    <t>(برای اکسیزیون یا تخریب اندومتریوما به روش جراحی باز، به کد 402030 رجوع کنید )</t>
  </si>
  <si>
    <t>سالپنگوستومی (سالپنگونئوستومی)</t>
  </si>
  <si>
    <t>درناژ کیست(های) تخمدان، یک یا دو طرفه (عمل مستقل)، از راه واژن</t>
  </si>
  <si>
    <t>درناژ کیست(های) تخمدان، یک یا دو طرفه (عمل مستقل)، از راه شکم</t>
  </si>
  <si>
    <t>درناژ آبسه تخمدان؛ از راه واژن، باز</t>
  </si>
  <si>
    <t>درناژ آبسه تخمدان؛ از راه شکم</t>
  </si>
  <si>
    <t>درناژ آبسه لگنی از راه واژن یا از راه مقعد، از طریق پوست (برای مثال آبسه تخمدانی یا پری کولیک) تحت هدایت تصویربرداری</t>
  </si>
  <si>
    <t>(هزینه رادیولوژی به طور جداگانه محاسبه نمی‌گردد)</t>
  </si>
  <si>
    <t>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t>
  </si>
  <si>
    <t>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t>
  </si>
  <si>
    <t xml:space="preserve">پونكسيون فوليكول به منظور دسترسي به اووسيت و انتقال جنین به داخل رحم </t>
  </si>
  <si>
    <t>پونكسيون فوليكول به منظور دسترسي به اووسيت، ‌با هر روش</t>
  </si>
  <si>
    <t>مجموعه اقدامات آزمایشگاهی (FET) شامل ذوب، کشت تخمک یا جنین، هچینگ جنین، آماده‌سازی جنین تا قبل از انتقال</t>
  </si>
  <si>
    <t>انتقال گامت،‌ زيگوت يا جنين به داخل لوله‌هاي رحمي با روش لاپاراسکوپی</t>
  </si>
  <si>
    <t>مجموعه اقدامات آزمایشگاهی میکرواینجکشن (ICSI) شامل مراحل آزمایشگاه جنین‌شناسی، تزریق اسپرم به داخل تخمک و کشت جنین</t>
  </si>
  <si>
    <t>(هزینه مراحل آماده‌سازی بیمار تا مرحله پانكچر، فریز و ذخیره سازی تخمک یا جنین و هزینه دارو و لوازم مصرفی به طور جداگانه قابل اخذ می‌باشد) (پونکسیون و یا انتقال جنین جداگانه به طور 100% قابل گزارش می‌باشد.)</t>
  </si>
  <si>
    <t>مجموعه اقدامات آزمایشگاهی لقاح آزمایشگاهی (IVF) شامل مراحل آزمایشگاه جنین‌شناسی</t>
  </si>
  <si>
    <t>مجموعه اقدامات آزمایشگاهی لقاح داخل رحمی (IUI) شامل نمونه‌گیری اسپرم، مراحل آزمایشگاهی و تلقیح</t>
  </si>
  <si>
    <t>(پونکسیون و یا انتقال جنین جداگانه به طور 100% قابل گزارش می‌باشد.) (در صورت استفاده از روش وکیوم برای نمونه گیری، هزینه به طور جداگانه اخذ می‌گردد) (هزینه دارو و لوازم مصرفی به طور جداگانه قابل اخذ می‌باشد)</t>
  </si>
  <si>
    <t>مجموعه اقدامات آزمایشگاهی انتقال جنین یا تخمک به داخل لوله رحم (ZIFT یا GIFT) شامل، مراحل آزمایشگاه جنین شناسی</t>
  </si>
  <si>
    <t>کوردوسنتز (داخل رحمی)- نمونه برداری از کوريون با هر روش</t>
  </si>
  <si>
    <t>آزمون بدون استرس جنین (NST)</t>
  </si>
  <si>
    <t>مانیتورینگ انقباض های رحم (TOCO)</t>
  </si>
  <si>
    <t>هیستروتومی، شکمی (برای مثال برای مول هیداتیدفرم، سقط)</t>
  </si>
  <si>
    <t>درمان حاملگی نابجا یا اینترستیشیال یا لوله‌ای یا تخمدانی یا شکمی با یا بدون سالپنژکتومی، با یا بدون اوفارکتومی</t>
  </si>
  <si>
    <t>سرکلاژ گردن رحم در طی حاملگی؛ از راه واژن (شیرودکا یا لش)</t>
  </si>
  <si>
    <t>سرکلاژ گردن رحم در طی حاملگی؛ از راه شکم (شیرودکا یا لش)</t>
  </si>
  <si>
    <t>ارزش تام 56 واحد</t>
  </si>
  <si>
    <t>زایمان متعدد (چند قلویی) بی درد با سایر روش‌های بیهوشی مانند آنتونکس</t>
  </si>
  <si>
    <t>چرخش خارجی سر، با یا بدون توکولیز</t>
  </si>
  <si>
    <t>ارزش تام 60 واحد</t>
  </si>
  <si>
    <t>درمان سقط عفونی به کمک جراحی یا هر گونه سقط القایی و تخلیه‌ای در سه ماهه دوم بارداری با یا بدون مصرف دارو (پروستاگلاندین) و یا وسیله (لامیناریا) با یا بدون کورتاژ شامل بستری در بیمارستان و ویزیت‌ها، زایمان جنین و جفت و پرده ها با دیلاتاسیون و کوتاژ و یا تخلیه</t>
  </si>
  <si>
    <t>سقط القایی به وسیله دیلاتاسیون و کورتاژ و یا تخلیه</t>
  </si>
  <si>
    <t>سقط القایی با هیستروتومی</t>
  </si>
  <si>
    <t>کاهش تعداد جنین‌ها در حاملگی چند جنینی به ازای هر جنین اضافه</t>
  </si>
  <si>
    <t>کوراژ به هر روش (عمل مستقل)</t>
  </si>
  <si>
    <t>کورتاژ، پس از زایمان</t>
  </si>
  <si>
    <t>زایمان جفت (عمل مستقل)</t>
  </si>
  <si>
    <t>بيوپسی سوزنی يا آسپيراسيون کيست تيروئيد (FNA)</t>
  </si>
  <si>
    <t>اکسيزيون كيست يا ادنوم تيروئيد، با يا بدون برداشتن ايسم</t>
  </si>
  <si>
    <t>لوبکتومی کامل یا ناقص تیروئید، یک طرفه؛ بدون ایسمومکتومی</t>
  </si>
  <si>
    <t>لوبکتومی کامل یا ناقص تیروئید، یک طرفه؛ با ساب توتال لوبکتومی کنترالترال، با ایسمومکتومی</t>
  </si>
  <si>
    <t>تیروئیدکتومی توتال، ساب توتال یا ساب استرنال برای موارد خوش‌خیم از طریق گردنی</t>
  </si>
  <si>
    <t>اکسیزیون کیست یا سینوس مجرای تیروگلوسال عود کرده</t>
  </si>
  <si>
    <t>پاراتیروئیدکتومی یا اکسپلوراسیون پاراتیروئید (ها)</t>
  </si>
  <si>
    <t>پاراتیروئیدکتومی یا اکسپلوراسیون پاراتیروئید (ها) با مدیاستن، از راه قفسه سینه یا استرنوتومی</t>
  </si>
  <si>
    <t>اتوترانسپلنت پاراتیروئید</t>
  </si>
  <si>
    <t>درآوردن تیموس، ناقص یا کامل؛ با استرنوتومی یا از راه قفسه سینه، با یا بدون دیسکسیون رادیکال مدیاستن</t>
  </si>
  <si>
    <t>(برای اکسیزیون فئوکروموسیتوم دور یا منتشر به 402030 رجوع گردد)</t>
  </si>
  <si>
    <t>پونکسیون فضای ساب دورال، فونتانل، ونتریکول، (2C1–C)، مخزن شنت با یا بدون تزریق دارو</t>
  </si>
  <si>
    <t>ایجاد سوراخ با مته برای پونکسیون ساب دورال یا ونتریکولار یا تعبیه کاتتر بطنی به منظور کارگذاری دستگاه ثبت فشار داخل مغز</t>
  </si>
  <si>
    <t>(برای قرار دادن کاتتر بطنی داخل جمجمه به وسیله نورواندوسکوپ از کد 600830 استفاده گردد)</t>
  </si>
  <si>
    <t>ایجاد سوراخ (هایی) برای پونکسیون ساب دورال، داخل مغزی، یا بطنی؛ برای تخلیه و/یا درناژ هماتوم ساب دورال یا پونکسیون بطنی</t>
  </si>
  <si>
    <t>سوراخ (های) Burr یا ترفین؛ با درناژ آبسه یا کیست مغز با یا بدون بیوپسی یا ضایعه داخل جمجمه‌ای</t>
  </si>
  <si>
    <t>(برای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t>
  </si>
  <si>
    <t>سوراخ(های) Burr یا ترفین به منظور بررسی، بالای چادرینه، بدون جراحی متعاقب؛ زیر چادرینه، یک یا دو طرفه</t>
  </si>
  <si>
    <t>کرانیکتومی یا کرانیوتومی، به منظور بررسی؛ بالای چادرینه</t>
  </si>
  <si>
    <t>انسیزیون و کارگذاری گرافت استخوان جمجمه زیر پوست</t>
  </si>
  <si>
    <t>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</si>
  <si>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(برای کاهش فشار ساب تمپورال از کد 600190 استفاده گردد)</t>
  </si>
  <si>
    <t>(برای کرانیوتومی یا کرانیکتومی دکمپرسیون برای فشار بالای داخل جمجمه، بدون تخلیه هماتوم، به 600175 رجوع کنید)</t>
  </si>
  <si>
    <t>(برای دکمپرسیون اوربیت از طریق دیواره جانبی (خارجی)، نوع کروئن لاین، از کد 602465 استفاده گردد)</t>
  </si>
  <si>
    <t>(برای اکسیزیون تومور هیپوفیز یا کرانیوفارنژیوما به 600340، 600345 رجوع گردد)</t>
  </si>
  <si>
    <t>وارد کردن ماده کموتراپی داخل حفره‌ای مغز</t>
  </si>
  <si>
    <t>کرانیکتومی، کرانیوتومی با فلپ استخوان، از طریق استخوان گیجگاهی (ماستوئید) برای اکسیزیون تومور زاویه مخچه‌ای-پلی همراه با کرانیکوتومی فضای میانی یا خلفی</t>
  </si>
  <si>
    <t>(برای مانیتورینگ ممتد EEG به 901360 -901350 رجوع گردد)</t>
  </si>
  <si>
    <t>(برای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</si>
  <si>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کرانیکتومی، برای سوچورهای متعدد جمجمه‌ای</t>
  </si>
  <si>
    <t>(برای بازسازی به 200470-200460 رجوع گردد)</t>
  </si>
  <si>
    <t>کرانیکتومی با بلندکردن فلپ استخوان؛ برای چند قطع ساب پیال، با الکتروکورتیکوگرافی حین عمل جراحی</t>
  </si>
  <si>
    <t>کرانیکتومی یا کرانیوتومی؛ با درآوردن جسم خارجی از مغز یا درمان زخم نافذ مغز</t>
  </si>
  <si>
    <t>(برای سکسترکتومی در استئومیلیت از 600235 استفاده گردد)</t>
  </si>
  <si>
    <t>دسترسی به قاعده جمجمه، ساقه مغز یا قسمت فوقانی طناب نخاعی از طریق دهان، برای بیوپسی، دکمپرسیون یا اکسیزیون ضایعه نیازمند برش زبان و یا مندیبول</t>
  </si>
  <si>
    <t>(برای آرترودز از کد 201090 استفاده گردد)</t>
  </si>
  <si>
    <t>دسترسی به فوسای میانی جمجمه‌ای از طریق اوربیتوکرانیال زایگوماتیک یا اینفراتمپورال پست-اوریکولار یا اینفراتمپورال پره اوریکولار (فضای پارافارنژیال، قاعده جمجمه اینفراتمپورال و خط وسط، نازوفارنکس)، با یا بدون خارج کردن فک تحتانی از مفصل آن، شامل پاروتیدکتومی، کرانیوتومی، دکمپرسیون و/یا جابجا کردن عصب فاشیال و/یا قسمت پتروس شریان کاروتید یا آپکس استخوان پتروس شامل استئوتومی زایگوما، کرانیوتومی، بالا کشیدن اکسترا- یا اینترادورال لوب تمپورال</t>
  </si>
  <si>
    <t>دسترسی به فوسای خلفی جمجمه‌ای، کلیووس یا سوراخ ماکنوم، از راه ترانس پتروزال، شامل بستن سینوس پتروزال فوقانی و یا سینوس سیگموئید</t>
  </si>
  <si>
    <t>رزکسیون یا اکسیزیون ضایعه نئوپلاستیک، عروقی یا عفونی قاعده فوسای زیر گیجگاهی، فضای پارافارنژیال، قله پتروس؛ اکسترادورال</t>
  </si>
  <si>
    <t>رزکسیون یا اکسیزیون ضایعه نئوپلاستیک، عروقی یا عفونی قاعده فوسای زیر گیجگاهی، فضای پارافارنژیال، قله پتروس؛ اینترادورال، شامل ترمیم دورا، با یا بدون گرافت</t>
  </si>
  <si>
    <t>رزکسیون یا اکسیزیون ضایعه نئوپلاستیک، عروقی یا عفونی ناحیه پاراسلار،‌ سینوس کاورنوس، کلیووس یا قاعده جمجمه در خط وسط؛ اینترادورال، شامل ترمیم دورا، با یا بدون گرافت</t>
  </si>
  <si>
    <t>قطع یا بستن شریان کاروتید در سینوس کاورنوس؛ بدون ترمیم</t>
  </si>
  <si>
    <t>قطع یا بستن شریان کاروتید در سینوس کاورنوس؛ با ترمیم به وسیله آناستوموز یا گرافت</t>
  </si>
  <si>
    <t>قطع یا بستن شریان کاروتید درکانالپتروس؛ بدون ترمیم</t>
  </si>
  <si>
    <t>قطع یا بستن شریان کاروتید درکانالپتروس؛ با ترمیم به وسیله آناستوموز یا گرافت</t>
  </si>
  <si>
    <t>رزکسیون یا اکسیزیون ضایعه نئوپلاستیک، عروقی یا عفونی، در قاعده فوسای جمجمه‌ای خلفی، سوراخ ژوگولار، سوراخ مگنوم یا اجسام مهره‌ای 3–C1C؛ اکسترادورال</t>
  </si>
  <si>
    <t>ترمیم ثانویه دورا، برای نشت مایع مغزی نخاعی از فوسای جمجمه‌ای قدامی، میانی یا خلفی، بدنبال جراحی قاعده جمجمه؛ به وسیله فلپ پایه ای عروق دار منطقه ای یا محلی یا فلپ عضلانی-پوستی (برای مثال عضلات گالئا، تمپورالیس، فرونتالیس، اکسیپیتالیس)</t>
  </si>
  <si>
    <t>(هزینه آنژیوگرافی تنها یک بار به صورت جداگانه قابل محاسبه می‌باشد)</t>
  </si>
  <si>
    <t>انسداد یا آمبولیزاسیون دائمی از طریق کاتتر هر کویل یا bottle اونیکس اضافه در داخل یا خارج دستگاه اعصاب مرکزی (CNS)</t>
  </si>
  <si>
    <t>آمبولکتومی با کاتتر (مانند اریک و سولیتر)؛ عروق مغز</t>
  </si>
  <si>
    <t>ترومبکتومی مکانیکال ترانس لومینال شریانی پرکوتانئوس و/یا انفوزیون برای ترومبولیز، داخل جمجمه ای، با هر روشی، شامل آنژیوگرافی تشخیصی، هدایت فلوئوروسکوپی، کارگذاری کاتتر و تزریق(های) دارویی ضدانعقادی در حین پروسیجر</t>
  </si>
  <si>
    <t>تزریق طولانی مدت اندوواسکولار داخل جمجمه‌ای عامل (عوامل) فارماکولوژیک به منظوری غیر از ترومبولیز، شریانی، شامل کارگذاری کاتتر، آنژیوگرافی تشخیصی و هدایت تصویربرداری؛ اولین خانواده عروقی</t>
  </si>
  <si>
    <t>هر خانواده عروقی دیگر</t>
  </si>
  <si>
    <t>(علاوه بر کد اصلی، بصورت جداگانه گزارش می‌گردد)</t>
  </si>
  <si>
    <t>قراردادن Flow Diverter داخل عروقی از راه کاتتر، داخل جمجمه</t>
  </si>
  <si>
    <t>گشادکردن با بالن برای اسپاسم عروقی داخل جمجمه، از راه پوست،‌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</si>
  <si>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t>IPSS؛ نمونه‌برداری از طریق کاتتر از سینوس پتروزال تحتانی جمجمه</t>
  </si>
  <si>
    <t>جراحی مالفورماسیون‌های شریانی-وریدی داخل جمجمه‌ای؛ فوق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</si>
  <si>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تحت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</si>
  <si>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دورال،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</si>
  <si>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آنوریسم داخل جمجمه، از راه داخل جمجمه؛ مربوط به گردش خون کاروتید؛ ساده</t>
  </si>
  <si>
    <t>جراحی آنوریسم داخل جمجمه، از راه داخل جمجمه؛ مربوط به گردش خون کاروتید؛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</si>
  <si>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 از راه داخل جمجمه؛ مربوط به گردش خون مهره‌ای قاعده‌ای؛ ساده</t>
  </si>
  <si>
    <t>جراحی آنوریسم داخل جمجمه، از راه داخل جمجمه؛ مربوط به گردش خون مهره‌ای قاعده‌ای؛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</si>
  <si>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(برای لیگاتور یا بستن تدریجی شریان کاروتید داخلی/مشترک، به 302695 و 302690 رجوع گردد)</t>
  </si>
  <si>
    <t>آناستوموز شریانی، خارج جمجمه‌ای داخل جمجمه‌ای (برای مثال شریان‌های مغزی میانی یا قشری)</t>
  </si>
  <si>
    <t>(برای ترومبواندآرترکتومی شریان کاروتید یا ورتبرال از کد 302020 استفاده گردد)</t>
  </si>
  <si>
    <t>بيوپسي، آسپيراسيون يا اکسيزيون استريوتاکتيک، شامل يک يا چند سوراخ Burr براي ضايعه داخل جمجمه اي؛ با استفاده از راهنمايي CT يا MRI</t>
  </si>
  <si>
    <t>ایجاد ضایعه به وسیله روش استریوتاکسی، از راه پوست، به وسیله مواد نورولیتیک (برای مثال الکل، حرارت، برق، امواج رادیویی)؛ مسیر عصب تریژمینال در مدولا</t>
  </si>
  <si>
    <t>جراحی با اشعه به روش استریوتاکسی (اشعه متمرکز ذره ای، اشعه گاما یا شتاب دهنده خطی)، یک ضایعه جمجمه‌ای ساده یا پیچیده</t>
  </si>
  <si>
    <t>هر ضایعه جمجمه‌ای اضافی</t>
  </si>
  <si>
    <t>این کد با کد 600685 قابل گزارش می‌باشد</t>
  </si>
  <si>
    <t>نصب فریم استریوتاکتیک دور سر برای رادیوسرجری استریوتاکتیک</t>
  </si>
  <si>
    <t>عمل استریوتاکتیک با کمک کامپیوتر (نویگیشن)، جمجمه‌ای اکسترادورال</t>
  </si>
  <si>
    <t>عمل استریوتاکتیک با کمک کامپیوتر (نویگیشن)، نخاعی</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</si>
  <si>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t>
  </si>
  <si>
    <t>کرانیکتومی برای کارگذاری الکترودهای داخل جمجمه‌ای تحریک کننده نورون، در مخچه؛ قشری</t>
  </si>
  <si>
    <t>کارگذاری یا تعویض زیرجلدی مولد یا گیرنده پالس تحریکات عصبی جمجمه‌ای، اتصال مستقیم یا القایی؛ با اتصال به دو الکترود یا بیشتر</t>
  </si>
  <si>
    <t>کرانیوتومی برای ترميم دورا يا نشت مايع مغزي نخاعي(CSFبرای اتوره یا رينوره)</t>
  </si>
  <si>
    <t>جااندازی جمجمه کرانیومکال (برای مثال هیدروسفال درمان شده)؛ بدون نیاز به گرافت استخوان بدون نیاز به کرانیوپلاستی</t>
  </si>
  <si>
    <t>ترمیم انسفالوسل، دیواره جمجمه، شامل کرانیوپلاستی</t>
  </si>
  <si>
    <t>کرانیوتومی برای ترمیم انسفالوسل، قاعده جمجمه</t>
  </si>
  <si>
    <t>انسیزیون و برداشتن گرافت استخوان جمجمه‌ای زیرجلدی برای کرانیوپلاستی</t>
  </si>
  <si>
    <t>نوروآندوسکوپی داخل جمجمه‌ای برای کارگذاری یا تعویض نمودن کاتتر بطنی و اتصال به سیستم شنت یا درناژ خارجی</t>
  </si>
  <si>
    <t>اكسيزيون تومور هيپوفيز از راه بيني يا اسفنوئيد، آندوسکوپ، میکروسکوپ یا هر روش دیگر غیر از استریو تاکسی</t>
  </si>
  <si>
    <t>ونتریکولوسیسترنوستومی، بطن سوم؛ استریوتاکتیک، روش نوروآندوسکوپیک</t>
  </si>
  <si>
    <t>ونتریکولوسیسترنوستومی (عمل نوع Torkildsen)</t>
  </si>
  <si>
    <t>(برای کارگذاری کاتتر بطنی داخل جمجمه‌ای به روش نوروآندوسکوپیک از کد 600830 استفاده گردد)</t>
  </si>
  <si>
    <t>ایجاد شنت؛ بطنی به دهلیزی، یا به ژوگولار یا اوریکولار یا بطن به پریتوئن، یا به پلور یا جاهای دیگر</t>
  </si>
  <si>
    <t>تعویض یا شستشوی کاتتر بطنی</t>
  </si>
  <si>
    <t>شنت، تعویض یا اصلاح انتهای کاتتر یا دریچه مسدود شده</t>
  </si>
  <si>
    <t>خارج کردن کل سیستم شنت مغزی نخاعی، بدون جایگزینی</t>
  </si>
  <si>
    <t>خارج کردن کل سیستم شنت مغزی نخاعی، همراه با جایگزینی با شنت دیگری در همان عمل</t>
  </si>
  <si>
    <t>(برای شستشو یا آسپیراسیون مخزن شنت از طریق پوست، از کد 600095 استفاده گردد) (برای برنامه‌ریزی مجدد شنت مایع مغزی نخاعی برنامه پذیر، از کد 600900 استفاده گردد)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</si>
  <si>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</si>
  <si>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t>
  </si>
  <si>
    <t>اپیدروسکوپی تشخیصی یا درمانی به منظور تزریق دارو یا آزادسازی چسبندگی</t>
  </si>
  <si>
    <t>آسپیراسیون پرکوتانئوس درون نوکلئوس پولپوزوس، دیسک بین مهره‌ای، یا بافت پاراورتبرال، تشخیصی</t>
  </si>
  <si>
    <t>(برای آسپیراسیون با سوزن نازک به 100005 و 100010 رجوع گردد) (هزینه رادیولوژی به‌طور جداگانه محاسبه می‌گردد)</t>
  </si>
  <si>
    <t>(برای تزریق در فضای بین مهره‌ای 2C1–C از کد 600090 استفاده گردد) (هزینه رادیولوژی به‌طور جداگانه محاسبه می‌گردد)</t>
  </si>
  <si>
    <t>تزریق برای دیسکوگرافی، هر یک سطح؛ کمری یا گردنی یا پشتی</t>
  </si>
  <si>
    <t>تزريق دیسکوژل شامل ديسكوگرافي، در يك يا چند سطح، كمري</t>
  </si>
  <si>
    <t>(برای پر کردن و نگهداری پمپ انفوزیون قابل کاشت جهت تجویز دارو به نخاع یا مغز، از کد 901445 استفاده گردد)</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</si>
  <si>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(Gill))</t>
  </si>
  <si>
    <t>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t>
  </si>
  <si>
    <t>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t>
  </si>
  <si>
    <t>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t>
  </si>
  <si>
    <t>دکمپرسيون طناب نخاعي، دم اسب و يا ريشه(هاي) عصبي (براي مثال فتق ديسک بين مهره‌ای)،دسترسی از طریق پدیکول يک سگمان؛ توراسيک</t>
  </si>
  <si>
    <t>ديسکتومي کمــري با يا بــدون لامينوتومــي و لامينکتــومي با يا بدون فورامينوتومي دسترسی از طریق پدیکول در يک سطح</t>
  </si>
  <si>
    <t>ديسکتومي کمــري با يا بــدون لامينوتومــي و لامينکتــومي با يا بدون فورامينوتومي دسترسی از طریق پدیکول هر سطح اضافه</t>
  </si>
  <si>
    <t>دیسککتومی از طریق قدامی، شامل استئوفیتکتومی، برای یک فضای بین مهره‌ای؛ گردنی</t>
  </si>
  <si>
    <t>دیسککتومی از طریق قدامی، شامل استئوفیتکتومی،گردنی هر فضای بین مهره‌ای اضافه</t>
  </si>
  <si>
    <t>دیسککتومی از طریق قدامی، شامل استئوفیتکتومی، برای یک فضای بین مهره‌ای؛ توراسیک</t>
  </si>
  <si>
    <t>دیسککتومی از طریق قدامی، شامل استئوفیتکتومی؛ توراسیک، هر فضای بین مهره‌ای اضافی</t>
  </si>
  <si>
    <t>توراسیک، هر سگمان اضافه</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</si>
  <si>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t>
  </si>
  <si>
    <t>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t>
  </si>
  <si>
    <t>توراسیک یا کمری، هر سگمان اضافه</t>
  </si>
  <si>
    <t>لامینکتومی با قطع عصب اکسسوری نخاعی</t>
  </si>
  <si>
    <t>بازسازی ایتئوپلاستیک المان‌های خلفی نخاع بدنبال عمل نخاعی اولیه</t>
  </si>
  <si>
    <t>کورپکتومی مهره‌ای (رزکسیون جسم مهره)، ناقص یا کامل، برای اکسیزیون ضایعه داخل نخاعی، یک سگمان؛ اکسترادورال، کمری یا ساکرال، از طریق پریتوئن یا رتروپریتوئن</t>
  </si>
  <si>
    <t>کورپکتومی مهره‌ای (رزکسیون جسم مهره)، ناقص یا کامل، برای اکسیزیون ضایعه داخل نخاعی، هر سگمان اضافه</t>
  </si>
  <si>
    <t>اصلاح یا درآوردن الکترودهای محرک عصبی نخاع، پلیت یا پدل، مهره‌ای</t>
  </si>
  <si>
    <t>وارد کردن یا اصلاح یا درآوردن ژنراتور پالس محرک عصبی، کاشته شده، مهره‌ای</t>
  </si>
  <si>
    <t>خارج کردن یا اصلاح یا تعویض الکترود محرک عصبی نخاعی که با روش لامینوتومی یا لامینکتومی جایگذاری شده باشند</t>
  </si>
  <si>
    <t>ترمیم میلومننگوسل؛ با هر قطری</t>
  </si>
  <si>
    <t>تزریق ماده بی‌حسی و یا استروئید، عصب مفصل پاراورتبرال فاست یا مفصل فاست پاراورتبرال؛ گردنی یا توراسیک، کمری یا ساکرال، هر سطح اضافه</t>
  </si>
  <si>
    <t>تزریق ماده بی‌حسی و یا استروئید از طریق سوراخ اپی‌دورال؛ گردنی یا توراسیک، کمری یا ساکرال، در یک سطح</t>
  </si>
  <si>
    <t>تزریق ماده بی‌حسی و یا استروئید از طریق سوراخ اپی‌دورال؛ گردنی یا توراسیک، کمری یا ساکرال، هر سطح اضافه</t>
  </si>
  <si>
    <t>بلوک سطح ترانسورسوس ابدومینوس (TAP) (بلوک سطح شکمی، بلوک غلاف رکتوس) یک طرفه؛ با تزریق (ها)</t>
  </si>
  <si>
    <t>هزینه تصویربرداری جداگانه قابل محاسبه نمی‌باشد.</t>
  </si>
  <si>
    <t>ميکروتراپي (PRT يا Facet therapy) تا 4 تزريق</t>
  </si>
  <si>
    <t>(برای کارگذاری گیرنده یا مولد پالس محرک عصبی برای اعصاب جمجمه‌ای (مانند عصب واگ، تری ژمینال) به روش باز، به 600735 و 600740 برحسب مورد مراجعه گردد)</t>
  </si>
  <si>
    <t>تخریب به وسیله مواد نورولیتیک، عصب تری-ژمینال، شاخه سوپرا اوربیتال، اینفرا اوربیتال منتال یا آلوئولار تحتانی</t>
  </si>
  <si>
    <t>کمودنرواسیون غدد بزاقی پاروتید و تحت فکی، دو طرفه</t>
  </si>
  <si>
    <t>(برای فلج شیمیایی در استرابیسم با درگیری عضلات خارج چشمی، از کد 602440 استفاده گردد)</t>
  </si>
  <si>
    <t>تخریب به وسیله عامل نورولیتیک، عصب پاراورتبرال مفصل فاست؛ کمری یا ساکرال، هر سطح اضافه</t>
  </si>
  <si>
    <t>تخریب به وسیله عامل نورولیتیک، عصب پاراورتبرال مفصل فاست؛ گردنی یا توراسیک، هر سطح اضافه</t>
  </si>
  <si>
    <t>تخریب به وسیله عامل نورولیتیک؛ عصب انگشتی پلانتار مشترک</t>
  </si>
  <si>
    <t>تزریق داخل عضلانی توکسین بوتولینیوم برای درمان سردرد مزمن توسط پزشک</t>
  </si>
  <si>
    <t>تزریق داروی آنزیمی جایگزین Enzyme replacement therapy (مانند Myozyme) توسط پزشک</t>
  </si>
  <si>
    <t>کمودنرواسیون غدد عرق؛ هر دو آگزیلا</t>
  </si>
  <si>
    <t>کمودنرواسیون غدد عرق؛ ناحیه(های) دیگر (برای مثال پوست سر، صورت، گردن و کف دست)</t>
  </si>
  <si>
    <t>تخریب به وسیله عامل نورولیتیک، با یا بدون کنترل رادیولوژیک؛ گردنی، توراسیک، کمری و ساکرال</t>
  </si>
  <si>
    <t>نوروپلاستي؛ انگشتي، يك يا هر دو عصب، همان انگشت؛ يا عصب دست يا پا شامل نورولیز خارجی</t>
  </si>
  <si>
    <t>نوروپلاستي؛ عصب اصلي محيطي، بازو يا ساق، غير از آنهايي كه ذكر شده اند شامل نورولیز خارجی</t>
  </si>
  <si>
    <t>نوروپلاستي؛ عصب سياتيك شامل نورولیز خارجی</t>
  </si>
  <si>
    <t>نوروپلاستي؛ شبکه براکيال شامل نورولیز خارجی</t>
  </si>
  <si>
    <t>نوروپلاستي؛ شبکه کمري شامل نورولیز خارجی</t>
  </si>
  <si>
    <t>نوروپلاستي و يا جابجايي؛ عصب جمجمه‌اي (نام عصب گزارش گردد)</t>
  </si>
  <si>
    <t>نورولیز و یا ترانسپوزیون؛ عصب اولنار در آرنج شامل نورولیز خارجی</t>
  </si>
  <si>
    <t>نورولیز و یا ترانسپوزیون؛ عصب اولنار در مچ شامل نورولیز خارجی</t>
  </si>
  <si>
    <t>نوروپلاستي و يا جابجايي؛ عصب مديان در تونل كارپ شامل نورولیز خارجی</t>
  </si>
  <si>
    <t>رفع فشار از ساير اعصاب بازو يا ساق پا، هر كدام شامل نورولیز خارجی</t>
  </si>
  <si>
    <t>نوروپلاستي و يا جابجايي؛ عصب كف پايي – انگشتي شامل نورولیز خارجی</t>
  </si>
  <si>
    <t>نوروليز داخلي، (از طریق باز کردن پرینوریوم) نيازمند استفاده از ميكروسكوپ جراحي</t>
  </si>
  <si>
    <t>قطع یا جداکردن عصب؛ عصب فرنیک</t>
  </si>
  <si>
    <t>قطع یا جداکردن عصب ابتوراتور، خارج لگنی، با یا بدون تئوتومی ادداکتور</t>
  </si>
  <si>
    <t>(برای اکسیزیون اسکار یا پوست و زیر جلد حساس، با یا بدون نورومای کوچک، به 100105 و 100280-100260 مراجعه گردد)</t>
  </si>
  <si>
    <t>اکسیزیون نوروما؛ عصب انگشت، هر انگشت اضافه</t>
  </si>
  <si>
    <t>اکسیزیون نوروما؛ دست یا پا، هر عصب اضافه، به جز در همان انگشت</t>
  </si>
  <si>
    <t>سمپاتکتومی؛ قوس کف دستی سطحی</t>
  </si>
  <si>
    <t>بخیه هر عصب انگشتی اضافه</t>
  </si>
  <si>
    <t>بخیه عصب انگشتی، دست یا پا؛ عصب حرکتی مدین در تنار یا عصب حرکتی اولنار</t>
  </si>
  <si>
    <t>بخیه هر عصب اضافه، دست یا پا</t>
  </si>
  <si>
    <t>بخیه هر عصب بزرگ محیطی اضافه</t>
  </si>
  <si>
    <t>بخیه عصب؛ نیازمند بخیه ثانویه یا تأخیری</t>
  </si>
  <si>
    <t>بخیه عصب؛ نیازمند آزادسازی وسیع، یا جابجایی عصب</t>
  </si>
  <si>
    <t>بخیه عصب؛ نیازمند کوتاه کردن استخوان اندام</t>
  </si>
  <si>
    <t>گرافت عصبی، هر عصب اضافه؛ یک رشته</t>
  </si>
  <si>
    <t>گرافت عصبی، چند رشته‌ای (کابل)</t>
  </si>
  <si>
    <t>ترمیم عصب؛ با آلوگرافت یا اتوگرافت وریدی یا رشته کابل، هر عصب</t>
  </si>
  <si>
    <t>ترمیم عصب؛ با آلوگرافت یا اتوگرافت وریدی یا رشته کابل، هر عصب اضافی</t>
  </si>
  <si>
    <t>تخلیه محتویات داخل چشم (Evisceration)؛ با یا بدون کارگذاری ایمپلنت</t>
  </si>
  <si>
    <t>برداشتن کامل کره چشم (Enucleation)</t>
  </si>
  <si>
    <t>(برای کونژونکتیوپلاستی پس از انوکلئاسیون به کدهای 602605 به بعد مراجعه گردد)</t>
  </si>
  <si>
    <t>تخلیه کامل اوربیت (بدون گرافت پوستی)، فقط درآوردن محتویات اوربیت؛ یا با برداشت قسمتی از استخوان برای درمان یا با با فلپ عضلانی یا عضلانی پوستی</t>
  </si>
  <si>
    <t>(برای کارگذاشتن ایمپلنت اوربیت (خارج مخروط عضلانی) و برای خارج کردن از کد 602475 استفاده گردد)</t>
  </si>
  <si>
    <t>درآوردن جسم خارجي، سطح خارجي چشم؛ ملتحمه سطحي؛ جسم خارجي فرو رفته در ملتحمه (شامل كانكريشن)، زير ملتحمه يا اسكلرا (غير نافذ)؛ قرنيه اي، با یا بدون اسليت لامپ</t>
  </si>
  <si>
    <t>درآوردن جسم خارجی از داخل چشم؛ از اتاقک قدامی چشم یا عدسی بدون آهن ربا</t>
  </si>
  <si>
    <t>(برای درآوردن مواد کارگذاشته شده از سگمان قدامی از کد 602100 استفاده گردد)</t>
  </si>
  <si>
    <t>درآوردن جسم خارجی از سگمان خلفی، بیرون کشیدن با آهن ربا، از راه قدامی یا خلفی</t>
  </si>
  <si>
    <t>(برای درآوردن مواد کارگذاشته شده ازسگمان خلفی از کد 602335 استفاده گردد)</t>
  </si>
  <si>
    <t>به کارگیری چسب بافتی برای زخم‌های قرنیه و یا اسکلرا</t>
  </si>
  <si>
    <t>(برای ترمیم عنبیه یا جسم مژگانی از کد 602180 استفاده گردد)</t>
  </si>
  <si>
    <t>لیزیک یا لازک؛ هر چشم</t>
  </si>
  <si>
    <t>ليزيك با استفاده از دستگاه فمتوسكند؛ هر چشم</t>
  </si>
  <si>
    <t>ليزيك با استفاده از دستگاه فمتواسمایل؛ هر چشم</t>
  </si>
  <si>
    <t>(برای تجویز لنز تماسی به منظور درمان بیماری از کد 900265 استفاده گردد)</t>
  </si>
  <si>
    <t>بازسازی سطح کره چشم؛ پیوند غشاء آمنیوتیک، چند لایه</t>
  </si>
  <si>
    <t>(برای برداشتن آلوگرافت ملتحمه، از دهنده زنده، از کد 602635 استفاده گردد)</t>
  </si>
  <si>
    <t>(مبنای محاسبه این کد، ضریب ریالی بخش دولتی می‌باشد)</t>
  </si>
  <si>
    <t>استفاده از دستگاه فمتوسكند برای اعمال جراحی چشم؛ هر چشم</t>
  </si>
  <si>
    <t>پاراسنتز اتاقک قدامی چشم، با تخلیه ویتره و یا قطع غشاء هیالوئید قدامی، با یا بدون تزریق هوا (عمل مستقل)</t>
  </si>
  <si>
    <t>پاراسنتز اتاقک قدامی چشم با تخلیه خون با یا بدون شستشو و یا تزریق هوا؛ برداشتن لخته خون از قسمت قدامی چشم (عمل مستقل)</t>
  </si>
  <si>
    <t>(برای تزریق به کد 602105 مراجعه گردد)</t>
  </si>
  <si>
    <t>ترابکولوتومی</t>
  </si>
  <si>
    <t>ترابکولوپلاستی به وسیله جراحی با لیزر</t>
  </si>
  <si>
    <t>آزاد کردن چسبندگی‌ها، قسمت قدامی چشم یا چسبندگی‌های قرنیه به ویتره با تکنیک انسیزیونی (با یا بدون تزریق هوا یا مایع)</t>
  </si>
  <si>
    <t>فیستولیزاسیون اسکلرا برای گلوکوم؛ اسکلرکتومی با پانج یا قیجی، با ایریدکتومی</t>
  </si>
  <si>
    <t>عمل گلوکوم (ترابکولکتومی)</t>
  </si>
  <si>
    <t>اتساع ترانس لومینال کانال خروجی زلالیه؛ با یا بدون باقی گذاشتن ابزار یا استنت</t>
  </si>
  <si>
    <t>اصلاح شنت مایع زلالیه به مخزن خارج چشمی</t>
  </si>
  <si>
    <t>(برای خارج کردن شنت کار گذاشته شده از کد 602335 استفاده گردد)</t>
  </si>
  <si>
    <t>(برای تقویت اسکلرا به کد 602390 مراجعه گردد)</t>
  </si>
  <si>
    <t>ایریدوتومی به وسیله انسیزیون شکافی (عمل مستقل)</t>
  </si>
  <si>
    <t>(برای ایریدوتومی بافتوکوآگولاسیون ازکد 602195 استفاده گردد)</t>
  </si>
  <si>
    <t>تزریق هوا یا مایع یا دارو به داخل اتاقک قدامی چشم (عمل مستقل)</t>
  </si>
  <si>
    <t>ایریدکتومی محیطی، قطاعی، نوری (عمل مستقل)</t>
  </si>
  <si>
    <t>ايريدوتومي يا ايريدكتومي با جراحي ليزر (براي مثال براي گلوكوم)</t>
  </si>
  <si>
    <t>تخریب کیست یا ضایعه عنبیه یا جسم مژگانی (عمل غیر اکسیزیون)</t>
  </si>
  <si>
    <t>(برای اکسیزیون ضایعه عنبیه یا جسم مژگانی به 602165 و 602170 مراجعه گردد؛ برای برداشتن رشد عمقی اپیتلیوم، از کد 602095 استفاده گردد)</t>
  </si>
  <si>
    <t>جراحي ليزر (براي مثال ليزر YAG)</t>
  </si>
  <si>
    <t>شرح بیماری‌های مشمول این کد براساس شناسنامه و استاندارد ابلاغی وزارت بهداشت، درمان و آموزش پزشکی می‌باشد.</t>
  </si>
  <si>
    <t>کاتاراکت بدون کارگذاری عدسی به هر روش</t>
  </si>
  <si>
    <t>کارگذاشتن پروتز عدسی داخل چشمی (کاشت ثانویه)، بدون درآوردن کاتاراکت همزمان</t>
  </si>
  <si>
    <t>تزریق جایگزین ویتره (گاز یا روغن سلیکون)، از طریق پارس پلانا یا لیمبوس، با یا بدون آسپیراسیون (عمل مستقل)</t>
  </si>
  <si>
    <t>کاشت دستگاه آزادکننده دارو بداخل ویتره (برای مثال ایمپلنت گان سیکلوویر)، شامل تخلیه همزمان ویتره</t>
  </si>
  <si>
    <t>تزریق ماده فارماکولوژیک داخل ویتره (عمل مستقل)</t>
  </si>
  <si>
    <t>برداشتن غشاء اپیرتینال</t>
  </si>
  <si>
    <t>انجام اندولیزر</t>
  </si>
  <si>
    <t>ترمیم جداشدگی شبکیه؛ باکلینگ اسکلرا (از جمله دیسیکسیون لاملار اسکلرا، پروسیجر های امبریکاسیون یا انسرکلینگ) ، شامل ایمپلنت، کرایوتراپی، فوتوکواگولاسیون و با یا بدون درناژ مایع ساب رتینال</t>
  </si>
  <si>
    <t>ترمیم جداشدگی شبکیه؛ با ویترکتومی، هر روشی، شامل تامپوناد هوا یا گاز، فوتوکواگولاسیون کانونی با اندولیزر، با تزریق هوا یا گاز، کرایوتراپی، با یا بدون درناژ مایع ساب رتینال، باکلینگ اسکلرا، و/یا خارج کردن عدسی چنانچه انجام شده باشد.</t>
  </si>
  <si>
    <t>تخریب ضایعه موضعی رتین (برای مثال ضایعه تومورها با لیزر تراپی؛ کرایوتراپی، دیاترمی یا فوتوکوآگولاسیون(TTT) به ازای هر جلسه</t>
  </si>
  <si>
    <t>درمان رتینوپاتی وسیع یا پیشرونده (به عنوان مثال، رتینوپاتی دیابتی)، کرایوتراپی، دیاترمی</t>
  </si>
  <si>
    <t>کارگذاری منبع براکی تراپی در چشم</t>
  </si>
  <si>
    <t>درمان رتینوپاتی پیشرفته یا پیشرونده یا ادم ماکولا با فوتوکوآگولاسیون (PRP)</t>
  </si>
  <si>
    <t>تخریب ضایعه موضعی کوروئید (به عنوان مثال، نئوواسکولاریزاسیون کوروئید)؛ فوتوکواگولاسیون (به عنوان مثال، لیزر)</t>
  </si>
  <si>
    <t>تخریب ضایعه موضعی کوروئید (به عنوان مثال، نئوواسکولاریزاسیون کوروئید)؛ فتودینامیک تراپی (شامل انفوزیون داخل وریدی)</t>
  </si>
  <si>
    <t>تحكيم یا پیوند اسكلرا با یا بدون گرافت (عمل مستقل)</t>
  </si>
  <si>
    <t>(براي ترميم استافيلوماي اسكلرا به كدهاي 602145 و 602150 مراجعه گردد)</t>
  </si>
  <si>
    <t>جراحی استرابیسم شامل اکسپلوراسیون و یا ترمیم عضلات جدا شده خارج چشمی</t>
  </si>
  <si>
    <t>دنرواسیون شیمیایی عضله خارج چشمی؛ هر تعداد عضله</t>
  </si>
  <si>
    <t>(برای ترمیم بریدگی عضلات خارجی چشم، تاندون یا کپسول تنون از کد 601970 استفاده گردد)</t>
  </si>
  <si>
    <t>اوربیتوتومی بدون فلپ یا پنجره استخوانی، با هر روش، با یا بدون بیوپسی، با یا بدون درناژ، با یا بدون خارج کردن جسم خارجی</t>
  </si>
  <si>
    <t>اوربیتوتومی بدون فلپ استخوانی (از راه فرونتال یا از راه ملتحمه) با خارج کردن استخوان برای دکمپرسیون</t>
  </si>
  <si>
    <t>(برای اگزنتراسیون، انوکلئاسیون و ترمیم به کدهای 601900 به بعد مراجعه گردد؛ برای دکمپرسیون عصب بینایی از کد 602480 استفاده گردد)</t>
  </si>
  <si>
    <t>اوربیتوتومی با فلپ یا پنجره استخوانی، با هر روش، با یا بدون خارج کردن جسم خارجی، با یا بدون درناژ، با یا بدون بیوپسی، با یا بدون دکمپرسیون</t>
  </si>
  <si>
    <t>(برای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</si>
  <si>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تزریق رتروبولبار یا تزریق در کپسول تنون</t>
  </si>
  <si>
    <t>(برای تزریق زیر ملتحمه از کد 602600 استفاده گردد)</t>
  </si>
  <si>
    <t>(برای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</si>
  <si>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(برای کانتوپلاستی از کد 602570 استفاده گردد) (برای قطع کردن سیمبلفارون از کد 602605 استفاده گردد)</t>
  </si>
  <si>
    <t>انسیزیون لبه پلک بدون گرافت غشاء مخاطی آزاد</t>
  </si>
  <si>
    <t>انسیزیون لبه پلک با گرافت غشاء مخاطی آزاد</t>
  </si>
  <si>
    <t>اکسیزیون ضایعه پلک (به جز شالازیون) با یا بدون بستن ساده</t>
  </si>
  <si>
    <t>(برای اکسیزیون و ترمیم پلک با جراحی ترمیمی به کدهای 602575 مراجعه گردد)</t>
  </si>
  <si>
    <t>(برای جراحی میکروگرافیک موه (Moh’s) به کدهای 100610 و 100615 مراجعه گردد)</t>
  </si>
  <si>
    <t>بستن موقت پلک ها با بخیه (به عنوان مثال، بخیه ی فراست)</t>
  </si>
  <si>
    <t>ایجاد چسبندگی‌های اینترمارژینال، تارسورافی مدین، یا کانتورافی؛</t>
  </si>
  <si>
    <t>ایجاد چسبندگی‌های اینترمارژینال، تارسورافی مدین، یا کانتورافی؛ با جابجایی صفحه تارس</t>
  </si>
  <si>
    <t>(برای بازکردن تارسورافی از کد 602485 استفاده گردد) (برای کانتوپلاستی، بازسازی کانتوس ازکد 602570 استفاده گردد) (برای کانتوتومی از کد 602485 استفاده گردد)</t>
  </si>
  <si>
    <t>ترميم افتادگي ابرو (درمانی)</t>
  </si>
  <si>
    <t>ترميم انتروپيون یا اكتروپيون</t>
  </si>
  <si>
    <t>ترمیم بلفاروپتوز</t>
  </si>
  <si>
    <t>(برای برداشتن گرافت اتوژن به کدهای 200165،200160 یا 200175 مراجعه گردد) (برای اصلاح تریکیازیس با گرافت غشاء مخاطی از کد 602515 استفاده گردد)</t>
  </si>
  <si>
    <t>بخیه زخم تازه پلک که لبه پلک، تارس یا ملتحمه پلکی را درگیر کرده، با ترمیم ساده؛ همه یا قسمتی از ضخامت پلک</t>
  </si>
  <si>
    <t>(برای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</si>
  <si>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کانتوپلاستی (بازسازی کانتوس)</t>
  </si>
  <si>
    <t>(برای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t>
  </si>
  <si>
    <t>بازسازی تمام ضخامت پلک</t>
  </si>
  <si>
    <t>انسيزيون ملتحمه، درناژ كيست</t>
  </si>
  <si>
    <t>افزایش تراکم فولیکول‌های مژه (به عنوان مثال، برای تراخم)</t>
  </si>
  <si>
    <t>بيوپسي ملتحمه</t>
  </si>
  <si>
    <t>اكسيزيون ضايعه ملتحمه به هر اندازه</t>
  </si>
  <si>
    <t>تخریب ضايعات ملتحمه</t>
  </si>
  <si>
    <t>(برای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t>
  </si>
  <si>
    <t>بیوپسی غده یا کیسه اشکی</t>
  </si>
  <si>
    <t>اکسیزیون کیسه اشکی (داکریوسیستکتومی)</t>
  </si>
  <si>
    <t>میل زدن مجرای نازولاکریمال، با یا بدون شستشو؛ با گذاشتن لوله یا استنت با یا بدون بالون</t>
  </si>
  <si>
    <t>(به کد 900240 نیز مراجعه گردد)</t>
  </si>
  <si>
    <t>سوراخ کردن هر گوش</t>
  </si>
  <si>
    <t>(برای بازسازی گوش به کدهای 100325 به بعد مراجعه گردد)</t>
  </si>
  <si>
    <t>اکسیزیون رادیکال ضایعه مجرای خارجی گوش؛ با دیسکسیون غدد لنفاوی گردن</t>
  </si>
  <si>
    <t>اتوپلاستی، برای گوش‌های بیرون زده، با یا بدون کوچک کردن</t>
  </si>
  <si>
    <t>بازسازی مجرای خارجی گوش (مئاتوپلاستی)</t>
  </si>
  <si>
    <t>بازسازی مجرای خارجی گوش برای آترزی مادرزادی، در یک مرحله</t>
  </si>
  <si>
    <t>(برای اتیکوتومی به کدهای 602865 به بعد مراجعه گردد)</t>
  </si>
  <si>
    <t>ماستوئیدکتومی کامل و یا رادیکال</t>
  </si>
  <si>
    <t>(برای گرافت پوستی به کدهای 100310 به بعد مراجعه گردد) (برای دبریدمان حفره ماستوئیدکتومی به کد 602775 مراجعه گردد)</t>
  </si>
  <si>
    <t>(برای جراحی از طریق فوسای میانی به کدهای 603035-603020 مراجعه گردد)</t>
  </si>
  <si>
    <t>ماستوئیدکتومی مجدد، منجر به ماستوئیدکتومی کامل یا رادیکال با یا بدون تمپانوپلاستی با یا بدون رزکسیون آپکس پتروس</t>
  </si>
  <si>
    <t>(برای تمپانوپلاستی ثانویه و برنامه‌ریزی شده متعاقب ماستوئیدکتومی به کد 602875 مراجعه گردد) (برای گرافت پوستی به کدهای 100325،100330،100335 و 100340 مراجعه گردد)</t>
  </si>
  <si>
    <t>تمپانوپلاستی بدون ماستوئیدکتومی (شامل کانال پلاستی، آتیکوتومی و یا جراحی گوش میانی)، برای بار اول یا جراحی های بعدی؛ با بازسازی زنجیره استخوانی و یا بازسازی زنجیره استخوانی</t>
  </si>
  <si>
    <t>تمپانوپلاستی با آنتروتومی یا ماستوئیدوتومی (شامل کانال پلاستی، اتیکوتومی، جراحی گوش میانی، و/یا ترمیم پرده تمپان) ؛ با یا بدون بازسازی زنجیره استخوانچه ای</t>
  </si>
  <si>
    <t>نورکتومی تمپانیک</t>
  </si>
  <si>
    <t>دکمپرسیون عصب فاشیال، اینترا تمپورال؛ شامل مدیال به گانگلیون ژنیکولیت</t>
  </si>
  <si>
    <t>لابیرنتکتومی از راه مجرا یا ماستوئید</t>
  </si>
  <si>
    <t>(برای جراحی از طریق جمجمه از کد 603020 استفاده گردد)</t>
  </si>
  <si>
    <t>بستن کانال گوش خارجی</t>
  </si>
  <si>
    <t>هاروست گرافت غضروف از اوریکل جهت ترمیم پرده تمپان یا کانال</t>
  </si>
  <si>
    <t>ابلیتراسیون ماستویید با bone dust</t>
  </si>
  <si>
    <t>دیلاته کردن شیپور استاش با بالون</t>
  </si>
  <si>
    <t>توبوپلاستی شیپور استاش و دبریدمان توروس توباریوس</t>
  </si>
  <si>
    <t>ترمیم از هم گسیختگی (Dehiscence) مجرای نیم دایره از طریق ماستویید</t>
  </si>
  <si>
    <t>ترمیم از هم گسیختگی (Dehiscence) مجرای نیم دایره از طریق حفره میانی خارج دورا</t>
  </si>
  <si>
    <t>باز کردن کانال گوش داخلی با اپروچ حفره میانی جمجمه خارج دورا</t>
  </si>
  <si>
    <t>برداشتن کوکلئا و باز کردن اپکس پتروس با اپروچ ترانس کوکلئار</t>
  </si>
  <si>
    <t>خدمت</t>
  </si>
  <si>
    <t>دولتی</t>
  </si>
  <si>
    <t>تعرفه تمام وقتی دولتی</t>
  </si>
  <si>
    <t>خصوصی</t>
  </si>
  <si>
    <t>عمومی غیردولتی</t>
  </si>
  <si>
    <t>خیریه</t>
  </si>
  <si>
    <t>ویزیت پزشک عمومی، دندانپزشک عمومی، Phdپروانه دار</t>
  </si>
  <si>
    <t>ویزیت پزشک متخصص، دندانپزشک متخصص، پزشک عمومی دارای مدرک دکتری تخصصی در علوم پایه (MD-Phd)</t>
  </si>
  <si>
    <t>ویزیت پزشک فوق تخصص و متخصص دارای فلوشیپ</t>
  </si>
  <si>
    <t>ویزیت روانپزشک متخصص</t>
  </si>
  <si>
    <t>ویزیت روانپزشک متخصص دارای فلوشیپ و فوق تخصص</t>
  </si>
  <si>
    <t>ویزیت کارشناس ارشد پروانه دار</t>
  </si>
  <si>
    <t>ویزیت کارشناس پروانه دار</t>
  </si>
  <si>
    <t>ویزیت پزشک عمومی بیش از ۱۵ سال سابقه کار</t>
  </si>
  <si>
    <t>ارزیابی و معاینه (ویزیت) سرپایی افراد با سن کمتر از 12 سال تمام صرفا برای گروه‌ تخصصی اطفال و نوزادان</t>
  </si>
  <si>
    <t>ارزیابی و معاینه (ویزیت) سرپایی افراد با سن کمتر از 12 سال تمام صرفا برای گروه‌ (فلوشیپ) و فوق تخصص  اطفال و نوزادان</t>
  </si>
  <si>
    <t>ارزیابی و معاینه (ویزیت) سرپایی افراد با سن کمتر از 12 سال تمام صرفا برای گروه‌ (فلوشیپ) و فوق تخصص روانپزشکی اطفال</t>
  </si>
  <si>
    <t>خدمات روانشناسی و مشاوره توسط کارشناس ارشد پروانه دار</t>
  </si>
  <si>
    <t>خدمات روانشناسی و مشاوره توسط دکترای تخصصی پروانه دار</t>
  </si>
  <si>
    <t>خدمات روانشناسی و مشاوره توسط کارشناس ارشد پروانه داربرای سابقه بیش از 15 سال کار بالینی</t>
  </si>
  <si>
    <t>خدمات روانشناسی و مشاوره توسط دکترای تخصصی پروانه داربرای سابقه بیش از 15 سال کار بالینی</t>
  </si>
  <si>
    <t>ارزش بیهوشی</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</si>
  <si>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</si>
  <si>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</si>
  <si>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</si>
  <si>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</si>
  <si>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</si>
  <si>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</si>
  <si>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</si>
  <si>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</si>
  <si>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</si>
  <si>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</si>
  <si>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</si>
  <si>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</si>
  <si>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</si>
  <si>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</si>
  <si>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</si>
  <si>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</si>
  <si>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</si>
  <si>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</si>
  <si>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</si>
  <si>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</si>
  <si>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سیالوگرافی یک طرفه هر غده بزاقی (حداقل 4 کلیشه)</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</si>
  <si>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</si>
  <si>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</si>
  <si>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</si>
  <si>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فلوروسکوپی تنها</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</si>
  <si>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</si>
  <si>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</si>
  <si>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</si>
  <si>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</si>
  <si>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</si>
  <si>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t>ماموگرافی بابزرگنمایی (Magnified view)یک ناحیه</t>
  </si>
  <si>
    <t>ماموگرافی دو طرفه (روی4 فیلم مخصوص ماموگرافی)</t>
  </si>
  <si>
    <t>ماموگرافی هر فیلم اضافه جهت لوکالیزاسیون</t>
  </si>
  <si>
    <t>ماموگرافی گالاکتوگرافی(یک طرفه)</t>
  </si>
  <si>
    <t>ماموگرافی با کنتراست</t>
  </si>
  <si>
    <t>توموسنتز دیجیتالی پستان، یک طرفه</t>
  </si>
  <si>
    <t>این کد همزمان با کدهای ماموگرافی قابل گزارش نمی‌باشد.</t>
  </si>
  <si>
    <t>توموسنتز دیجیتالی پستان، دو طرفه</t>
  </si>
  <si>
    <t>توموسنتز یک نمای اضافه</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</si>
  <si>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</si>
  <si>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</si>
  <si>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</si>
  <si>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</si>
  <si>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</si>
  <si>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</si>
  <si>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</si>
  <si>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</si>
  <si>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</si>
  <si>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</si>
  <si>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</si>
  <si>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</si>
  <si>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</si>
  <si>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</si>
  <si>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</si>
  <si>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</si>
  <si>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</si>
  <si>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</si>
  <si>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t>کلانژیوپانکراتوگرافی رتروگراد از طریق اندوسکوپ (ERCP)؛ هر فیلم</t>
  </si>
  <si>
    <t>(هزینه آندوسکوپی به طور جداگانه قابل محاسبه میباشد)</t>
  </si>
  <si>
    <t>اوروگرافی ترشحی فیلم با هر تعداد کلیشه لازم و کامل (با یا بدون PVC)</t>
  </si>
  <si>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</si>
  <si>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</si>
  <si>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</si>
  <si>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</si>
  <si>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</si>
  <si>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</si>
  <si>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</si>
  <si>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t>یورتروسیستوگرافی در حال ادرار کردن با اسکوپی V.C.U.G</t>
  </si>
  <si>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</si>
  <si>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</si>
  <si>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</si>
  <si>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t>رادیوگرافی ترانزیت کولون Colon Transit Time (CTT)</t>
  </si>
  <si>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</si>
  <si>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</si>
  <si>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</si>
  <si>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</si>
  <si>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</si>
  <si>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</si>
  <si>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</si>
  <si>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</si>
  <si>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</si>
  <si>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</si>
  <si>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t xml:space="preserve">هر کلیشه اضافی (Bending) یا ابلیک و… هر فیلم </t>
  </si>
  <si>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</si>
  <si>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</si>
  <si>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</si>
  <si>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t>رادیوگرافی EOS تمام ستون فقرات یا اندام تحتانی یا فوقانی در پوزیشن‌های مختلف</t>
  </si>
  <si>
    <t>رادیوگرافیEOS  تمام بدن در پوزیشن‌های مختلف</t>
  </si>
  <si>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</si>
  <si>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</si>
  <si>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</si>
  <si>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</si>
  <si>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</si>
  <si>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t>میلوگرافی فقرات گردنی پشتی کمری – با هم کامل</t>
  </si>
  <si>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</si>
  <si>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</si>
  <si>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</si>
  <si>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</si>
  <si>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</si>
  <si>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</si>
  <si>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</si>
  <si>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t>هر فیلم اضافی مچ دست (اسکافوئید و…)</t>
  </si>
  <si>
    <t xml:space="preserve">رادیوگرافی استخوانهای کف دست- یک جهت </t>
  </si>
  <si>
    <t>رادیوگرافی استخوانهای کف دست – دو جهت</t>
  </si>
  <si>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</si>
  <si>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</si>
  <si>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</si>
  <si>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</si>
  <si>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</si>
  <si>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</si>
  <si>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</si>
  <si>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</si>
  <si>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</si>
  <si>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</si>
  <si>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</si>
  <si>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</si>
  <si>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</si>
  <si>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</si>
  <si>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</si>
  <si>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</si>
  <si>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</si>
  <si>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</si>
  <si>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</si>
  <si>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</si>
  <si>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</si>
  <si>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</si>
  <si>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t>رادیوگرافی(Alignment view) یک طرفه</t>
  </si>
  <si>
    <t>رادیوگرافی(Alignment view) دو طرفه</t>
  </si>
  <si>
    <t>(این کد به درخواست بیمار و در صورت ارائه کلیشه فیزیکی قابل محاسبه و اخذ می‌باشد) (مبنای محاسبه ضریب تعرفه ریالی بخش دولتی می‌باشد)</t>
  </si>
  <si>
    <t>سنجش تراکم استخوان (Single Photon)</t>
  </si>
  <si>
    <t>سنجش تراکم استخوان (Dual Photon)</t>
  </si>
  <si>
    <t xml:space="preserve">Bone Survey تا سن (10) سالگی </t>
  </si>
  <si>
    <t xml:space="preserve">Bone Survey بالای سن (10) سالگی با دو کلیشه اضافه ( رخ و نیمرخ کمر) </t>
  </si>
  <si>
    <t>Bone Densitometry تراکم سنجی استخوان(یک یا دو منطقه) رادیوگرافی</t>
  </si>
  <si>
    <t xml:space="preserve">Bone Densitometry تراکم سنجی استخوانهای تمام بدن </t>
  </si>
  <si>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</si>
  <si>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</si>
  <si>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</si>
  <si>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</si>
  <si>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</si>
  <si>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</si>
  <si>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</si>
  <si>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</si>
  <si>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</si>
  <si>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</si>
  <si>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</si>
  <si>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t xml:space="preserve">اسپلنوپورتوگرافی ازطریق عروق (سلیاک، بندناف،SMA و..) </t>
  </si>
  <si>
    <t>اسپلنوپورتوگرافی از راه جلدی (کبد،طحال و…)</t>
  </si>
  <si>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</si>
  <si>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</si>
  <si>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</si>
  <si>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</si>
  <si>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</si>
  <si>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</si>
  <si>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</si>
  <si>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</si>
  <si>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</si>
  <si>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</si>
  <si>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t>آنژیوگرافی سرویکوسربرال با کاتتر شامل origin عروق با نظارت و گزارش رادیولوژیست</t>
  </si>
  <si>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</si>
  <si>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</si>
  <si>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</si>
  <si>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</si>
  <si>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</si>
  <si>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</si>
  <si>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</si>
  <si>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</si>
  <si>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</si>
  <si>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</si>
  <si>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</si>
  <si>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</si>
  <si>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</si>
  <si>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</si>
  <si>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</si>
  <si>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</si>
  <si>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</si>
  <si>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</si>
  <si>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</si>
  <si>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</si>
  <si>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</si>
  <si>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</si>
  <si>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</si>
  <si>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</si>
  <si>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</si>
  <si>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</si>
  <si>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</si>
  <si>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</si>
  <si>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</si>
  <si>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</si>
  <si>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</si>
  <si>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</si>
  <si>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</si>
  <si>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</si>
  <si>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</si>
  <si>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</si>
  <si>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</si>
  <si>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t>اسپلنوپوروتوگرافی دیجیتال(سلیاک، بندناف، SMA و…)؛ از طریق عروق</t>
  </si>
  <si>
    <t>اسپلنوپوروتوگرافی دیجیتال(کبد، طحال و…)؛ از راه پوست</t>
  </si>
  <si>
    <t>آنژیوگرافی دیجیتال ایلیاک (لگن)</t>
  </si>
  <si>
    <t>ونوگرافی دیجیتال I.V.C</t>
  </si>
  <si>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</si>
  <si>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</si>
  <si>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</si>
  <si>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</si>
  <si>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</si>
  <si>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</si>
  <si>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</si>
  <si>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</si>
  <si>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t xml:space="preserve">ونوگرافی دیجیتال اندام فوقانی (SVC)؛ یک طرفه </t>
  </si>
  <si>
    <t xml:space="preserve">ونوگرافی دیجیتال اندام فوقانی (SVC)؛ دو طرفه </t>
  </si>
  <si>
    <t xml:space="preserve">سونوگرافي مغز نوزادان </t>
  </si>
  <si>
    <t>Unquantitative A Scan با يا بدون B scan</t>
  </si>
  <si>
    <t>Scan A Quantitative به تنهائي</t>
  </si>
  <si>
    <t xml:space="preserve">سونوگرافي به ازاي هر چشم (A اسكن و B اسكن با هم ) </t>
  </si>
  <si>
    <t>سونوگرافی تیروئید به همراه غدد لنفاوی گردن (نسج نرم گردن)</t>
  </si>
  <si>
    <t xml:space="preserve">سونوگرافي غدد بزاقي (پاروتيد تحت فكي) </t>
  </si>
  <si>
    <t xml:space="preserve">سونوگرافي جستجوي مايع در پلور يا آسيت- هر كدام </t>
  </si>
  <si>
    <t>سونوگرافي پستان به همراه فضاهاي آگزيلاري با پروب مخصوص – یک طرفه</t>
  </si>
  <si>
    <t>سونوگرافي پستان به همراه فضاهاي آگزيلاري با پروب مخصوص – دو طرفه</t>
  </si>
  <si>
    <t>الاستوگرافی پستان</t>
  </si>
  <si>
    <t xml:space="preserve">سونوگرافي قفسه سينه </t>
  </si>
  <si>
    <t>سونوگرافي شكم (كبد، كيسه صفرا، طحال، كليه ها، پانكراس)</t>
  </si>
  <si>
    <t xml:space="preserve">سونوگرافي از بيماران ترومايي در بخش اورژانس (FAST) </t>
  </si>
  <si>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</si>
  <si>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</si>
  <si>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</si>
  <si>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</si>
  <si>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</si>
  <si>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</si>
  <si>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</si>
  <si>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</si>
  <si>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</si>
  <si>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</si>
  <si>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</si>
  <si>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شکم و لگن</t>
  </si>
  <si>
    <t xml:space="preserve">سونوگرافي رحم و تخمدان از روی شكم </t>
  </si>
  <si>
    <t xml:space="preserve">سونوگرافي جستجوي حاملگی خارج از رحم </t>
  </si>
  <si>
    <t>سونوگرافی طول سرویکس از روی شکم</t>
  </si>
  <si>
    <t>سونوگرافي بيضه ها</t>
  </si>
  <si>
    <t>سونوگرافي آلت</t>
  </si>
  <si>
    <t>سونوگرافي Infertility در آقايان (بررسي آنومالي مجراي EJ و VD)</t>
  </si>
  <si>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</si>
  <si>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</si>
  <si>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</si>
  <si>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</si>
  <si>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سونوگرافی طول سرویکس ترنس واژینال</t>
  </si>
  <si>
    <t>سونوگرافي ریفلاکس معده به مری</t>
  </si>
  <si>
    <t xml:space="preserve">سونوگرافی انواژیناسیون روده </t>
  </si>
  <si>
    <t>(همزمان با کد شکم و لگن قابل محاسبه و گزارش نمی‌باشد)</t>
  </si>
  <si>
    <t>سونوگرافی هیپ نوزادان یک یا دو طرفه</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</si>
  <si>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</si>
  <si>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</si>
  <si>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</si>
  <si>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</si>
  <si>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</si>
  <si>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</si>
  <si>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t>سونوگرافي ترانس واژينال جستجوي حاملگي خارج رحم(EP)</t>
  </si>
  <si>
    <t>سونوگرافي بيوفيزيكال پروفايل (بررسي حرکت، تون، تنفس جنين و مايع آمنيوتيک)</t>
  </si>
  <si>
    <t>سونوگرافی حاملگی به همراه تشخیص مالفورماسیون‌های مادرزادی جنین</t>
  </si>
  <si>
    <t xml:space="preserve">سونوگرافي براي تشخيص مالفورماسيون هاي مادرزادي جنين </t>
  </si>
  <si>
    <t>سونوگرافي استنوز هيپرتروفيک پيلور نوزاد</t>
  </si>
  <si>
    <t>سونوگرافي لومبوساکرال نوزاد</t>
  </si>
  <si>
    <t>سونوگرافي NT و يا NB (کدهای مربوط به تعیین حاملگی در این کد لحاظ شده است و به صورت جداگانه قابل گزارش و اخذ نمی‌باشد)</t>
  </si>
  <si>
    <t>سونوگرافي NT و آنومالي سه ماهه اول</t>
  </si>
  <si>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</si>
  <si>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</si>
  <si>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</si>
  <si>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t>سونوگرافي بررسي رشد جنين و IUGR غيرداپلر</t>
  </si>
  <si>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</si>
  <si>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</si>
  <si>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</si>
  <si>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</si>
  <si>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</si>
  <si>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</si>
  <si>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</si>
  <si>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</si>
  <si>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</si>
  <si>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</si>
  <si>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</si>
  <si>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</si>
  <si>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</si>
  <si>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</si>
  <si>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</si>
  <si>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t>سونوگرافي كالرداپلرآلت (penis) شامل كليه مراحل مورد نياز و تزريق پاپاورين</t>
  </si>
  <si>
    <t>سونوگرافي كالرداپلرآلت (penis) بدون تزريق پاپاورين</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</si>
  <si>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</si>
  <si>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</si>
  <si>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</si>
  <si>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</si>
  <si>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t>سونوگرافي داپلرترانس كرانيال (TCD)</t>
  </si>
  <si>
    <t>سونوگرافي TCCS(اسکن دوبلکس شريان هاي خارج مغزي شامل کاروتيد و ورتبرال دو طرفه و وريدهاي گردني همراه با رويت پارانشيم و هسته هاي مغزي)</t>
  </si>
  <si>
    <t>سونوگرافي کالرداپلر IVC و وريدهاي ايلياک</t>
  </si>
  <si>
    <t>سونوگرافي کالر داپلر آئورت و شريان هاي ايلياک</t>
  </si>
  <si>
    <t>سونوگرافي کالر داپلر فيستول دياليز</t>
  </si>
  <si>
    <t>سونوگرافي داپلر واريس اندام تحتاني يک طرفه بررسي وريدهاي سطحي وعمقي دريچه صافن و فمورال و صافن وپوپليته ال و پرفوران نارسا بهمراه mapping</t>
  </si>
  <si>
    <t>سونوگرافي داپلر واريس اندام تحتاني طرفه بررسي وريدهاي سطحي و عمقي دريچه صافن و فمورال و صافن و پوپليته ال و پرفوران نارسا بهمراه mapping</t>
  </si>
  <si>
    <t>بستن کمپرسيوني سودوآنوريسم با پروب سونوگرافي</t>
  </si>
  <si>
    <t>سنجش تراکم استخوان با سونوگرافی</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</si>
  <si>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</si>
  <si>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</si>
  <si>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</si>
  <si>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</si>
  <si>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</si>
  <si>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</si>
  <si>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</si>
  <si>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سی تی اسکن، قلب، بدون ماده کنتراست، با بررسی کمّی کلسیم کورونری</t>
  </si>
  <si>
    <t>این کد به طور همزمان با کدهای سی‌تی آنژیوگرافی قابل گزارش نمی‌باشد.</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</si>
  <si>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</si>
  <si>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</si>
  <si>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</si>
  <si>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</si>
  <si>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</si>
  <si>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</si>
  <si>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</si>
  <si>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</si>
  <si>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</si>
  <si>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t>سی تی اسکن High Resolution تمام ریه در یک نفس (5 میلی متری )- بدون تزریق</t>
  </si>
  <si>
    <t>سی تی اسکن فانکشنال ریه با محاسبات ظرفیتهای تنفسی (Pulmo CT)</t>
  </si>
  <si>
    <t>سی تی آنژیوپورتوگرافی کبد</t>
  </si>
  <si>
    <t>سی تی اسکن جهت بررسی پرفیوژن بافتی- با گاز گزنون (Xenon CT)</t>
  </si>
  <si>
    <t>سی تی اسکن اندوسکوپی- هر ارگان (VirtualEndoscopy)</t>
  </si>
  <si>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</si>
  <si>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</si>
  <si>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</si>
  <si>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</si>
  <si>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</si>
  <si>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</si>
  <si>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</si>
  <si>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</si>
  <si>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</si>
  <si>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</si>
  <si>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</si>
  <si>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</si>
  <si>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</si>
  <si>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</si>
  <si>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</si>
  <si>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</si>
  <si>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</si>
  <si>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</si>
  <si>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</si>
  <si>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</si>
  <si>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</si>
  <si>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</si>
  <si>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</si>
  <si>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</si>
  <si>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</si>
  <si>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</si>
  <si>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</si>
  <si>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</si>
  <si>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</si>
  <si>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</si>
  <si>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</si>
  <si>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</si>
  <si>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</si>
  <si>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</si>
  <si>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</si>
  <si>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</si>
  <si>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</si>
  <si>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</si>
  <si>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 xml:space="preserve">سی تی اسکن فک پایین یا بالا، اگزیال با بازسازی ساجیتال وکرونال </t>
  </si>
  <si>
    <t>سی تی اسکن سری کامل TMJ اگزیال وکرونال و ساجیتال</t>
  </si>
  <si>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</si>
  <si>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</si>
  <si>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</si>
  <si>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</si>
  <si>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</si>
  <si>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</si>
  <si>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</si>
  <si>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</si>
  <si>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</si>
  <si>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سی تی اسکن ریه و مدیاستن با تزریق</t>
  </si>
  <si>
    <t>سی تی اسکن ریه و مدیاستن با و بدون تزریق</t>
  </si>
  <si>
    <t>سي تي اسكن مدياستن يا ريه با تزريق ديناميك</t>
  </si>
  <si>
    <t>سی تی اسکن باقدرت تفکیک بالا HRCT یا سی تی اسکن با قدرت تفکیک فوق العادهUHRCT- بدون تزریق</t>
  </si>
  <si>
    <t>سی تی اسکن باقدرت تفکیک بالا HRCT یا سی تی اسکن با قدرت تفکیک فوق العادهUHRCT- با تزریق</t>
  </si>
  <si>
    <t>سی تی اسکن باقدرت تفکیک بالا HRCT یا سی تی اسکن با قدرت تفکیک فوق العادهUHRCT- با وبدون تزریق</t>
  </si>
  <si>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</si>
  <si>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</si>
  <si>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</si>
  <si>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</si>
  <si>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</si>
  <si>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</si>
  <si>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</si>
  <si>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</si>
  <si>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</si>
  <si>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</si>
  <si>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</si>
  <si>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</si>
  <si>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</si>
  <si>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</si>
  <si>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</si>
  <si>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</si>
  <si>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</si>
  <si>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</si>
  <si>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</si>
  <si>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</si>
  <si>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</si>
  <si>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</si>
  <si>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</si>
  <si>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</si>
  <si>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</si>
  <si>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</si>
  <si>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</si>
  <si>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</si>
  <si>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</si>
  <si>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</si>
  <si>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</si>
  <si>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</si>
  <si>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</si>
  <si>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</si>
  <si>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</si>
  <si>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</si>
  <si>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</si>
  <si>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t xml:space="preserve"> Cone Beam CT؛ هر کوادرانت</t>
  </si>
  <si>
    <t xml:space="preserve"> Cone Beam CT؛ جهت بررسی مفصل گیجگاهی فکی دو طرفه</t>
  </si>
  <si>
    <t xml:space="preserve"> Cone Beam CT؛ جهت بررسی ضایعات استخوانی با و بدون تزریق</t>
  </si>
  <si>
    <t xml:space="preserve">بیهوشی برای انجام خدمات CT-Scan یا سی تی آنژیوگرافی </t>
  </si>
  <si>
    <t>MRI (به عنوان مثال Proton) دوطرفهiTMG</t>
  </si>
  <si>
    <t>MRI(به عنوان مثال proton) مغز شامل brainstem بدون ماده حاجب</t>
  </si>
  <si>
    <t>MRI (به عنوان مثالproton ) قفسه صدری (به عنوان مثال برای ارزیابی لنفادنوپاتی میدیاستیال) بدون ماده حاجب</t>
  </si>
  <si>
    <t>MRI (به عنوان مثال proton) کانال spinal و محتویات آن ناحیه سرویکال بدون ماده حاجب</t>
  </si>
  <si>
    <t>MRI کانال spinal و محتویات آن ناحیه لومبر بدون کنتراست (بدون ماده حاجب )</t>
  </si>
  <si>
    <t>MRI (به عنوان مثال proton) کانال Spinal محتویات آن توراسیک بدون ماده حاجب</t>
  </si>
  <si>
    <t>MRI (به عنوان مثال proton) لگن بدون ماده حاجب</t>
  </si>
  <si>
    <t>MRI اندام فوقانی بازو یا ساعد به غیر از مفاصل بدون ماده حاجب</t>
  </si>
  <si>
    <t>MRI هر مفصل اندام فوقانی بدون ماده حاجب</t>
  </si>
  <si>
    <t>MRI (به عنوان مثال proton) اندام تحتانی بدون ماده حاجب</t>
  </si>
  <si>
    <t>MRI (به عنوان مثال Proton) هر مفصل اندام تحتانی بدون ماده حاجب</t>
  </si>
  <si>
    <t>MRI (به عنوان مثال proton) شکم بدون مواد حاجب</t>
  </si>
  <si>
    <t>MRI اوربیت، صورت، و یا گردن بدون ماده حاجب</t>
  </si>
  <si>
    <t>MRI مغز شامل brainstem با ماده حاجب</t>
  </si>
  <si>
    <t>MRI قفسه صدری با ماده حاجب</t>
  </si>
  <si>
    <t>MRI سرویکال spinal با ماده حاجب</t>
  </si>
  <si>
    <t>MRI توراسیک با ماده حاجب</t>
  </si>
  <si>
    <t>MRI ناحیه لومبار با ماده حاجب</t>
  </si>
  <si>
    <t>MRI (به عنوان مثال proton) لگن با ماده حاجب</t>
  </si>
  <si>
    <t>MRI اندام فوقانی به غیر از مفاصل با ماده حاجب</t>
  </si>
  <si>
    <t>MRI هر مفصل اندام فوقانی با ماده حاجب</t>
  </si>
  <si>
    <t>MRI  اندام تحتانی با ماده حاجب (به عنوان مثال proton)</t>
  </si>
  <si>
    <t xml:space="preserve">MRIهر مفصل اندام تحتانی با ماده حاجب  (به عنوان مثال Proton) </t>
  </si>
  <si>
    <t xml:space="preserve">MRI شکم با مواد حاجب  (به عنوان مثال proton) </t>
  </si>
  <si>
    <t>MRI اوربیت، صورت، و یا گردن با ماده حاجب</t>
  </si>
  <si>
    <t>MRI مغز با و بدون ماده حاجب</t>
  </si>
  <si>
    <t>MRI پستان یک طرفه با و بدون ماده حاجب</t>
  </si>
  <si>
    <t>MRI پستان دو طرفه با و بدون ماده حاجب</t>
  </si>
  <si>
    <t>MRI قفسه صدری با و بدون ماده حاجب</t>
  </si>
  <si>
    <t>MRA قفسه صدری شامل میوکارد با و بدون ماده حاجب</t>
  </si>
  <si>
    <t>MRI سرویکال با و بدون ماده حاجب</t>
  </si>
  <si>
    <t>MRI توراسیک با و بدون ماده حاجب</t>
  </si>
  <si>
    <t>MRI ناحیه لومبار با و بدون ماده حاجب</t>
  </si>
  <si>
    <t>MRI (به عنوان مثال proton) لگن با و بدون ماده حاجب</t>
  </si>
  <si>
    <t>MRI جنین</t>
  </si>
  <si>
    <t>MRI اندام فوقانی به غیر از مفاصل با و بدون ماده حاجب</t>
  </si>
  <si>
    <t>MRI هر مفصل اندام فوقانی با و بدون ماده حاجب</t>
  </si>
  <si>
    <t>MRI (به عنوان مثال proton) اندام تحتانی با و بدون ماده حاجب</t>
  </si>
  <si>
    <t>MRI (به عنوان مثال Proton) هر مفصل اندام تحتانی با و بدون ماده حاجب</t>
  </si>
  <si>
    <t>MRI (به عنوان مثال proton) شکم با و بدون مواد حاجب</t>
  </si>
  <si>
    <t>MRI اوربیت، صورت، و یا گردن با و بدون ماده حاجب</t>
  </si>
  <si>
    <t>MRM ( MRماموگرافی- دو طرفه )</t>
  </si>
  <si>
    <t>MRM (MR ماموگرافی- یک طرفه)</t>
  </si>
  <si>
    <t>MR یوروگرافی( MRU دینامیک)</t>
  </si>
  <si>
    <t>قید درخواست پزشک به صورت دینامیک الزامی است</t>
  </si>
  <si>
    <t>MR آرتروگرافی</t>
  </si>
  <si>
    <t>MRA گردن بدون ماده حاجب یا با ماده حاجب</t>
  </si>
  <si>
    <t>MRA سر(مغز) بدون ماده حاجب یا با ماده حاجب</t>
  </si>
  <si>
    <t>MRA کانال spinal و محتویات آن با یا بدون ماده حاجب</t>
  </si>
  <si>
    <t>MRA (آنژیوگرافی) لگن با یا بدون ماده حاجب</t>
  </si>
  <si>
    <t>MRA (آنژیوگرافی) اندام فوقانی با یا بدون ماده حاجب</t>
  </si>
  <si>
    <t>MRA (آنژیوگرافی) اندام تحتانی با یابدون ماده حاجب</t>
  </si>
  <si>
    <t>MRA (آنژیوگرافی) شکم با یا بدون مواد حاجب</t>
  </si>
  <si>
    <t>MRA (آنژیوگرافی) گردن بدون ماده حاجب و بعد از آن با ماده حاجب با سایر سکانس‌ها</t>
  </si>
  <si>
    <t>MRV (MR ونوگرافی)</t>
  </si>
  <si>
    <t>MRS (اسپکتروسکوپی)</t>
  </si>
  <si>
    <t>MRI دینامیک هر قسمت بدن بجز قلب</t>
  </si>
  <si>
    <t>MRI کاردیاک برای function با و یا بدون مورفولوژی – مطالعه کامل</t>
  </si>
  <si>
    <t>MRI کاردیاک برای مورفولوژی بدون ماده حاجب</t>
  </si>
  <si>
    <t>MRI کاردیاک برای مورفولوژی با ماده حاجب</t>
  </si>
  <si>
    <t>MRI برای velocity flow mapping</t>
  </si>
  <si>
    <t xml:space="preserve">MRI اسکوپی </t>
  </si>
  <si>
    <t xml:space="preserve">MR کلانژیوگرافی (MRCP ) </t>
  </si>
  <si>
    <t>MRU(MR یوروگرافی استاتیک)</t>
  </si>
  <si>
    <t xml:space="preserve">تصوير برداري عملكردي BOLD شامل پروتكل هاي مغز با يا بدون حداقل 4 ناحيه فعاليت به عنوان مثال موتور اندام های مختلف، زبان و حافظه </t>
  </si>
  <si>
    <t>تصوير برداري عملكردي DTI (با تراکتوگرافی) شامل پروتكل هاي مغز با یا بدون حداقل 60 گراديان يا 30 جهت باNEXT دو برابر</t>
  </si>
  <si>
    <t>تصوير برداري MRS شامل پروتكل هاي مغز با و بدون، SVS-30، SVS-135 از نواحي ضايعه و كنترل نرمال و CSI-135</t>
  </si>
  <si>
    <t>تصوير برداري مغزي فيزيولوژيك Perfusion MRI شامل پروتكلهاي مغزي با و بدون؛ T1-EPI، T2-EPI ديناميك براي روش DCE يا DSC</t>
  </si>
  <si>
    <t>تصوير برداري مغزي TUMOR MAPPING MRI شامل پروتكل هاي مغزي با و بدون؛ FLAIR، DWI/ADC، يكي از روشهاي Perfusion يا MRS</t>
  </si>
  <si>
    <t>تصوير برداري مغزي STROKE MAPPING MRI شامل پروتكلهاي مغزي با و بدون؛ FLAIR، DWI/ADC، DSC Perfusion, CE-MRA(3D-TOF)</t>
  </si>
  <si>
    <t>تصوير برداري مغزي SEIZURE MAPPING MRI شامل پروتكلهاي مغزي با و بدون؛ FLAIR، DWI/ADC، DSC Perfusion, CE-MRA(3D-TOF)</t>
  </si>
  <si>
    <t xml:space="preserve">بیهوشی برای انجام خدمات؛ رادیوتراپی، پزشکی هسته ای، PET-CT، MRI، </t>
  </si>
  <si>
    <t xml:space="preserve">جذب ید تیروئید </t>
  </si>
  <si>
    <t>اسكن تيروئيد با يد 131</t>
  </si>
  <si>
    <t>اسكن تمام بدن با يد راديواكتيو</t>
  </si>
  <si>
    <t>درمان پرکاري تيروئيد تا 10 mci</t>
  </si>
  <si>
    <t>درمان پرکاري تيروئيد تا 15 mci</t>
  </si>
  <si>
    <t>درمان پرکاري تيروئيد تا 20 mci</t>
  </si>
  <si>
    <t>درمان پرکاري تيروئيد تا 25 mci</t>
  </si>
  <si>
    <t>درمان پرکاری تیروئید تا 30 mci</t>
  </si>
  <si>
    <t>درمان کانسر تیروئید تا 50 mci</t>
  </si>
  <si>
    <t>(هزینه بستری به صورت جداگانه قابل محاسبه و اخذ می‌باشد)</t>
  </si>
  <si>
    <t>درمان کانسرتیروئید با ید 131 تا 300 mci</t>
  </si>
  <si>
    <t>اسكن قلب با تاليوم يا راديو داروهاي مشابه در يک مرحله</t>
  </si>
  <si>
    <t>اسکن قلب با دو مرحله Rest and /or Stress)،Planar)</t>
  </si>
  <si>
    <t>اسكن پرفيوژن توام با فونكسيون قلب Gated MIBI</t>
  </si>
  <si>
    <t>اسكن پرفيوژن با حرکات ديواره</t>
  </si>
  <si>
    <t>اسکن تمام بدن با تالیوم (MIBI)</t>
  </si>
  <si>
    <t>اسكن پاراتيروئيد با هر نوع راديودارو</t>
  </si>
  <si>
    <t>لوکالیزاسیون رادیو داروها یا توزیع رادیو دارو در تومور (تصویربرداری از منطقه محدود از جمله اسکن پستان با MIBI)</t>
  </si>
  <si>
    <t>اسکن گالیوم (منطقه محدود)</t>
  </si>
  <si>
    <t xml:space="preserve">اسکن قشر آدرنال </t>
  </si>
  <si>
    <t xml:space="preserve">درمان متاستاز استخوان با استرانسيوم 89 (متاسترون) </t>
  </si>
  <si>
    <t>(هزينه راديودارو به صورت جداگانه و با پوشش بیمه‌ای براساس قیمت اعلامی وزارت بهداشت، درمان و آموزش پزشکی قابل محاسبه و پرداخت مي‌باشد)</t>
  </si>
  <si>
    <t>اسکن پس از تحریک تیروئید (بدون احتساب TSH)</t>
  </si>
  <si>
    <t>اسكن تيروئيد با تكنسيوم</t>
  </si>
  <si>
    <t>اسکن تیروئید با تالیوم یا MIBI</t>
  </si>
  <si>
    <t>اسکن مغز استخوان-لنفوم (whole body)</t>
  </si>
  <si>
    <t>اسکن مغز استخوان(limited)</t>
  </si>
  <si>
    <t>اسکن مغز استخوان (multiple)</t>
  </si>
  <si>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</si>
  <si>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</si>
  <si>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</si>
  <si>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</si>
  <si>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</si>
  <si>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</si>
  <si>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</si>
  <si>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</si>
  <si>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</si>
  <si>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</si>
  <si>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</si>
  <si>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t>مطالعه جذب ویتامین B12 (شیلینگ) بدون فاکتور داخلی</t>
  </si>
  <si>
    <t>مطالعه جذب ویتامین B12 با فاکتور داخلی</t>
  </si>
  <si>
    <t>مطالعات ترکیبی جذب B12 با و بدون فاکتور داخلی</t>
  </si>
  <si>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</si>
  <si>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</si>
  <si>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</si>
  <si>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</si>
  <si>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</si>
  <si>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t>اسکن استخوان با Spect</t>
  </si>
  <si>
    <t>اسکن استخوان planar با هر نوع رادیودارو (منطقه محدود مانند جمجمه، لگن و غیره)</t>
  </si>
  <si>
    <t>اسكن استخوان Planar تمام بدن، اسكلتي عضلاني (Whole Body Bone Scan)</t>
  </si>
  <si>
    <t xml:space="preserve">اسکن برای تعیین مایع در پریکارد </t>
  </si>
  <si>
    <t xml:space="preserve">اسکن آنژیوگرافی از جریان خون قلب با تعیین EF در حال استراحت </t>
  </si>
  <si>
    <t>آنژیوگرافی با تعیین EF در حال ورزش (بدون احتساب تست ورزش)</t>
  </si>
  <si>
    <t xml:space="preserve">اسکن انفارکتوس میوکارد با تکنزیوم پیروفسفات </t>
  </si>
  <si>
    <t>اسکن انفارکتوس میوکارد(planar)</t>
  </si>
  <si>
    <t xml:space="preserve">اسکن شنت های قلبی </t>
  </si>
  <si>
    <t>اسكن پرفيوژن ريه</t>
  </si>
  <si>
    <t>اسكن (تهويه ريوي) با هر روش</t>
  </si>
  <si>
    <t xml:space="preserve">اسکن مغز با تکنزیوم فقط در فاز flow </t>
  </si>
  <si>
    <t>سیسترنوگرافی یا Tc99m(بدون احتساب هزینه پونکسیون مایع نخاعی)</t>
  </si>
  <si>
    <t>سیسترنوگرافی یا In-111 (بدون احتساب هزینه پونکسیون مایع نخاعی)</t>
  </si>
  <si>
    <t xml:space="preserve">بررسی نشت مایع مغزی نخاعی (CSF leakage) </t>
  </si>
  <si>
    <t xml:space="preserve">ارزیابی شنت مغزی </t>
  </si>
  <si>
    <t>اسکن جريان خون داخل مغز با يدوآمفتامين يا Tc، HMPAO يا Tc، ECD يا راديوداروهاي مشابه با احتساب راديودارو و كيت (Brain Perfusion)</t>
  </si>
  <si>
    <t>اسكن قشر كليه‌ها (استاتيك با DMSA)</t>
  </si>
  <si>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</si>
  <si>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</si>
  <si>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</si>
  <si>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</si>
  <si>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</si>
  <si>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</si>
  <si>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</si>
  <si>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</si>
  <si>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t>اسکن بخش مرکزی آدرنال و یا تمام بدن برای تعیین محل فئوکروموسیتوم یا سایر تومورهای نورواکتودرمال یا MIBG</t>
  </si>
  <si>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</si>
  <si>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</si>
  <si>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</si>
  <si>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</si>
  <si>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t>تست تنفسی Breath Test با کربن رادیواکتیو 14</t>
  </si>
  <si>
    <t>اسکن RBC برای تشخیص همانژیوم (برای یک عضو یا بیشتر)</t>
  </si>
  <si>
    <t xml:space="preserve">اسکن تمام بدن DMSA قلیایی </t>
  </si>
  <si>
    <t xml:space="preserve">اسکن تمام بدن با گلبول سفید نشاندار شده </t>
  </si>
  <si>
    <t>اسکن با اگونیست گیرنده سوماتواستاتین (مثل اوکتروتاید)</t>
  </si>
  <si>
    <t>اسکن با سایر پپتیدها نظیر Tc-Bombesin(UBI) ،Tc-Ubiquicidin، ...</t>
  </si>
  <si>
    <t>تصویربرداری ترمبوز وریدی</t>
  </si>
  <si>
    <t>ونوگرافیunilateral</t>
  </si>
  <si>
    <t>ونوگرافیbilateral</t>
  </si>
  <si>
    <t>درمان MIBG (براي درمان فئوكروموسيتوم، نوروبلاستوم يا تومورهاي مشابه)</t>
  </si>
  <si>
    <t xml:space="preserve"> (بدون احتساب هزينه بستري)(هزينه راديودارو به صورت جداگانه و با پوشش بیمه‌ای  براساس قیمت اعلامی وزارت بهداشت، درمان و آموزش پزشکی قابل محاسبه و پرداخت مي‌باشد)</t>
  </si>
  <si>
    <t xml:space="preserve">درمان متاستاز هاي منتشر استخوان با تزريق وريدي راديو دارو هاي مختلف نظير ساماريوم 153، رنيوم 188 و 186، لوتشيوم 177 </t>
  </si>
  <si>
    <t>درمان اتنخابي متاستاز کبدي با راديوداروهاي ميکروسفر (راديوابلاسيون متاستازهاي موضعي داخل کبدي)</t>
  </si>
  <si>
    <t>بدون احتساب هزینه آنژیوگرافی سلکتیو (هزينه راديودارو به صورت جداگانه و با پوشش بیمه‌ای براساس قیمت اعلامی وزارت بهداشت، درمان و آموزش پزشکی قابل محاسبه و پرداخت مي‌باشد)</t>
  </si>
  <si>
    <t>درمان داخل مفصلي با راديوداروها (راديوسينووکتومي با ايتريوم 90، رنيوم 186) هزینه پونکسیون داخل مفصلی جداگانه قابل محاسبه و اخذ نمی‌باشد</t>
  </si>
  <si>
    <t xml:space="preserve">اسکن PET-CT تمام بدن با FDG بدون احتساب هزینه پرتوداروی FDG </t>
  </si>
  <si>
    <t xml:space="preserve">اسکن PET-CT عضله قلب با FDG بدون احتساب هزینه پرتوداروی FDG </t>
  </si>
  <si>
    <t xml:space="preserve">اسکن PET-CT مغز با FDG بدون احتساب هزینه پرتوداروی FDG </t>
  </si>
  <si>
    <t>اندازه گیری GFR کلیه ها به روش پزشکی هسته ای</t>
  </si>
  <si>
    <t>اسکن به روش اسپکت</t>
  </si>
  <si>
    <t>(در صورت انجام، این کد را به ارزش نسبی پایه سایر کدها، اضافه نمائید)</t>
  </si>
  <si>
    <t>اسکن به روش اسپکت CT (با یا بدون attenuation correction) به مبلغ مبنا اضافه می شود</t>
  </si>
  <si>
    <t>رادیوداروی FDG18 برای اسکن PET-CT</t>
  </si>
  <si>
    <t>این کد صرفا برای مراکز دارای سیکلوترون قابل گزارش می‌باشد. در مراکز فاقد سیکوترون صرفا براساس قیمت اعلامی وزارت بهداشت، درمان و آموزش پزشکی قابل محاسبه و پرداخت می‌باشد.</t>
  </si>
  <si>
    <t>تولید رادیوداروی PSMA-GA68 برای اسکن PET-CT</t>
  </si>
  <si>
    <t>این کد براساس قیمت رسمی اعلامی وزارت بهداشت، درمان و آموزش پزشکی قابل محاسبه و پرداخت می‌باشد.</t>
  </si>
  <si>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</si>
  <si>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</si>
  <si>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</si>
  <si>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</si>
  <si>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</si>
  <si>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</si>
  <si>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 xml:space="preserve">سیمولاتور با سایر روش‌های تصویربرداری </t>
  </si>
  <si>
    <t>(سی تی اسکن، ام ار ای و سونوگرافی و پت اسکن) برای دوره کامل رادیوتراپی (این کد همراه با کد 705340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</si>
  <si>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</si>
  <si>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</si>
  <si>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t>مدیریت و تجویز انجام درمان رادیوتراپی غیر Conformal برای هر جلسه</t>
  </si>
  <si>
    <t>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t>
  </si>
  <si>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</si>
  <si>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</si>
  <si>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</si>
  <si>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(سی تی اسکن، ام ار ای و سونوگرافی و پت اسکن) برای دوره کامل رادیوتراپی(این کد همراه با کد 705335 قابل گزارش، محاسبه و اخذ نمی‌باشد)</t>
  </si>
  <si>
    <t>طراحی درمان رادیوتراپی به روش سه بعدی برای یک ناحیه درمانی برای دوره کامل رادیوتراپی</t>
  </si>
  <si>
    <t>برای یک تا دو فاز درمانی، این کد قابل گزارش است</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</si>
  <si>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</si>
  <si>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</si>
  <si>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t>طراحی و ساخت شیلدهای متعدد، استنت، شیلد bite یا بولوس برای دوره کامل رادیوتراپی</t>
  </si>
  <si>
    <t xml:space="preserve"> (این کد همراه با کد 705360 قابل گزارش، محاسبه و اخذ نمی‌باشد)</t>
  </si>
  <si>
    <t>طراحی و ساخت شیلد های بی قاعده، شیلدهای خاص، جبران کننده، وج، قالب گیری (mold) یا casts یا مولتی لیف برای دوره کامل رادیوتراپی</t>
  </si>
  <si>
    <t xml:space="preserve"> (این کد همراه با کد 705355 قابل گزارش، محاسبه و اخذ نمی‌باشد)</t>
  </si>
  <si>
    <t>کانتورینگ تومور برای دوره کامل رادیوتراپی به روش سه بعدی</t>
  </si>
  <si>
    <t>(این کد همراه با کد 705380 قابل گزارش، محاسبه و اخذ نمی‌باشد)</t>
  </si>
  <si>
    <t xml:space="preserve">مدیریت و تجویز انجام درمان رادیوتراپی به روش سه بعدی برای هر جلسه </t>
  </si>
  <si>
    <t>(این کد همراه با کد 705375 قابل گزارش، محاسبه و اخذ نمی‌باشد)</t>
  </si>
  <si>
    <t>کانتورینگ ارگان در معرض خطر برای دوره کامل رادیوتراپی به روش سه بعدی</t>
  </si>
  <si>
    <t>استفاده از تصاویر پورتال فیلم رادیولوژیک برای تایید (وریفیکاسیون) درمان به ازای هر مورد اجرا</t>
  </si>
  <si>
    <t xml:space="preserve">محاسبات پایه جهت درمان ساده رادیوتراپی شامل هیستوگرام دوز- حجم برای بافت هدف و تعیین تحمل نسبی ارگان های حیاتی  </t>
  </si>
  <si>
    <t>(این کد به ازای هر فاز درمانی یکبار قابل گزارش و اخذ می‌باشد)</t>
  </si>
  <si>
    <t xml:space="preserve">محاسبات پایه جهت درمان پیچیده رادیوتراپی به روش سه بعدی شامل هیستوگرام دوز- حجم برای بافت هدف و تعیین تحمل نسبی ارگان های حیاتی </t>
  </si>
  <si>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</si>
  <si>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درمان رادیوتراپی پیچیده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</si>
  <si>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 (مربوط به دستگاهی که پرتابل فیلم و مولتی لیف نداشته باشند)</t>
  </si>
  <si>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t>
  </si>
  <si>
    <t>(مربوط به دستگاهی که پرتابل فیلم و مولتی لیف نداشته باشند)</t>
  </si>
  <si>
    <t>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t>
  </si>
  <si>
    <t>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t>
  </si>
  <si>
    <t>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t>
  </si>
  <si>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</si>
  <si>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</si>
  <si>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</si>
  <si>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</si>
  <si>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t xml:space="preserve">طراحی مجدد درمان رادیوتراپی به روش IMRT برای بیمارانی که بیش از دو فاز درمانی دارند، برای اندام‌های دارای اندیکاسیون طراحی مجدد بر اساس فهرست اعلامی وزارت بهداشت، درمان و آموزش پزشکی </t>
  </si>
  <si>
    <t>کانتورینگ تومور برای دوره کامل رادیوتراپی به روش IMRT</t>
  </si>
  <si>
    <t>مدیریت و تجویز انجام درمان رادیوتراپی IMRT برای هر جلسه</t>
  </si>
  <si>
    <t>کانتورینگ ارگان در معرض خطر برای دوره کامل رادیوتراپی به روش IMRT</t>
  </si>
  <si>
    <t>استفاده از پورتال فیلم رادیولوژیک برای تایید (وریفیکاسیون) درمان به ازای هر مورد اجرا</t>
  </si>
  <si>
    <t>تجویز و استفاده از 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</si>
  <si>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محاسبات پایه جهت درمان رادیوتراپی به روش IMRT، شامل هیستوگرام دوز- حجم برای بافت هدف و تعیین تحمل نسبی ارگان های حیاتی</t>
  </si>
  <si>
    <t>درمان رادیوتراپی بیمار بر روی دستگاه های با توانمندی درمان IMRT  مجهز به مولتی لیف کلیماتور (MLC) و سیستم تصویربرداری پرتال متصل به دستگاه (EPID)  به ازای تعداد جلسات درمانی در یک دوره کامل رادیوتراپی</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</si>
  <si>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</si>
  <si>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KV/MV CT، On-rail CT)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</si>
  <si>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VMATو تخت با  سه درجه آزادی حرکت به ازای تعداد جلسات درمانی در یک دوره کامل رادیوتراپی </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</si>
  <si>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</si>
  <si>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VMATیا هلیکال تراپی و تخت با چهار یا شش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</si>
  <si>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و اجرای تکنیک IMRT یا VMAT یا هلیکال تراپی و امکان درمان آداپتیو آنلاین با استفاده از تصاویری به جز MR و یا امکان درمان با قابلیت ردیابی تومور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</si>
  <si>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اجرای تکنیک IMRT یا  VMATو امکان درمان آداپتیو آنلاین با استفاده از تصویربرداری MR  به ازای تعداد جلسات درمانی در یک دوره کامل رادیوتراپی </t>
  </si>
  <si>
    <t>درمان براکی تراپی بیمار بر روی دستگاه HDR (دوز بالا) به ازای هر جلسه (برای دستگاه MDR ،70 درصد تعرفه مربوطه قابل اخذ می‌باشد)</t>
  </si>
  <si>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</si>
  <si>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</si>
  <si>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</si>
  <si>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</si>
  <si>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</si>
  <si>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</si>
  <si>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</si>
  <si>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</si>
  <si>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</si>
  <si>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</si>
  <si>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</si>
  <si>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 xml:space="preserve">انجام درمان رادیوتراپی حین جراحی (IORT) با اشعه ایکس  به روش دوز مکمل (Boost) </t>
  </si>
  <si>
    <t xml:space="preserve">انجام درمان رادیوتراپی حین جراحی (IORT) با الکترون به روش دوز مکمل (Boost) </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</si>
  <si>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سه درجه آزادی حرکت به ازای هر جلسه درمان</t>
  </si>
  <si>
    <t>(براساس استاندارد ابلاغی وزارت بهداشت، درمان و آموزش پزشکی تحت پوشش بیمه‌های پایه می‌باشد) (برای محاسبه فیزیک پزشکی کد 705400 را گزارش نمایید)</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</si>
  <si>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چهار یا شش درجه آزادی حرکت به ازای هر جلسه درمان</t>
  </si>
  <si>
    <t>(براساس استاندارد ابلاغی وزارت بهداشت، درمان و آموزش پزشکی تحت پوشش بیمه‌های پایه می‌باشد) (برای دستگاه گامانایف و رادیوتراپی ژیروسکوپیک که دستگاه‌های اختصاصی برای رادیوتراپی استریوتاکتیک مغز هستند، این کد قابل گزارش است)</t>
  </si>
  <si>
    <t>انجام درمان رادیوتراپی به روش استریوتاکتیک با دستگاه مجهز به مولتی لیف کلیماتور (MLC) با قابلیت تصویربرداری توموگرافی کامپیوتری (KV/MV CBCT ، (KV/MV CT  و داشتن میدان اشعه FFF دارای تخت با شش درجه آزادی حرکت که دارای سیستم IGRT مستقل از دستگاه شتابدهنده (سیستم تصویربرداری کیلوولتاژ متعامد)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</si>
  <si>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و داشتن میدان اشعه FFF و امکان درمان آداپتیو آنلاین با استفاده از تصاویری به جز MR و یا امکان درمان با قابلیت ردیابی تومور  به ازای هر جلسه درمان</t>
  </si>
  <si>
    <t>انجام درمان رادیوتراپی به روش استریوتاکتیک با دستگاه  مجهز به بازوی رباتیک، مولتی لیف کلیماتور (MLC) و یا کلیماتورهای مخروطی و سیستم تصویربرداری کیلوولتاژ متعامد (Orthogonal) و داشتن میدان اشعه FFF و قابلیت ردیابی تومور به ازای هر جلسه درمان</t>
  </si>
  <si>
    <t>(براساس استاندارد ابلاغی وزارت بهداشت درمان و آموزش پزشکی تحت پوشش بیمه‌های پایه می‌باشد) (برای دستگاه سایبرنایف، این کد قابل گزارش است)</t>
  </si>
  <si>
    <t>انجام درمان رادیوتراپی به روش استریوتاکتیک با دستگاه مجهز به مولتی لیف کلیماتور (MLC) و سیستم تصویربرداری مبتنی بر MR و داشتن میدان اشعه FFF و امکان درمان آداپتیو آنلاین به ازای هر جلسه درمان</t>
  </si>
  <si>
    <t>استفاده از هایپرترمی خارجی به صورت موضعی یا تمام بدن در درمان رادیوتراپی و شیمی درمانی؛ به ازای هر جلسه</t>
  </si>
  <si>
    <t>الکتروکموتراپی ECT سطحی تا 10 پروب</t>
  </si>
  <si>
    <t>هزینه پروب به صورت جداگانه قابل محاسبه و اخذ می‌باشد.</t>
  </si>
  <si>
    <t>الکتروکموتراپی ECT عمقی تا 10 پروب</t>
  </si>
  <si>
    <t>الکتروکموتراپی ECT سطحی یا عمقی به ازای هر 10 پروب اضافه</t>
  </si>
  <si>
    <t xml:space="preserve">OCT یک چشم (شامل کلیه هزینه ها) </t>
  </si>
  <si>
    <t>OCT دو چشم (شامل کلیه هزینه ها)</t>
  </si>
  <si>
    <t xml:space="preserve">اسکن کان فوکال یک چشم </t>
  </si>
  <si>
    <t xml:space="preserve">اسکن کان فوکال دو چشم </t>
  </si>
  <si>
    <t>UBM هر یک از چشم‌ها</t>
  </si>
  <si>
    <t xml:space="preserve">اندازه‌گیری سلول‌های قرنیه یا اسپکولار مایکروسکوپی (ECC)؛ هر دو چشم </t>
  </si>
  <si>
    <t>تصویربرداری قرنیه (شامل توپوگرافی، پنتاکم، Itrace، Zoywave، اُرب اسکن و سایر موارد مشابه)؛ هر چشم</t>
  </si>
  <si>
    <t>تست ديد بُعد و عمق چشم؛ هر دو چشم</t>
  </si>
  <si>
    <t xml:space="preserve">تست ارزیابی میزان اشک؛ هر دو چشم به هر روش </t>
  </si>
  <si>
    <t>تست Worth؛ هر دو چشم</t>
  </si>
  <si>
    <t>تست هس اسکرین (پرده هس)؛ هر دو چشم</t>
  </si>
  <si>
    <t>اندازه‌گیری ضخامت قرنیه با اولتراسوند ORA؛ هر چشم</t>
  </si>
  <si>
    <t>اندازه‌گیری ضخامت قرنیه با پاکی‌متری؛ هر دو چشم</t>
  </si>
  <si>
    <t>تست ارزیابی عصب چشم در بیماران گلوکوم (مانند GDX یا HTR و یا سایر موارد مشابه)؛ هر چشم</t>
  </si>
  <si>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</si>
  <si>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</si>
  <si>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</si>
  <si>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</si>
  <si>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</si>
  <si>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</si>
  <si>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t>ارائه تصوير سه بعدي به همراه گزارش آناليز و محاسبات كمي تصاوير براي سي تي اسكن، 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</si>
  <si>
    <t>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</si>
  <si>
    <t>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</si>
  <si>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</si>
  <si>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</si>
  <si>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</si>
  <si>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</si>
  <si>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t xml:space="preserve">فیلترIVC همراه با ونوگرافي </t>
  </si>
  <si>
    <t>(هزینه ست فیلتر جداگانه قابل محاسبه و اخذ می‌باشد)</t>
  </si>
  <si>
    <t>خارج کردن فیلتر IVC</t>
  </si>
  <si>
    <t xml:space="preserve">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تجسس ميكروسكوپي </t>
  </si>
  <si>
    <t>اندازه‌گيري کمّي هموگلوبين گليكوزيله (HbA1C) در خون کامل/ سرم/پلاسما</t>
  </si>
  <si>
    <t>تجسس و تشخيص هر یک از مواد مخدر یا روانگردان (مانند مورفين و مپريدين) در خون/سرم/پلاسما (این کد حداکثر تا سه بار قابل گزارش است)</t>
  </si>
  <si>
    <t xml:space="preserve">تجسس و تشخيص هر یک از مواد مخدر یا روانگردان (مانند مورفين و مپريدين) در ادرار (این کد حداکثر تا سه بار قابل گزارش است) </t>
  </si>
  <si>
    <t>تجسس و تشخيص چهار الی ده مواد مخدر/روانگردان/داروها و متابولیک آن‌ها در خون/سرم/پلاسما/ادرار</t>
  </si>
  <si>
    <t>اندازه گيري کمّي T3 سرم/پلاسما به روش الایزا یا RIA</t>
  </si>
  <si>
    <t>اندازه گيري کمّي T3 سرم/پلاسما به روش کمي لومينسانس، الکتروکمي لومينسانس، ELFA و FBLI</t>
  </si>
  <si>
    <t>‏ اندازه گيري کمّي T4 سرم/پلاسما به روش الایزا یا RIA</t>
  </si>
  <si>
    <t>‏ اندازه گيري کمّي T4 سرم/پلاسما به روش کمي لومينسانس، الکتروکمي لومينسانس، ELFA و FBLI</t>
  </si>
  <si>
    <t>اندازه گيري کمّي (T3 Uptake (T3RU سرم/پلاسما به روش الایزا یا RIA</t>
  </si>
  <si>
    <t>اندازه گيري کمّي (T3 Uptake (T3RU سرم/پلاسما به روش کمي لومينسانس، الکتروکمي لومينسانس، ELFA و FBLI</t>
  </si>
  <si>
    <t>اندازه گيري کمّي (Thyroid Stimulating Hormone (TSH سرم/پلاسما به روش الایزا یا RIA</t>
  </si>
  <si>
    <t>اندازه گيري کمّي (Thyroid Stimulating Hormone (TSH سرم/پلاسما به روش کمي لومينسانس، الکتروکمي لومينسانس، ELFA و FBLI</t>
  </si>
  <si>
    <t xml:space="preserve">اندازه‌گيري کمّي FreeT3 سرم/پلاسما به روش الایزا یا RIA </t>
  </si>
  <si>
    <t>اندازه‌گيري کمّي FreeT3 سرم/پلاسما به روش کمي لومينسانس، الکتروکمي لومينسانس، ELFA و FBLI</t>
  </si>
  <si>
    <t>اندازه گيري کمّي FreeT4 سرم/پلاسما به روش الایزا یا RIA</t>
  </si>
  <si>
    <t>اندازه گيري کمّي FreeT4 سرم/پلاسما به روش کمي لومينسانس، الکتروکمي لومينسانس، ELFA و FBLI</t>
  </si>
  <si>
    <t xml:space="preserve"> اندازه‌گيري کمّي (Follicle stimulating hormone (FSH سرم/ پلاسما يا ادراربه روش الایزا یا RIA</t>
  </si>
  <si>
    <t>اندازه‌گيري کمّي (Follicle stimulating hormone (FSH سرم/ پلاسما يا ادرار به روش کمي لومينسانس، الکتروکمي لومينسانس، ELFA و FBLI</t>
  </si>
  <si>
    <t xml:space="preserve"> اندازه‌گيري کمّي (LH) Luteinizing hormone خون به روش الایزا یا RIA</t>
  </si>
  <si>
    <t>اندازه‌گيري کمّي (LH) Luteinizing hormone خون به روش کمي لومينسانس، الکتروکمي لومينسانس، ELFA و FBLI</t>
  </si>
  <si>
    <t xml:space="preserve"> اندازه‌گيري کمّي پرولاکتين Prolactin سرم/پلاسما به روش الایزا یا RIA</t>
  </si>
  <si>
    <t>اندازه‌گيري کمّي پرولاکتين Prolactin سرم/پلاسما به روش کمي لومينسانس، الکتروکمي لومينسانس، ELFA و FBLI</t>
  </si>
  <si>
    <t xml:space="preserve"> اندازه‌گيري کمّي تستوسترون Testosteroneسرم/پلاسما </t>
  </si>
  <si>
    <t xml:space="preserve"> اندازه‌گيري کمّي استراديول (E2) سرم/پلاسما </t>
  </si>
  <si>
    <t xml:space="preserve"> اندازه‌گيري کمّي Beta HCG در سرم/پلاسما به روش الایزا یا RIA</t>
  </si>
  <si>
    <t>اندازه‌گيري کمّي Beta HCG در سرم/پلاسما به روش کمي لومينسانس، الکتروکمي لومينسانس، ELFA و FBLI</t>
  </si>
  <si>
    <t>آزمایش اندازه‌گیری زمان انعقاد فعال شده (ACT: Activated clotting Time) هر نوبت</t>
  </si>
  <si>
    <t xml:space="preserve"> اندازه‌گيري کمّي (PAPP-A) Pregnancy Associated Plasma protein –A </t>
  </si>
  <si>
    <t>اندازه‌گيري کمّي Anti Mullerian hormon (AMH)</t>
  </si>
  <si>
    <t xml:space="preserve">آزمايش كشت ترشحات واژن از نظر عوامل ميکروبي </t>
  </si>
  <si>
    <t xml:space="preserve"> آزمايش كامل مايع مني (Semen Analysis) شامل ارزیابی حجم، شمارش، حرکت و مورفولوژی اسپرم بطور کامل دستگاه خودکار </t>
  </si>
  <si>
    <t>(قیمت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</si>
  <si>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آزمایش HLA Typing  با روش توالی‌یابی (HLA Typing High Resolution) صرفاً برای دهنده پیوند مغز استخوان، کلیه، روده، قلب، ریه، کبد و پانکراس (شامل استخراج اسید نوکلئیک) (قیمت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</si>
  <si>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 xml:space="preserve">آزمایش گلوبال تشخیص مولکولی (شامل استخراج اسید نوکلئیک) سویه های پر خطر ویروسHPV و ژنوتایپینگ بر مبنای mRNAو با استفاده از دستگاه تمام اتوماتیک </t>
  </si>
  <si>
    <t xml:space="preserve">مشاوره و گزارش نمونه های سطح سه آسیب شناسی، ارسالی به مراکز دیگر كه نياز به تهيه لام دارند </t>
  </si>
  <si>
    <t xml:space="preserve">مشاوره و گزارش نمونه های سطح چهار آسیب شناسی، ارسالی به مراکز دیگر كه نياز به تهيه لام دارند </t>
  </si>
  <si>
    <t xml:space="preserve">مشاوره و گزارش نمونه های سطح پنج آسیب شناسی، ارسالی به مراکز دیگر كه نياز به تهيه لام دارند </t>
  </si>
  <si>
    <t xml:space="preserve">مشاوره و گزارش نمونه های سطح شش آسیب شناسی، ارسالی به مراکز دیگر كه نياز به تهيه لام دارند </t>
  </si>
  <si>
    <t>تشخيص و جداسازی تخمک از مايع فوليکولي به ازای هر 5 تخمک</t>
  </si>
  <si>
    <t>آماده سازي جنين براي انتقال با هر روش ( به ازای هر نی)</t>
  </si>
  <si>
    <t xml:space="preserve">تشخيص اسپرم از آسپيراسيون اپيديديم </t>
  </si>
  <si>
    <t>انجماد جنين و تخمک به ازای اولین نی</t>
  </si>
  <si>
    <t>به ازای هر نی اضافه</t>
  </si>
  <si>
    <t xml:space="preserve">انجماد اسپرم </t>
  </si>
  <si>
    <t xml:space="preserve">آماده سازي اسپرم با روش ساده </t>
  </si>
  <si>
    <t>آماده سازي اسپرم با روش کمپلکس (گرادينت) یا میکروفلوئیدی</t>
  </si>
  <si>
    <t xml:space="preserve">تشخيص اسپرم از بافت بيضه (تازه و منجمد) </t>
  </si>
  <si>
    <t>کشت تخمک یا جنين تا 72 ساعت به ازای 5 تخمک یا جنین</t>
  </si>
  <si>
    <t xml:space="preserve">هچينگ آزمایشگاهی هر جنين </t>
  </si>
  <si>
    <t>کشت تخمک یا جنين بیش از 72 ساعت به ازای 5 تخمک یا جنین</t>
  </si>
  <si>
    <t>بررسي حرکت و موتيليتي اسپرم در هيالورونيک اسيد یا PICSI</t>
  </si>
  <si>
    <t xml:space="preserve">آناليز اسپرم با روش کروگي </t>
  </si>
  <si>
    <t xml:space="preserve">آناليز اسپرم حاصل از RE </t>
  </si>
  <si>
    <t>ذخيره‌سازي جنين به ازای هر نی به ازای هر شش ماه</t>
  </si>
  <si>
    <t>ذوب جنين به ازای هر نی</t>
  </si>
  <si>
    <t>ذوب اسپرم و يا مايع مني به ازای هر نی</t>
  </si>
  <si>
    <t>برای موارد درمانی تحت پوشش بیمه پایه می‌باشد.</t>
  </si>
  <si>
    <t>بیوپسی بلاستوسیست (تروفواکتودرم)</t>
  </si>
  <si>
    <t>تشخیص و آماده سازی اسپرم حاصل از TESE  یا Micro TESE</t>
  </si>
  <si>
    <t>پروسه ميکرواینجکشن تخمک به ازای هر تخمک حاصل از TESE  یا Micro TESE</t>
  </si>
  <si>
    <t>ارزیابی لقاح به ازای هر تخمک</t>
  </si>
  <si>
    <t>پاکسازی سلول‌های گرانولوزا از تخمک به ازای هر 4 تخمک (دنود کردن)</t>
  </si>
  <si>
    <t>فعال سازی مصنوعی تخمک (Artificial Oocyte Activation) پس از تزریق درون سیتوپلاسمی اسپرم به ازای هر تخمک</t>
  </si>
  <si>
    <t>بلوغ آزمایشگاهی تخمک (In Vitro Maturation): رشد تخمک‌های نابالغ در شرایط آزمایشگاهی به ازای هر 4 تخمک</t>
  </si>
  <si>
    <t>پروسه ميکروانجکشن تخمک به ازای هر 4 تخمک.
به ازای هر 1 تا 4 تخمک اضافه، این کد یک بار دیگر قابل گزارش می‌باشد.</t>
  </si>
  <si>
    <t xml:space="preserve">بررسی حذف نواحی AZF در کروموزوم Y </t>
  </si>
  <si>
    <t>(صرفا براساس استانداردهای ابلاغی وزارت بهداشت درمان و آموزش پزشکی قابل محاسبه و گزارش می‌باشد)</t>
  </si>
  <si>
    <t>(این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t>
  </si>
  <si>
    <t>(باید توجه داشت که این کد در خصوص استفاده از پروب‌های عمومی (همانند پروب‌های اختصاصی سانترومرها و پروب های عمومی هر کروموزوم) می‌باشد. در صورت استفاده از پروب‌های کم‌مصرف همانند موارد locus specific برای برخی وضعیت‌های خاص و نادر می توان یک ضریب 1.5 برابر را بر روی روش مورد استفاده اعمال کرد)</t>
  </si>
  <si>
    <t>آزمایش NIPT با استفاده از cell free DNA جنینی برای غربالگری سندروم داون- روش NGS</t>
  </si>
  <si>
    <t xml:space="preserve"> آزمایش سنجش اسیدهای ارگانیک در ادرار به روش GC/MS</t>
  </si>
  <si>
    <t>کدملی (Code)</t>
  </si>
  <si>
    <t>شرح کد (Value)</t>
  </si>
  <si>
    <t>درمان اتولوگوس سرم تراپي</t>
  </si>
  <si>
    <t>ایمونوگلوبولین بوتولیسم، انسانی، برای تزریق داخل وریدی یا عضلانی</t>
  </si>
  <si>
    <t>تزریق توکسوئید کزار و یا ایمن سازی کزار یا واکسیناسیون داخل عضلانی</t>
  </si>
  <si>
    <t>انفوزیون داخل وریدی توسط پزشک یا زیر نظر مستقیم پزشک</t>
  </si>
  <si>
    <t>(در صورت انجام در اورژانس بیمارستان برای بیماران بستری موقت، در تعهد بیمه پایه می‌باشد)</t>
  </si>
  <si>
    <t>انفوزیون داخل وریدی آنتی دوت توسط پزشک یا زیر نظر مستقیم پزشک در مسمویت ها برای ساعت اول</t>
  </si>
  <si>
    <t>انفوزیون داخل وریدی آنتی دوت توسط پزشک یا زیر نظر مستقیم پزشک در مسمویت ها به ازای هر یک ساعت اضافه</t>
  </si>
  <si>
    <t>ترزیق هر نوع داروی داخل عضله یا زیر جلدی (تشخیصی، درمانی و پیشگیرانه)</t>
  </si>
  <si>
    <t>ترزیق هر نوع داروی داخل شریانی</t>
  </si>
  <si>
    <t>ترزیق هر نوع داروی داخل وریدی</t>
  </si>
  <si>
    <t>تزریق عضلانی آنتی بیوتیک</t>
  </si>
  <si>
    <t>تزريق داروی ATG توسط پزشک</t>
  </si>
  <si>
    <t>تزريق داروهاي حساس و بيولوژيك آنتی‌بادی‌های مونوکلونال برای مثال ايمونوگلوبين داخل وريدي (IVIG) توسط پزشک</t>
  </si>
  <si>
    <t>تزريق داروهاي بي‌فسفوناتها (برای مثال زومتا و پاميدرونات) پالس‌متيل پردنيزولون توسط پزشک یا تحت نظارت مستقیم</t>
  </si>
  <si>
    <t>بکار بردن انژکتور روی بدن on-body (شامل کارگذاری کانولا) برای تزریق زیرجلدی زمان بندی شده</t>
  </si>
  <si>
    <t>تزریق دسفرال</t>
  </si>
  <si>
    <t>(هزینه لوازم و تجهیزات مصرفی به طور جداگانه قابل اخذ می‌باشد)</t>
  </si>
  <si>
    <t>(این کد برای هر بیمار تنها یکبار و فقط در اولین مصاحبه گزارش گردد) (این خدمت همزمان با ویزیت روزانه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</si>
  <si>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</si>
  <si>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هیپنوتراپی، هر جلسه حداقل 30 دقیقه‌ای</t>
  </si>
  <si>
    <t>(ویزیت سرپایی و ویزیت بستری و کد 900051 همزمان با این کد قابل گزارش و اخذ نمی‌باشد)</t>
  </si>
  <si>
    <t>روان ‌درمانی فردی، هیپنوتراپی هر جلسه بیش از 30 دقیقه</t>
  </si>
  <si>
    <t>(ویزیت سرپایی و ویزیت بستری و کد900050 همزمان با این کد قابل گزارش و اخذ نمی‌باشد)</t>
  </si>
  <si>
    <t>روان درمانی فردی، بینش گرا، اصلاح رفتاری یا روان درمانی حمایتی با استفاده از تمرین بیوفیدبک تا 30 دقیقه</t>
  </si>
  <si>
    <t>روان درمانی فردی، بینش گرا، اصلاح رفتاری یا روان درمانی حمایتی با استفاده از تمرین بیوفیدبک بیش از 30 دقیقه</t>
  </si>
  <si>
    <t>خانواده درمانی، زوج درمانی، درمان زناشویی و سکس تراپی تا 30 دقیقه</t>
  </si>
  <si>
    <t>(ویزیت سرپایی و ویزیت بستری و کد 900093 همزمان با این کد قابل گزارش و اخذ نمی‌باشد)</t>
  </si>
  <si>
    <t>خانواده درمانی، زوج درمانی، درمان زناشویی و سکس تراپی بیش از 30 دقیقه</t>
  </si>
  <si>
    <t>(ویزیت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</si>
  <si>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</si>
  <si>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(ویزیت سرپایی با این کد قابل گزارش و اخذ نمی‌باشد)</t>
  </si>
  <si>
    <t>مجموعه تست های مورد استفاده برای ارزیابی بالینی (انجام و تفسیر) به ازای هر 30 دقیقه توسط پزشک (برای مثال؛Beck depression Inventory, Proteus Mazes Test, Wechsler Memory Scale, The Bender Gestalt Perceptual Motor Test, Rorschach Test, Symptopm Check List (SCL90) )</t>
  </si>
  <si>
    <t>مجموعه تست های مورد استفاده برای ارزیابی بالینی (انجام و تفسیر) توسط تکنسین یا کامپیوتر (برای مثال؛Beck depression Inventory, Proteus Mazes Test, Wechsler Memory Scale, The Bender Gestalt Perceptual Motor Test, Rorschach Test, Symptopm Check List (SCL90) )</t>
  </si>
  <si>
    <t>مجموعه تست های مورد استفاده برای ارزیابی شخصیت (انجام و تفسیر) (برای مثال؛ Minesota multiphasic personality inventorty (MMPI), Bysenk Personality Inventory, Scentence Completion Test)</t>
  </si>
  <si>
    <t>مجموعه تست های مورد استفاده برای ارزیابی هوش (انجام و تفسیر) (برای مثال؛ Raven’s matrices for adult, The Coloured Raven’s Matrices for Children, draw a person test, Thematic apperception test, Children apperception test )</t>
  </si>
  <si>
    <t>ارزیابی سلامت و رفتار (مثل مصاحبه بالینی با تمرکز بر سلامت، مشاهدات رفتاری، پایش روانی فیزیولوژیک، پرسشنامه های سلامت محور)، هر 15 دقیقه چهره به چهره با بیمار؛ ارزیابی نوبت اول یا مجدد</t>
  </si>
  <si>
    <t>مداخله سلامت و رفتار، هر 15 دقیقه، چهره به چهره، انفرادی</t>
  </si>
  <si>
    <t>مداخله سلامت و رفتار، هر 15 دقیقه، چهره به چهره، گروهی (2 بیمار یا بیشتر)</t>
  </si>
  <si>
    <t>مداخله سلامت و رفتار، هر 15 دقیقه، چهره به چهره،خانوادگی (با و بدون حضور بیمار)</t>
  </si>
  <si>
    <t>تحریک مکرر مغناطیسی ترانس کرانیال (Rtms)</t>
  </si>
  <si>
    <t>(به ازای هر جلسه و ویزیت سرپایی قابل گزارش نمی‌باشد)</t>
  </si>
  <si>
    <t>درمان با تشنج‌زایی الکتریکی ECT (شامل مانیتورینگ لازم)؛ به ازای هر جلسه</t>
  </si>
  <si>
    <t>نارکوسنتز برای اهداف تشخیصی و درمانی روانپزشکی (مثلا، مصاحبه سدیم آموباربیتال &lt;آمیتال&gt;)</t>
  </si>
  <si>
    <t>کاردرمانی فردی برای بیماران روانپزشکی به ازای هر جلسه حداقل 30 دقیقه ای</t>
  </si>
  <si>
    <t>کاردرمانی گروهی برای بیماران روانپزشکی به ازای هر بیمار در هر جلسه حداقل 45 دقیقه ای در گروه‌های 4 تا 12 نفر</t>
  </si>
  <si>
    <t>آموزش بیوفیدبک، با هر روشی</t>
  </si>
  <si>
    <t>آموزش بیوفیدبک، عضلات پرینه، اسفنکتر ادراری یا مقعدی، شامل EMG و یا مانومتری</t>
  </si>
  <si>
    <t>نوروفیدبک</t>
  </si>
  <si>
    <t>گلوبال-نارسایی کلیه یا مسمومیت، همودیالیز اولیه (حاد-6 جلسه اول)</t>
  </si>
  <si>
    <t>گلوبال- همودياليز مزمن، يک ارزيابي به وسيله پزشک، با يا بدون اصلاح قابل توجه در فرآيند انجام آن در مراکز دولتی</t>
  </si>
  <si>
    <t>گلوبال- همودياليز مزمن، يک ارزيابي به وسيله پزشک، با يا بدون اصلاح قابل توجه در فرآيند انجام آن در مراکز دولتی با استفاده از دستگاه HDF (براساس استانداردهای ابلاغی وزارت بهداشت، درمان و آموزش پزشکی)</t>
  </si>
  <si>
    <t>گلوبال- بستری جهت کاتترگذاري کاتتر دائمی دیالیز صفاقی</t>
  </si>
  <si>
    <t>(هزینه دارو و لوازم مصرفی پزشکی جداگانه و مطابق قیمت اعلامی وزارت بهداشت، درمان و آموزش پزشکی قابل محاسبه می‌باشد) (برای دیالیز صفاقی موقت کد 402065 گزارش گردد)</t>
  </si>
  <si>
    <t>ارزش تام 25 واحد</t>
  </si>
  <si>
    <t>CRRT هموفيلتراسيون و درمان هاي مداوم جايگزين كليه</t>
  </si>
  <si>
    <t>(هزينه ست، صافي، سوزن، محلول دياليز و سایر مواد مصرفی اختصاصی جداگانه و مطابق قيمت اعلامي وزارت بهداشت، درمان و آموزش پزشکي قابل محاسبه مي‌باشد)</t>
  </si>
  <si>
    <t>گلوبال مدیریت بیمار دیالیز صفاقی شامل ویزیت، آموزش و مشاوره به بیمار یا خانواده وی به صورت حضوری، تلفنی یا آنلاین در هر ماه (شامل یک ویزیت حضوری به علاوه حداقل 4 مشاوره و آموزش غیر حضوری)</t>
  </si>
  <si>
    <t>(ویزیت سرپایی به طور جداگانه قابل گزارش و پرداخت نمی‌باشد.)</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</si>
  <si>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</si>
  <si>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</si>
  <si>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t>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Ph، ثبت، تحلیل، تفسیر و یا با ثبت طولانی</t>
  </si>
  <si>
    <t>بررسی افزایش حجم تحریکی با بالن در مری</t>
  </si>
  <si>
    <t>تست تنفسی هیدروژن یا متان (مثلا، برای تشخیص کمبود لاکتاز، عدم تحمل فروکتوز، رشد بیش از حد باکتری ها، یا ترانزیت گوارشی دهان-سکوم)</t>
  </si>
  <si>
    <t>هزینه کیت به طور جداگانه قابل محاسبه می‌باشد.</t>
  </si>
  <si>
    <t>تست آنالیز معده با تزریق محرک های ترشح معده (هیستامین، انسولین، پنتاگاسترین، کلسیم و سکرتین)</t>
  </si>
  <si>
    <t>لوله گذاری در معده و آسپیراسیون، تشخیصی، نمونه منفرد (مثلا آنالیز اسید)</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</si>
  <si>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</si>
  <si>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</si>
  <si>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</si>
  <si>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</si>
  <si>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</si>
  <si>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(کد 900210 را به همراه کد 900205 بکار نبرید)</t>
  </si>
  <si>
    <t>مطالعه‌ی حرکت کولون (مانومتری)، حداقل 6 ساعت ثبت مداوم (شامل تست‌های تحریکی، مثلا، غذا، انبساط بالون داخل کولونی، مواد دارویی، در صورتی که انجام شده است)، با ثبت و گزارش</t>
  </si>
  <si>
    <t>تست حساسیتی تونوس و کامپلیانس رکتال (یعنی پاسخ به اتساع درجه بندی شده بالن)</t>
  </si>
  <si>
    <t>مانومتری آنورکتال</t>
  </si>
  <si>
    <t>گذاشتن رکتال تیوب</t>
  </si>
  <si>
    <t>شستشو برای دفع تجمع مدفوع (WBI) به ازای هر 24 ساعت</t>
  </si>
  <si>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</si>
  <si>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</si>
  <si>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t>
  </si>
  <si>
    <t>گونیوسکوپی (عمل مستقل)، یک طرفه یا دو طرفه</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</si>
  <si>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</si>
  <si>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</si>
  <si>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امبلیوتراپی یا آموزش ارتوپتیک و یا پلئوپتیک با راهنمایی و ارزیابی طبی دائم</t>
  </si>
  <si>
    <t>فیت کردن کانتاکت لنز برای درمان بیماری</t>
  </si>
  <si>
    <t>تنظیم لنز تماسی برای درمان قوز قرنیه، اولین تنظیم</t>
  </si>
  <si>
    <t>برای تنظیمات بعدی صرفا ویزیت قابل گزارش است</t>
  </si>
  <si>
    <t>معاینه میدان بینایی، یک یا دو طرفه، با تفسیر و گزارش؛ معاینه محدود</t>
  </si>
  <si>
    <t>(برای مثال به وسیله تانژانت اسکرین، اتوپلوت، آرک پریمتر یا تست SSLA همانند اکتاپوس 3 یا 7 یا مشابه)</t>
  </si>
  <si>
    <t>پریمتری اتوماتیک شامل کلیه هزینه های مربوطه، یکطرفه یا دوطرفه</t>
  </si>
  <si>
    <t>(هزینه دیگری با این کد قابل گزارش نمی‌باشد)</t>
  </si>
  <si>
    <t>تونومتری سریال با اندازه‌گیریهای متعدد فشار داخل چشم (عمل مستقل)، یک طرفه یا دو طرفه</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</si>
  <si>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</si>
  <si>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 یک طرفه یا دو طرفه</t>
  </si>
  <si>
    <t>تستهاي برانگيختگي براي گلوكوم با تفسير و گزارش، بدون تونوگرافی، یک یا دو طرفه</t>
  </si>
  <si>
    <t>(تعیین هیسترزیس قرنیه، توسط تحریک با ایمپالس هوا، یکطرفه یا دو طرفه، همراه با تفسیر و گزارش)</t>
  </si>
  <si>
    <t>افتالموسکوپی وسیع با ترسیم شبکیه ( برای مثال برای جدا شدن شبکیه ، ملانوما ) با تفسیر و گزارش</t>
  </si>
  <si>
    <t>آنژیوسکوپی فلئورسین، با تفسیر و گزارش</t>
  </si>
  <si>
    <t>آنژيوگرافي فلئورسين یا ايندوسيانين سبز (ICG) (شامل عكس‌برداري چند تصويري)، با تفسير و گزارش، یک طرفه یا دو طرفه</t>
  </si>
  <si>
    <t>عکسبرداری از فوندوس، با تفسیر و گزارش</t>
  </si>
  <si>
    <t>افتالمودينامومتري</t>
  </si>
  <si>
    <t>( همراه ویزیت چشم پزشکی قابل گزارش نیست)</t>
  </si>
  <si>
    <t xml:space="preserve"> </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</si>
  <si>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</si>
  <si>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</si>
  <si>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t>بررسی دید رنگی، وسیع، برای مثال آنومالوسکوپ یا ابزار مشابه (آزمایش دید رنگی یا صفحات سودوایزوکوماتیک از قبیل HRR یا ایشیهارا (Ishihara) نباید جداگانه گزارش گردد)</t>
  </si>
  <si>
    <t>( این خدمت جزء خدمات چشم پزشکی عمومی و در کد 900410 لحاظ شده است)</t>
  </si>
  <si>
    <t>بررسی عادت به تاریکی، با تفسیر و گزارش</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</si>
  <si>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</si>
  <si>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</si>
  <si>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</si>
  <si>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</si>
  <si>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</si>
  <si>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</si>
  <si>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</si>
  <si>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</si>
  <si>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</si>
  <si>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</si>
  <si>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t>تست Ocular Photo Screening با تفسیر و گزارش؛ دو طرفه</t>
  </si>
  <si>
    <t>تست غربالگری برای اندازه‌گیری کمی حدت بینایی؛ دو طرفه</t>
  </si>
  <si>
    <t>طراحی و ساخت عینک طبی براساس استاندارد ابلاغی وزارت بهداشت، درمان و آموزش پزشکی</t>
  </si>
  <si>
    <t>معاینه گوش، حلق و بینی زیر بیهوشی عمومی</t>
  </si>
  <si>
    <t>مانورهای درمانی اصلاح سرگیجه حاد وضعیتی (مانند Epley یا Semont)</t>
  </si>
  <si>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</si>
  <si>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</si>
  <si>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</si>
  <si>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</si>
  <si>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</si>
  <si>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</si>
  <si>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</si>
  <si>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</si>
  <si>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t>ارزيابي پايه سيستم تعادلي (الکترونيستاگموگرافي) ENG، VNG، VEMP و Vibration</t>
  </si>
  <si>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</si>
  <si>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</si>
  <si>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</si>
  <si>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</si>
  <si>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t>آزمایش ایمیتنس آکوستیک، شامل تمپانومتری (آزمایش امپدانس)، آزمایش آستانه آکوستیک رفلکس، و آزمایش نزول آکوستیک رفلکس</t>
  </si>
  <si>
    <t>تست کالریک وستیبولار با ضبط کردن، دو طرفه؛ با یک یا دو حرارت شامل یک یا چند شستشوی گرم یا سرد در هر گوش</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</si>
  <si>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t>
  </si>
  <si>
    <t>(براي ارزيابي سمعك و انتخاب به كد 900515 و 900520 مراجعه كنيد)</t>
  </si>
  <si>
    <t>تست رفلکس آکوستیک صوتی</t>
  </si>
  <si>
    <t>الکتروکوکلئوگرافی (هزینه وسایل مصرفی به طور جداگانه محاسبه می‌گردد)</t>
  </si>
  <si>
    <t>آزمون پتانسيل‌هاي برانگیخته پایدار شنوایی؛ ABR جامع یا محدود</t>
  </si>
  <si>
    <t>آزمون پتانسيل‌هاي برانگیخته پایدار شنوایی؛ ASSR جامع یا محدود</t>
  </si>
  <si>
    <t>شنوایی سنجی تقویت شده با بینایی (VRA)</t>
  </si>
  <si>
    <t>تست انتشار صوت (اسکرنینگ یا تشخيصي) یا TEOAE</t>
  </si>
  <si>
    <t>انتشار ‌‌های اوتوآکوستیک تحریک شده محصول تغییر یافته؛ ارزیابی محدود (برای تائید وجود یا عدم وجود اختلال شنوایی، 3-6 فرکانس) یا انتشار ‌های اوتوآکوستیک تحریک شده گذرا، با تفسیر و گزارش</t>
  </si>
  <si>
    <t>تست انتشار صوت (تشخیصی) یا DPOAE</t>
  </si>
  <si>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</si>
  <si>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</si>
  <si>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</si>
  <si>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گلوبال مشاوره، تنظیم، قالب گیری و ارزیابی دوره‌ای سمعک برای یک گوش برای یکسال</t>
  </si>
  <si>
    <t>گلوبال مشاوره، تنظیم، قالب گیری و ارزیابی دوره‌ای سمعک برای دو گوش برای یکسال</t>
  </si>
  <si>
    <t>ارزیابی برای استفاده و/یا فیت کردن پروتز تکلم به عنوان مکمل گفتار</t>
  </si>
  <si>
    <t>(برای گزارش خدمات مرتبط با وسائل ارتباطی جایگزین و یا تقویت کننده، به کدهای 900555 ،900545 مراجعه کنید)</t>
  </si>
  <si>
    <t>آنالیز تشخیصی ایمپلنت کوکلئار، بیمار تا 7 سال؛ با برنامه‌نویسی</t>
  </si>
  <si>
    <t>آنالیز تشخیصی ایمپلنت کوکلئار، بیمار تا 7 سال؛ برنامه‌نویسی مجدد</t>
  </si>
  <si>
    <t>آنالیز تشخیصی ایمپلنت کوکلئار، بیمار بالای 7 سال؛ با برنامه‌نویسی</t>
  </si>
  <si>
    <t>آنالیز تشخیصی ایمپلنت کوکلئار، بیمار بالای 7 سال؛ برنامه‌نویسی مجدد</t>
  </si>
  <si>
    <t>ارزیابی برای تجویز ابزار ارتباطی "افزوده – جایگزین" غیرگفتاری فردی چهره به چهره به ازای هر یک ساعت برای یک دوره درمان</t>
  </si>
  <si>
    <t>ارزیابی برای تجویز ابزار ارتباطی "افزوده – جایگزین" غیرگفتاری فردی چهره به چهره برای یک دوره درمان به ازای هر 30 دقیقه اضافه</t>
  </si>
  <si>
    <t>خدمت (خدمات) درمانی برای به کارگیری ابزار مولد غیر گفتاری، شامل برنامه ریزی و تنظیم به ازای هر جلسه</t>
  </si>
  <si>
    <t>ارزیابی برای تجویز ابزار مولد گفتار در ارتباط "افزوده – جایگزین" چهره به چهره برای یک دوره درمان</t>
  </si>
  <si>
    <t>ارزیابی برای تجویز ابزار مولد گفتار در ارتباط "افزوده – جایگزین" چهره به چهره برای یک دوره درمان هر 30 دقیقه اضافه</t>
  </si>
  <si>
    <t>خدمات درمانی برای استفاده از ابزار مولد گفتار، شامل برنامه‌ریزی و اصلاح، به ازای هر جلسه</t>
  </si>
  <si>
    <t>(برای خدمت یا خدمات درمانی جهت استفاده از ابزار غیر مولد گفتار از کد 900550 استفاده کنید)</t>
  </si>
  <si>
    <t>ارزیابی عملکردی بلع دهانی و حلقی؛ برای یک دوره درمان</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</si>
  <si>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</si>
  <si>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اندوسکوپی فیبراپتیک قابل انعطاف حرکتی از عملکرد بلع یا تست حسی حنجره با ضبط ویدئویی یا سینمائی</t>
  </si>
  <si>
    <t>(هزینه رادیولوژی به طور جداگانه محاسبه می‌گردد) (برای ارزیابی عمل بلع دهانی و حلقی از کد 900565 استفاده کنید)</t>
  </si>
  <si>
    <t>تفسیر و گزارش پزشک فلئوروسکوپی یا آندوسکوپی برایی موارد ارزیابی حنجره یا بلع</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</si>
  <si>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</si>
  <si>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 هر یک ساعت</t>
  </si>
  <si>
    <t>ارزیابی سیستم شنوایی مرکزی، با گزارش هر 15 دقیقه اضافه (این کد را علاوه بر کد پروسیجر اولیه، بصورت جداگانه گزارش کنید)</t>
  </si>
  <si>
    <t>بررسی وزوز گوش (شامل تطبیق دادن فرکانس و شدت صدا و ماسک کردن)</t>
  </si>
  <si>
    <t>ارزیابی وضعیت توانبخشی شنیداری برای یک دوره درمان هر یک ساعت</t>
  </si>
  <si>
    <t>ارزیابی وضعیت توانبخشی شنیداری برای یک دوره درمان هر 15 دقیقه اضافه (این کد را علاوه بر کد پروسیجر اولیه، بصورت جداگانه گزارش کنید)</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</si>
  <si>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</si>
  <si>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</si>
  <si>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</si>
  <si>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احیای قلبی ریوی (با یا بدون انتوباسیون)</t>
  </si>
  <si>
    <t>شوک قلبی انتخابی برای آریتمی، بصورت الکتریکی؛ خارجی</t>
  </si>
  <si>
    <t>شوک قلبی انتخابی برای آریتمی، بصورت الکتریکی؛ داخلی (عمل مستقل)»</t>
  </si>
  <si>
    <t>کمک قلبی- روش کمک به گردش خون داخلی</t>
  </si>
  <si>
    <t>(برای گذاشتن کاتتر برای استفاده از دستگاه کمک کننده به گردش خون از قبیل بالون پمپ داخل آئورتی از کد 301560 استفاده کنید)</t>
  </si>
  <si>
    <t>کمک قلبی- روش کمک به گردش خون خارجی</t>
  </si>
  <si>
    <t>آترکتومی یا 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</si>
  <si>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</si>
  <si>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t>ترومبولتیکتراپی یا تجویز مهارکننده IIb IIIa داخل کرونر (حین پروسیجر)</t>
  </si>
  <si>
    <t>ترمبولتیک داخل وریدی</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</si>
  <si>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</si>
  <si>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</si>
  <si>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t>OCT یا IVUS عروق کرونر یک رگ (آنژیوگرافی، آنژیوپلاستی و تعبیه استنت حسب مورد به این خدمت اضافه می‌گردد)</t>
  </si>
  <si>
    <t>OCT یا IVUS عروق کرونر به ازای هر رگ اضافه</t>
  </si>
  <si>
    <t>تعبیه هر استنت اضافه در همان رگ (این کد حداکثر 2 بار قابل گزارش می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</si>
  <si>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</si>
  <si>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</si>
  <si>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</si>
  <si>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</si>
  <si>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</si>
  <si>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</si>
  <si>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آنژیوپلاستی Chronic Total Occlusion یا CTO عروق کرونری یا محیطی ، وریدی یا شریانی به همراه تعبیه یک استنت براساس استاندارد و دستورالعمل ابلاغی وزارت بهداشت، درمان و آموزش پزشکی</t>
  </si>
  <si>
    <t>آنژیوپلاستی Chronic Total Occlusion یا CTO رتروگراد عروق کرونری یا محیطی ، وریدی یا شریانی به همراه تعبیه یک استنت براساس استاندارد و دستورالعمل ابلاغی وزارت بهداشت، درمان و آموزش پزشکی</t>
  </si>
  <si>
    <t>آنژیوپلاستی Unprotected Left Main به همراه تعبیه یک استنت</t>
  </si>
  <si>
    <t>سپتال Ablation همراه با تزریق الکل برای درمان HCM</t>
  </si>
  <si>
    <t>Primary PCI در Culprit Lession در Acute STEMI یا شوک کاردیوژنیک با تعبیه یک استنت</t>
  </si>
  <si>
    <t>(کد آنژیوگرافی عروق کرونر همزمان با این کد قابل گزارش و اخذ می‌باشد)</t>
  </si>
  <si>
    <t>Primary PCI در Culprit Lession در Acute STEMI یا شوک کاردیوژنیک بدون تعبیه یک استنت</t>
  </si>
  <si>
    <t>سنگ‌شکن کرونری از راه پوست (علاوه بر کد مربوط به عمل اولیه، جداگانه فهرست شود)</t>
  </si>
  <si>
    <t>والولوپلاستی دریچه آئورت؛ از طریق پوست</t>
  </si>
  <si>
    <t>والولوپلاستی دریچه میترال یا تریکوسپید به همراه سپتوستومی؛ از طریق پوست</t>
  </si>
  <si>
    <t>والولوپلاستی دریچه ریوی؛ از طریق پوست</t>
  </si>
  <si>
    <t>تعویض یا جایگذاری دریچه از راه کاتتر کارگذاری یا Transcatheter Aortic Valve Implantation (TAVI)) یا از طریق شریان آگزیلاری، فمورال، ایلیاک یا آپکس قلب</t>
  </si>
  <si>
    <t>والووتومی، یا کاشت دریچه پولمونر به روش بسته؛ از طریق شریان ریوی یا بطن</t>
  </si>
  <si>
    <t>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</si>
  <si>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</si>
  <si>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t>تعبیه ترانس توراسیک کاتتر برای قرار دادن استنت با خارج کردن کاتتر و بستن (برای مثال، رویکرد هیبرید مرحله 1)</t>
  </si>
  <si>
    <t>حمایت بای‌پس قلبی-ریوی با کانولاسیون پرکوتانئوس وریدی و شریانی محیطی (برای مثال، عروق فمورال) (بصورت جداگانه علاوه بر کد اقدام اولیه فهرست شود)</t>
  </si>
  <si>
    <t>بستن پرکوتانئوس گوشک دهلیز چپ از طریق کاتتر با کاشت اندوکاردیال، شامل فلوئوروسکوپی، سوراخ کردن ترانس سپتال، نصب(های) کاتتر، آنژیوگرافی دهلیزی چپ، آنژیوگرافی گوشک دهلیز چپ، در صورت انجام و نظارت و تفسیر رادیولوژیک</t>
  </si>
  <si>
    <t>ECG تفسير و گزارش</t>
  </si>
  <si>
    <t>استرس اکوکاردیوگرافی (ارگومتر یک یا تردمیل یا فارماکولژیک) شامل قبل، حین و بعد با نظارت و تفسیر و گزارش پزشک</t>
  </si>
  <si>
    <t>میکروولت T-wave alternans برای ارزیابی آریتمی‌های بطنی</t>
  </si>
  <si>
    <t>اندازه‌گیری برون ده قلبی</t>
  </si>
  <si>
    <t>Arterial Stiffness Index تعیین فشار شریانی مرکزی و شاخص تقویت، با تفسیر و گزارش، شریان اندام فوقانی، غیرتهاجمی</t>
  </si>
  <si>
    <t>اکوکاردیوگرافی از راه مری(TEE) حین پروسیجر دیگر</t>
  </si>
  <si>
    <t>اکوکاردیوگرافی معمولی حین پروسیجر دیگر</t>
  </si>
  <si>
    <t>(TDI)Tissue Doppler Imaging</t>
  </si>
  <si>
    <t>(3D Echo)اکوکاردیوگرافی سه بعدی</t>
  </si>
  <si>
    <t>(4D Echo)اکوکاردیوگرافی چهار بعدی</t>
  </si>
  <si>
    <t>(3D TEE)اکوکاردیوگرافی از طریق مری سه بعدی</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</si>
  <si>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</si>
  <si>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</si>
  <si>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t>ECG مانیتورینگ در بخش‌های غیر از مراقبت ویژه به ازای هر 48 ساعت</t>
  </si>
  <si>
    <t>(درصورت انجام مانتیورینگ از 1 تا 24 ساعت این کد فقط یک‌بار قابل گزارش می‌باشد)</t>
  </si>
  <si>
    <t>هولتر 24 ساعته فشار خون یا ECG با دستگاه قابل حمل شامل ثبت، تفسیر وگزارش؛ به ازای هر 24 ساعت</t>
  </si>
  <si>
    <t>الکتروکاردیوگرافی میانگین سیگنال (SAECG) با یا بدون نوار قلب</t>
  </si>
  <si>
    <t>اکوکاردیوگرافی کامل در بیماری‌های مادرزادی</t>
  </si>
  <si>
    <t>اکوکاردیوگرافی جنین، قل اول</t>
  </si>
  <si>
    <t>اکوکاردیوگرافی جنین، هر قل اضافه</t>
  </si>
  <si>
    <t>اکوکارديوگرافي کامل در بيماران غيرمادرزادي</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</si>
  <si>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</si>
  <si>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</si>
  <si>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</si>
  <si>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استرس قلبی-عروقی با استفاده از تردمیل ماکزیمال یا ساب ماگزیمال یا ورزش با دوچرخه، پایش مداوم الکتروکاردیوگرافیک و/یا استرس دارویی؛ با نظارت، تفسیر و گزارش</t>
  </si>
  <si>
    <t>بررسی امواج صوتی قلب جهت غربالگری بیماری‌های قلبی مادرزادی در نوزادان و کودکان</t>
  </si>
  <si>
    <t>تست تحریک ارگونووین</t>
  </si>
  <si>
    <t>کاتتریسم راست یا چپ؛ هر کدام به همراه هر تعداد تزریق، تفسیر و خواندن فیلم و گزارش</t>
  </si>
  <si>
    <t>وارد کردن و قرار دادن کاتتر در جهت جریان (مانند سوان-گنز)(Ganz Swan) برای اهداف پایشی</t>
  </si>
  <si>
    <t>بیوپسی میوکارد (برای هر چند نمونه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</si>
  <si>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</si>
  <si>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</si>
  <si>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t>آنژیوگرافی عروق بای پس شده با آنژیوگرافی عروق native به همراه هر تعداد تزریق اضافه و خواندن فیلم و گزارش نهائی</t>
  </si>
  <si>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</si>
  <si>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</si>
  <si>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</si>
  <si>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</si>
  <si>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</si>
  <si>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t>اندازه گیری فشار داخل کرونر (FFR) رگ اول</t>
  </si>
  <si>
    <t>FFR هر رگ اضافه</t>
  </si>
  <si>
    <t>بستن ASD یا PFO؛ از طریق پوست</t>
  </si>
  <si>
    <t>بستن VSD؛ از طریق پوست</t>
  </si>
  <si>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</si>
  <si>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</si>
  <si>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t>سپتکتومی یا سپتوستومی دهلیز؛ عمل قلب بسته (عمل Blalock-hanlon)</t>
  </si>
  <si>
    <t>بستن PDA؛ از طریق پوست</t>
  </si>
  <si>
    <t>ترسیم الکتروفیزیولوژیک سه بعدی داخل قلبی 3D mapping</t>
  </si>
  <si>
    <t>مطالعه الکتروفیزیولوژی قلب (EPS) تنها شامل کلیه مراحل مورد نیاز و گزارش نهایی شامل هیس باندل و بررسی سینوس Node</t>
  </si>
  <si>
    <t>مطالعه الکتروفیزیولوژیک قلب همراه با نقشه برداری وتجویز دارو با بررسی تاثیر دارو و کلیه مراحل و گزارش</t>
  </si>
  <si>
    <t>ارزیابی الکتروفیزیولوژیک ICD یک یا دو حفر ه‌ای شامل ارزیابی DFT، القای آریتمی، بررسی حساسیت و Pacing برای توقف آریتمی</t>
  </si>
  <si>
    <t>با بررسی ICD Generator (آنالیز و پروگرامینگ )</t>
  </si>
  <si>
    <t>(برای آنالیز الکترونیک بعدی یا دوره‌ای و یا برنامه‌ریزی مجدد دفیبریلاتور پیسینگ یک یا دو حفره‌ای به کد 900955 و 900910 مراجعه کنید)</t>
  </si>
  <si>
    <t>ارزيابي الكتروفيزيولوژيك پیس‌میگر يك يا دو حفره‌اي به همراه آناليز پروگرامينگ</t>
  </si>
  <si>
    <t>آنالیز الکترونیک بعدی یا دوره‌ای و یا برنامه‌ریزی مجدد ICD</t>
  </si>
  <si>
    <t>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t>
  </si>
  <si>
    <t>مطالعه الکتروفيزيولوژيک قلب همراه با نقشه برداري و ابليشن براي AFL,AF,VT، PVC ؛ به هر روش، به هر تعداد لازم شامل کلیه مراحل آن با یا بدون کاتتریسم چپ با گزار ش نهایی</t>
  </si>
  <si>
    <t>Ablation آریتمی از طریق اپیکاردیال</t>
  </si>
  <si>
    <t>ارزیابی عملکرد قلبی عروقی با بررسی Tilt test با مانتیورینگ دائم ECG و مانیتورینگ مکرر BP با یا بدون مداخله دارویی</t>
  </si>
  <si>
    <t>(برای بررسی عملکرد سیستم عصبی خودکار به کد 901305 تا 901315 رجوع کنید)</t>
  </si>
  <si>
    <t>اکوی داخل قلبی (ICE)</t>
  </si>
  <si>
    <t>بیوامپدانس، توراسیک، الکتریکال</t>
  </si>
  <si>
    <t>پلتیسموگرافی تمام بدن، با تفسیر گزارش</t>
  </si>
  <si>
    <t>آنالیز الکترونیک سیستم پیس میکر ضدتاکی کاردی</t>
  </si>
  <si>
    <t>(شامل ثبت الکترو کاردیوگراف، برنامه ریزی ابزار، القا و خاتمه تاکر کاردی از طریق پیس میکر کاشته شده و تفسیر موارد ثبت شده)</t>
  </si>
  <si>
    <t>آنالیز الکترونیک سیستم ثبت کننده لوپ (ILR) (شامل دریافت اطلاعات ذخیره شده و ثبت شده ECG، ارزیابی توسط پزشک و تفسیر اطلاعات ECG و برنامه ریزی مجدد</t>
  </si>
  <si>
    <t>آنالیز و پروگرامینگ پیس میکر</t>
  </si>
  <si>
    <t>خدمات پزشک براي توانبخشي قلبي با ECG مانيتورينگ مداوم به ازاي هر جلسه</t>
  </si>
  <si>
    <t>(مطابق استانداردهاي ابلاغي وزارت بهداشت، درمان و آموزش پزشكي)</t>
  </si>
  <si>
    <t>EECP (کاربرد دستگاه ضربان‌ساز متقابله خارجي) به ازاي هر جلسه</t>
  </si>
  <si>
    <t>بررسي‌هاي فيزيولوژيك غيرتهاجمي شرايين اندام‌هاي فوقاني يا تحتاني، در يك سطح، دو طرفه</t>
  </si>
  <si>
    <t>(براي مثال شاخص‌هاي نسبت فشار مچ پا به بازو، آناليز موج داپلر، پلتيسموگرافي حجمي، اندازه‌گيري فشار اكسيژن از طريق پوست)</t>
  </si>
  <si>
    <t>اسپیرومتری ساده (SVC) شامل ظرفیت حیاتی آهسته همراه با منحنی آن در بزرگسالان</t>
  </si>
  <si>
    <t>اسپیرومتری ساده (SVC) شامل ظرفیت حیاتی آهسته همراه با منحنی آن در نوزادان و اطفال زیر 2 سال</t>
  </si>
  <si>
    <t>اسپیرمتری شامل ظرفیت حیاتی آهسته (SVC) ظرفیت حیاتی حداکثر اجباری (FVC)، حداکثر ظرفیت تنفسی دقیقه ای ارادی(MVV) , همراه با منحنی های حجم-جریان و حجم- زمان تنفسی</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</si>
  <si>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</si>
  <si>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</si>
  <si>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</si>
  <si>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</si>
  <si>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</si>
  <si>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</si>
  <si>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t>تست تحریکی ارتفاع بالا (HAST) با یا بدون تیتر کردن اکسیژن اضافی با تفسیر و گزارش</t>
  </si>
  <si>
    <t>تجویز داخل ریوی سورفکتانت توسط پزشک از راه لوله اندوتراکئال توسط پزشک</t>
  </si>
  <si>
    <t>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یا تست ورزش برای برونکواسپاسم</t>
  </si>
  <si>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</si>
  <si>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</si>
  <si>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</si>
  <si>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به ازای 1 تا 24 ساعت یکبار این کد قابل گزارش و محاسبه می‌باشد)</t>
  </si>
  <si>
    <t>تنفس ممتد با فشار مثبت راه هوايي (CPAP) یا فشار منفی (CNP) یا BIPAPخارج از بخش‌هاي مراقبت‌هاي ويژه</t>
  </si>
  <si>
    <t>ارزیابی و یا آموزش نحوه استفاده بیمار از مولد آئروسل، نبولایزر، ابزار IPPB و یا اسپری استنشاقی</t>
  </si>
  <si>
    <t>ظرفیت انتشار مونواکسید کربن (برای مثال یک نفس، وضعیت پایدار) (DLCO) (هزینه دارو به صورت جداگانه قابل اخذ نمی‌باشد)</t>
  </si>
  <si>
    <t>بررسی کمپلیانس ریوی (برای مثال پلتیسموگرافی، اندازه‌گیری فشار و حجم)</t>
  </si>
  <si>
    <t>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t>
  </si>
  <si>
    <t>(هزینه گاز به صورت جداگانه قابل اخذ نمی‌باشد)</t>
  </si>
  <si>
    <t>اندازه‌گیری فشار ماکزیم دمی و بازدمی و پاسخ مرکز تنفس به هایپرکاپنی (PIMAX,PEMAX, P0.1)</t>
  </si>
  <si>
    <t>اندازه‌گیری فشار ماکزیم دمی وبازدمی و پاسخ مرکز تنفس به هایپرکاپنی (PIMAX,PEMAX, P0.1) همراه با Body Box</t>
  </si>
  <si>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</si>
  <si>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</si>
  <si>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</si>
  <si>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</si>
  <si>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پایش عمق بیهوشی در حین عمل جراحی در موارد بیهوشی جنرال</t>
  </si>
  <si>
    <t>تست‌های داخل جلدی (داخل درم)، برای انواع واکنش‌های فوری و تاخیری یا پچ تست یا فوتوپچ تست یا فوتو تست یا تستها غضای مخاطی چشمی یا بینی به ازای هر تست</t>
  </si>
  <si>
    <t>تست تشخیص اکسید نیتریک در بازدم</t>
  </si>
  <si>
    <t>تست استنشاقی واکنش برونکیال (بدون احتساب تست عملکرد ریوی)؛ با هیستامین، متاکولین یا ترکیبات مشابه</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</si>
  <si>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</si>
  <si>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</si>
  <si>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</si>
  <si>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</si>
  <si>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</si>
  <si>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</si>
  <si>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 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</si>
  <si>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</si>
  <si>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</si>
  <si>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</si>
  <si>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بررسی خواب و مراحل آن در آزمون‌های متعدد به منظور سنجش میزان خواب آلودگی و هوشیاری طی روز با حضور تکنولوژیست (MSLT یا MWT) با یک دوره کامل بستری بیمار (عمل مستقل)</t>
  </si>
  <si>
    <t>(این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</si>
  <si>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استفاده از حداقل پنج يا بيشتر از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</si>
  <si>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 (این کد در بخش دولتی براساس خرید راهبردی ابلاغی دبیرخانه شورای عالی بیمه سلامت کشور تحت پوشش سازمان‌های بیمه‌گر پایه قرار دارد.)</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</si>
  <si>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</si>
  <si>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</si>
  <si>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</si>
  <si>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</si>
  <si>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EEG روتين در حالت خواب يا هوشياري يا کما</t>
  </si>
  <si>
    <t>EEG يا aEEG و يا QEEG؛ به ازاي هر 24 ساعت در خارج از بخش مراقبت ويژه</t>
  </si>
  <si>
    <t>(در صورت انجام مانيتورينگ از يک تا 24 ساعت اين کد فقط يکبار قابل گزارش مي باشد)</t>
  </si>
  <si>
    <t>EEG تنها ارزیابی از نظر مرگ مغزی</t>
  </si>
  <si>
    <t>الکترومیوگرافی سوزنی؛ عصب مغزی که عضله (ها) را عصب‌دهی می‌کند، یکطرفه</t>
  </si>
  <si>
    <t>الکترومیوگرافی سوزنی؛ عصب مغزی که عضله (ها) را عصب‌دهی می‌کند، دوطرفه</t>
  </si>
  <si>
    <t>الکتروکورتیکوگرام در زمان جراحی (عمل مستقل)</t>
  </si>
  <si>
    <t>اندازه‌گیری و گزارش میزان و دامنه حرکت یا امتحان دستی عضلات، اندام‌ها توسط پزشک با یا بدون مقایسه با طرف سالم با گزارش (عمل مستقل)</t>
  </si>
  <si>
    <t>تست تنسیلون برای میاستنی کراو</t>
  </si>
  <si>
    <t>با ثبت الکترومیوگرافیک</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</si>
  <si>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</si>
  <si>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</si>
  <si>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</si>
  <si>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t>
  </si>
  <si>
    <t>EMG حنجره، ديافراگم، و سایر ارگانها مانند صورت، چشم، ...</t>
  </si>
  <si>
    <t>EMG عضلات پارااسپینال در صورت درخواست پزشك معالج</t>
  </si>
  <si>
    <t>بررسی EMG عضلات در یک اندام یا عضلات غیر اندامی (آگزیال) (یک یا دو طرفه)</t>
  </si>
  <si>
    <t>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</si>
  <si>
    <t>بررسی نوروفیزیولوژیک حین عمل جراحی؛ به ازای هر ساعت</t>
  </si>
  <si>
    <t>برنامه‌ریزی کامل عمل جراحی فانکشنال DBS با دستگاه استریوتاکسی</t>
  </si>
  <si>
    <t>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t>
  </si>
  <si>
    <t>عصب دهی وازوموتور، آدرنرژیک (عملکرد آدرنرژیک سمپاتیک)، شامل تغییر فشار خون با هر ضربان قلب و تغییر فاصله R-R در طی مانور والسالوا و حداقل 5 دقیقه در زمان تیلت</t>
  </si>
  <si>
    <t>آزمایش عملکرد سیستم عصبی اتونوم؛ آزمایش ترکیب عملکرد آدرنژیک پاراسمپاتیک و سمپاتیک با حداقل 15 دقیقه از کج شدن غیر فعال</t>
  </si>
  <si>
    <t>سودوموتور شامل یک مورد یا بیشتر از موارد زیر: تست کمی رفلکس آکسون پسودوموتور (QSART)، تست سیلاستیک عرق، تست ترمورگولاتوری عرق و تغییر در پتانسیل سمپاتیک پوست</t>
  </si>
  <si>
    <t>بررسی پتانسیل‌های ایجاد شده حسی-سوماتیک (SEP) اندام فوقانی یا تحتانی یا عصب کرانیال یا تنه و سر</t>
  </si>
  <si>
    <t>بررسی پتانسیل‌های ایجاد شده حرکتی (MEP) اندام فوقانی یا تحتانی هر تعداد اندام</t>
  </si>
  <si>
    <t>تست پتانسیل‌های ایجاد شده بینایی دستگاه عصبی مرکزی (VEP)</t>
  </si>
  <si>
    <t>رفلکس عضله حلقوی چشم (Blink Reflex)</t>
  </si>
  <si>
    <t>تست اتصال محل عصب و عضله (RST) قبل و بعد از انقباض با هر نوع فركانس به صورت گلوبال هر تعداد عصب</t>
  </si>
  <si>
    <t>کارگذاری الکترودهای اسفنوئیدال برای ثبت الکتروانسفالوگرافی(EEG)</t>
  </si>
  <si>
    <t>EEG مانیتورینگ با ثبت و تفسیر هر 24 ساعت کمتر از 16 کاناله؛ به هر علت با یا بدون فعال کردن دارویی یا فیزیکی</t>
  </si>
  <si>
    <t>هزینه تخت‌روز به صورت جداگانه در بیمارستان قابل محاسبه و پرداخت است.</t>
  </si>
  <si>
    <t>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t>
  </si>
  <si>
    <t>EEG مانیتورینگ با ثبت و تفسیر هر 24 ساعت 16 کاناله یا بیشتر؛ به هر علت</t>
  </si>
  <si>
    <t>الکتروانسفالوگرام (EEG) درطی جراحی خارج جمجمه‌ای (برای مثال جراحی کاروتید)</t>
  </si>
  <si>
    <t>مونیتورینگ برای تعیین محل دقیق کانون تشنج مغزی به وسیله کابل یا رادیو، تله متری 16 کاناله یا بیشتر، ثبت و تفسیر EEG، هر 24 ساعت</t>
  </si>
  <si>
    <t>تحلیل دیجیتال الکتروانسفالوگرام (برای مثال در تحلیل امواج صرعی)</t>
  </si>
  <si>
    <t>تست فعال کردن «وادا» برای بررسی عملکرد نیمکره مغزی، شامل مونیتورینگ الکتروانسفالوگرافی</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</si>
  <si>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t>
  </si>
  <si>
    <t>مننگوانسفالوگرافی (MEG)، ثبت و آنالیز؛ برای فعالیت مغناطیسی خودبخودی مغز (برای مثال تعیین محل کورتیکال صرع مغزی)</t>
  </si>
  <si>
    <t>مننگوانسفالوگرافی (MEG)، برای جریان برانگیخته مغناطیسی، یک کاربرد (برای مثال تعیین محل کورتکس حسی، حرکتی، زبانی و یا بینایی)</t>
  </si>
  <si>
    <t>مننگوانسفالوگرافی (MEG)، برای جریانات مغناطیسی برانگیخته شده، هر کاربرد اضافه (برای مثال تعیین محل کورتیکال حسی، حرکتی، زبانی یا بینایی)</t>
  </si>
  <si>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</si>
  <si>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</si>
  <si>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</si>
  <si>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مولد یا انتقال دهنده پالس تحریک کننده عصبی مغزی، نخاعی یا اعصاب محیطی پیچیده (به جز عصب جمجمه‌ای) با برنامه‌ریزی بعدی؛ هر 30 دقیقه اضافه بعد از اولین ساعت</t>
  </si>
  <si>
    <t>مولد یا انتقال دهنده پالس تحریک کننده پیچیده اعصاب جمجمه‌ای با برنامه‌ریزی حین عمل جراحی یا برنامه‌ریزی بعدی، با یا بدون تست عصبی، ساعت اول</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</si>
  <si>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</si>
  <si>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</si>
  <si>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</si>
  <si>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بدون برنامه‌ریزی</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</si>
  <si>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</si>
  <si>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</si>
  <si>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</si>
  <si>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</si>
  <si>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</si>
  <si>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</si>
  <si>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</si>
  <si>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(این کد در صورتی که برای مشاوره قبل و بعد از ازدواج انجام شود، تحت پوشش بیمه پایه می‌باشد)</t>
  </si>
  <si>
    <t>ارزیابی زبان پریشی بزرگسالان (آزمون زبان پریشی فارسی و دو زبانه) همراه با تفسیر و گزارش</t>
  </si>
  <si>
    <t>تست تکاملی؛ محدود (برای مثال تست غربالگری تکاملی تست (Early Language Millstone Screen, II با تفسیر و گزارش (غربالگری/آزمون‌های 451جی) رشدی همراه با تفسیر و گزارش)</t>
  </si>
  <si>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</si>
  <si>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</si>
  <si>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</si>
  <si>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t>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</si>
  <si>
    <t>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t>
  </si>
  <si>
    <t>تست عصبی روانی ( Wisconsin Card Sorting Test)، اجرا شده توسط کامپیوتر، با گزارش و تفسیر فرد حرفه ای در زمینه پزشکی</t>
  </si>
  <si>
    <t>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t>
  </si>
  <si>
    <t>خوراندن داروی فینگولیمود و مانیتورینگ در روز اول توسط پزشک</t>
  </si>
  <si>
    <t>تجويز شيمي درماني زير جلدي يا عضلاني با يا بدون بيحسي موضعي به ازاي هر جلسه</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</si>
  <si>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</si>
  <si>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</si>
  <si>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</si>
  <si>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</si>
  <si>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(این کد برای هر 24 ساعت انفوزیون، یک بار قابل گزارش و محاسبه می‌باشد) (صرفا با نظارت مستقیم پزشک قابل محاسبه و اخذ می‌باشد)</t>
  </si>
  <si>
    <t>تجويز شيمي درماني، بداخل حفره پلور یا پريتوئن، نيازمند و شامل توراسنتز و پریتونئوسنتز</t>
  </si>
  <si>
    <t>(صرفا در صورت انجام توسط پزشک قابل محاسبه و اخذ می‌باشد)</t>
  </si>
  <si>
    <t>تجويز شيمي درماني به داخل CNS و داخل نخاعي (شامل پونکسيون نخاعي)</t>
  </si>
  <si>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</si>
  <si>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</si>
  <si>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</si>
  <si>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</si>
  <si>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</si>
  <si>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</si>
  <si>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اکتینوتراپی (نور ماوراء بنفش)</t>
  </si>
  <si>
    <t>معاینه میکروسکوپی موهای کنده شده یا کوتاه شده توسط معاینه کننده (غیر از موهایی که توسط بیمار جمع شده است) برای تعیین شمارش تلوژن و اناژن، یا اختلالات ساختاری تنه مو</t>
  </si>
  <si>
    <t>عکس برداری پوستی کل بدن، برای پایش بیماران پرخطر با سندرم خال دیسپلاستیک یا سابقه خال دیسپلاستیک، یا بیماران با سابقه فردی یا خانوادگی ملانوم</t>
  </si>
  <si>
    <t>فوتوکموتراپی؛ به وسیله تار و امواج ماوراء بنفش B (درمان Goeckerman) یا پترولاتوم و ماوراء بنفش B</t>
  </si>
  <si>
    <t>پسورآلن‌ها و ماوراء بنفش PUVA) A)</t>
  </si>
  <si>
    <t>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t>
  </si>
  <si>
    <t>درمان با ليزر براي بيماري هاي التهابي پوست (به عنوان مثال پسوريازيس)؛ به هر ميزان سانتيمتر مربع سطح بدن و به ازای هر جلسه درمان</t>
  </si>
  <si>
    <t>درمان با ليزر براي ساير ضايعات پوست؛ به هر ميزان سانتيمتر مربع سطح بدن و هر جلسه درمان</t>
  </si>
  <si>
    <t>ارزیابی و برنامه‌ریزی برای فیزیوتراپی بیمار به ازای هر دوره فیزیوتراپی</t>
  </si>
  <si>
    <t>استفاده از CPM يا ليزر کم توان براي توانبخشي اندامها ، هر اندام (قابل گزارش برای حداکثر دو اندام در هر جلسه)</t>
  </si>
  <si>
    <t>ارزیابی جامع کاردرمانی یا شغلی جهت برنامه ریزی برای کاردرمانی بیمار برای یک دوره درمان</t>
  </si>
  <si>
    <t>فيزيوتراپي قفسه سينه و اندام‌ها با يا بدون مداليته‌های فيزيكي شامل تمرين درماني و ماساژ براي بيماران بستري</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</si>
  <si>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</si>
  <si>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</si>
  <si>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</si>
  <si>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</si>
  <si>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تکنیک های فیزیوتراپی شامل (کمپرس‌های گرم یا سرد، کشش مکانیکی، تحریک الکتریکی، ابزار وازوپنوماتیک، مادون قرمز، ماوراء بنفش، یونتوفورزیس، حمام پارافین، اولتراسوند) برای هر ناحیه، با هر تعداد از روشهای ذکر شده در هر جلسه</t>
  </si>
  <si>
    <t>دیاترمی (مثل، میکروویو)</t>
  </si>
  <si>
    <t>(در صورتی که خدمت دیاترمی جزء یکی از روش فیزیوتراپی در کد 901645 باشد. این کد علاوه بر کد اصلی قابل محاسبه و اخذ می‌باشد)</t>
  </si>
  <si>
    <t>درمان با فشار منفی (مثال، جمع آوری درناژ با کمک واکیوم)، بررسی زخم و دستورالعمل (ها) برای مراقبت مداوم، هر جلسه؛ هر میزان سانتی متر</t>
  </si>
  <si>
    <t>به کارگیری روش‌ها و تکنیک‌های کاردرمانی شامل استفاده از یک یا چند مورد از فعالیت‌های کاردرمانی برای یک جلسه تا 30 دقیقه‌ای</t>
  </si>
  <si>
    <t>(شامل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t>
  </si>
  <si>
    <t>به کارگيري روشها و تکنيکهاي کاردرماني شامل استفاده از يک يا چند مورد از فعاليت‌ ‌هاي کاردرماني براي يک جلسه تا 45 دقيقه‌اي</t>
  </si>
  <si>
    <t>(شامل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</si>
  <si>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استفاده از مدالیته‌ها در کاردرمانی، به کار بردن Hot pack یا Cold pack در یک یا چند عضو، استفاده از ترکشن و وسایل مکانیکال</t>
  </si>
  <si>
    <t>انجام روش‌ها و یا اعمال درمانی فیزیوتراپی و طب فیزیکی و توانبخشی مانند حمام کنتراست یا آب درمانی یا مخزن هوبارد و یا گردش چرخشی آب</t>
  </si>
  <si>
    <t>(مطابق با استانداردهای ابلاغی وزارت بهداشت، درمان و آموزش پزشکی به ازای هر جلسه برای حداقل 20 دقیقه)</t>
  </si>
  <si>
    <t>به کارگیری اعمال درمانی فیزیوتراپی و طب فیزیکی و توانبخشی شامل بازآموزی عصبی عضلانی حرکت، تعادل، حس کینتیک، وضعیت بدن، حس موقعیت فضایی، آموزش راه رفتن، آموزش برای ADL، آموزش حرکت با ویلچر، ماساژ یا تمرین درمانی یا تکنیک های درمان دستی (برای مثال؛ حرکت دادن، دستکاری، درناژ دستی لنفاتیک ها و کشش دستی)؛ برای هر ناحیه، با هر تعداد از اعمال در هر جلسه</t>
  </si>
  <si>
    <t>استفاده از دستگاه ليزر پرتوان جهت کاربردهاي عصبي-اسکلتي-عضلاني؛ به ازاي هر جلسه برای هر ناحیه</t>
  </si>
  <si>
    <t>(قابل گزارش برای حداکثر دو ناحیه) (عمل مستقل) (مطابق با استانداردهاي ابلاغي وزارت بهداشت، درمان و آموزش پزشکي)</t>
  </si>
  <si>
    <t>استفاده از دستگاه ESWT (Exteracorporeal Shock Wave Therapy) با توان کم، جهت درمان دردهاي اسکلتي-عضلاني و ترميم بافت نرم؛ به ازاي هر ناحیه</t>
  </si>
  <si>
    <t>(قابل گزارش برای حداکثر دو ناحیه در هر جلسه) (عمل مستقل) (منبطق با استانداردهاي ابلاغي وزارت بهداشت، درمان و آموزش پزشکي)</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</si>
  <si>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</si>
  <si>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</si>
  <si>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t>اسکن استاتیک کف پا (Foot Scan) براي تعيين نقاط فشاري کف پا و تجويز کفي و يا اورتز مناسب</t>
  </si>
  <si>
    <t>اسکن دینامیک و سه بعدی کف پا (Foot Scan) براي تعيين نقاط فشاري کف پا و تجويز کفي و يا اورتز مناسب</t>
  </si>
  <si>
    <t>Whole Body Vibration)WBV)</t>
  </si>
  <si>
    <t>استفاده از دستگاه Magnetic Field Therapy جهت توانبخشی اندام‌ها؛ به ازای هر جلسه منطبق با استانداردهای ابلاغی وزارت بهداشت، درمان و آموزش پزشکی (عمل مستقل)</t>
  </si>
  <si>
    <t>توانبخشی ریوی شامل ارزیابی پزشکی، مانیتورینگ قلبی، اکسیژن درمانی و ورزش درمانی؛ به ازای هر جلسه</t>
  </si>
  <si>
    <t>توانبخشی فعال DBC (Documented Based Care) برای ستون فقرات و اندام‌ها؛ هر جلسه</t>
  </si>
  <si>
    <t>Taping Kinesio</t>
  </si>
  <si>
    <t>(هزینه مواد مصرفی به صورت جداگانه قابل محاسبه و اخذ می‌باشد)</t>
  </si>
  <si>
    <t>آموزش با پروتز، اندامهای فوقانی و یا تحتانی</t>
  </si>
  <si>
    <t>(این کد توسط فیزیوتراپیست یا کاردرمان قابل گزارش نمی‌باشد)</t>
  </si>
  <si>
    <t>کنترل استفاده از ارتز یا پروتز، بیمار قبلی</t>
  </si>
  <si>
    <t>آموزش و فیتینگ ارتز (شامل ارزیابی و فیتینگ که در جای دیگر گزارش نشده است) اندام‌های فوقانی، اندام‌های تحتانی و یا تنه</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</si>
  <si>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کارشناس و کارشناس ارشد تغذیه</t>
  </si>
  <si>
    <t>(اين کد براي بيماران ديابتيک، فشارخوني، کليوي، گوارشي، سرطاني، سوختگی و بخش‌های مراقبت ویژه (انواع بخش‌های ICU) و CCU و قلبي تحت پوشش بيمه پايه مي باشد)</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</si>
  <si>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PhD تغذیه و پزشک عمومی دارای مدرک تخصصی در علوم پایه MD-PhD</t>
  </si>
  <si>
    <t>(اين کد براي بيماران ديابتيک، فشارخوني، کليوي، گوارشي، سرطاني، سوختگی و بخش‌های مراقبت ویژه (انواع بخش‌های ICU) و CCU و قلبي تحت پوشش بيمه پايه مي باشد) این کد برای بیش از سه مورد، مشابه سایر کدهای مشاوره (معادل 4.5 کا) قابل محاسبه و پرداخت است.</t>
  </si>
  <si>
    <t>مشاوره و تدبیر تغذیه‌‌ای برای بیماران سرپایی شامل گرفتن شرح حال و بررسی تاریخچه سلامت (ثبت اطلاعات فردی، سوابق بیماری‌ها،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 جلسه اول</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</si>
  <si>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</si>
  <si>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t>تهیه فرمولای حمایت‌های تغذیه‌‌ای روده‌‌ای (EN) و آماده سازی محلول های تزریقی تغذیه ای به ازای هر دوره درمان پنج روزه به روش‌های گوناگون (پمپ و بدون پمپ) (جهت دوره‌های بعدی درمان کمتر از سه روز، ارزش جداگانه‌ای نخواهد داشت) (مشاوره و ویزیت تغذیه به طور جداگانه قابل گزارش و اخذ نمی‌باشد)</t>
  </si>
  <si>
    <t>(جهت دوره‌های بعدی درمان کمتر از سه روز، ارزش جداگانه‌ای نخواهد داشت) (مشاوره و ویزیت تغذیه به طور جداگانه قابل گزارش و اخذ نمی‌باشد)</t>
  </si>
  <si>
    <t>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t>
  </si>
  <si>
    <t>(جهت دوره‌های بعدی درمان کمتر از سه روز، ارزش جداگانه‌ای نخواهد داشت) (مشاوره و ویزیت به طور جداگانه قابل گزارش و اخذ نمی‌باشد)</t>
  </si>
  <si>
    <t>تهیه فرمولای و انجام حمایت‌های تغذیه‌‌ای دهانی به یک دوره درمان</t>
  </si>
  <si>
    <t>(مشاوره و ویزیت به طور جداگانه قابل گزارش و اخذ نمی‌باشد)</t>
  </si>
  <si>
    <t>تدوین و تجویز رژیم درمانی برای بیماران سرپایی جلسات دوم به بعد</t>
  </si>
  <si>
    <t>تدوین و تجویز رژیم درمانی برای بیماران بستری جلسات دوم به بعد بستری برای PhD تغذیه و پزشک عمومی دارای مدرک تخصصی در علوم پایه MD-PhD</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</si>
  <si>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گوارشي، سرطانی، سوختگی و بخش‌های مراقبت ویژه(انواع بخش‌های ICU) و CCU و قلبی تحت پوشش بیمه پایه می‌باشد)</t>
  </si>
  <si>
    <t>تدوین و تجویز رژیم درمانی برای بیماران بستری جلسات دوم به بعد بستری برای کارشناس و کارشناس ارشد تغذیه</t>
  </si>
  <si>
    <t>کاهش سایز موضعی و سلولایت یا سفت کردن بافت (Tightening) با استفاده از دستگاه‌های کمک لاغری موضعی غیر تهاجمی به ازای هر عضو (اندام) در هر جلسه</t>
  </si>
  <si>
    <t>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IBW، BMI، BMR، WHR) و تفسیر نتایج</t>
  </si>
  <si>
    <t>طب‌سوزنی بدون تحریک الکتریکی؛ هر جلسه 15 دقیقه ای</t>
  </si>
  <si>
    <t>طب‌سوزنی با تحریک الکتریکی؛ هر جلسه هر جلسه 15 دقیقه ای</t>
  </si>
  <si>
    <t>خدمات طب ایرانی و مکمل سطح یک (فهرست خدمات این سطح با پیشنهاد وزارت بهداشت، درمان و آموزش پزشکی و توسط دبیرخانه شورای عالی بیمه سلامت کشور ابلاغ می‌گردد)</t>
  </si>
  <si>
    <t>(در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</si>
  <si>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‌تر</t>
  </si>
  <si>
    <t>خدمات طب ایرانی و مکمل سطح دو (فهرست خدمات این سطح با پیشنهاد وزارت بهداشت، درمان و آموزش پزشکی و توسط دبیرخانه شورای عالی بیمه سلامت کشور ابلاغ می‌گردد)</t>
  </si>
  <si>
    <t>(توسط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</si>
  <si>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خشک (بادکش) نیاز به فعالیت ماساژور</t>
  </si>
  <si>
    <t>خدمات طب ایرانی و مکمل سطح سه (فهرست خدمات این سطح با پیشنهاد وزارت بهداشت، درمان و آموزش پزشکی و توسط دبیرخانه شورای عالی بیمه سلامت کشور ابلاغ می‌گردد)</t>
  </si>
  <si>
    <t>سوزن خشک به ازای یک تا دو ناحیه در هر جلسه</t>
  </si>
  <si>
    <t>سوزن خشک به ازای سه ناحیه و بیشتر در هر جلسه</t>
  </si>
  <si>
    <t>درمان مانيپولاتيو استئوپاتيک (OMT) يک يا دو ناحيه گرفتار از بدن بر اساس استاندارد ابلاغی وزارت بهداشت، درمان و آموزش پزشکی</t>
  </si>
  <si>
    <t>درمان مانیپولاتیو استئوپاتیک (OMT) بیش از دو ناحیه بر اساس استاندارد ابلاغی وزارت بهداشت، درمان و آموزش پزشکی (عمل مستقل)</t>
  </si>
  <si>
    <t>درمان مانیپولاتیو کایروپراکتیک (CMT)؛ نخاعی، یک منطقه یا دو منطقه</t>
  </si>
  <si>
    <t>درمان مانیپولاتیو کایروپراکتیک (CMT)؛ نخاعی، بیش از دو منطقه</t>
  </si>
  <si>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</si>
  <si>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صلاحیت حرفه‌‌ای (پزشک عمومی) به صورت تلفنی یا آنلاین (ویدو کنفرانس) حداقل 15 دقیقه</t>
  </si>
  <si>
    <t>ارائه مشاوره پزشکی به بیمار یا خانواده وی با صلاحیت حرفه‌‌ای (پزشک متخصص) به صورت تلفنی یا آنلاین (ویدو کنفرانس) حداقل 15 دقیقه</t>
  </si>
  <si>
    <t>ارائه مشاوره پزشکی به بیمار یا خانواده وی با صلاحیت حرفه‌‌ای (فلوشیپ یا فوق تخصص) به صورت تلفنی یا آنلاین (ویدو کنفرانس) حداقل 15 دقیقه</t>
  </si>
  <si>
    <t>ارائه مشاوره پزشکی تخصصی به پزشک معالج به صورت تلفنی یا آنلاین (ویدو کنفرانس) حداقل 15 دقیقه</t>
  </si>
  <si>
    <t>معاینه ظاهری جسد و صدور جواز دفن و یا ارجاع مستدل به سازمان پزشکی قانونی بر اساس استانداردهای وزارت بهداشت، درمان و آموزش پزشکی</t>
  </si>
  <si>
    <t>اتوپسی کامل و تعیین علت فوت توسط متخصص پزشکی قانونی در موارد بستری بیمارستانی</t>
  </si>
  <si>
    <t>(در موارد کودک آزاری منجر به فوت، 10 درصد به تعرفه مربوطه اضافه گردد)</t>
  </si>
  <si>
    <t>اتوپسی پارشیال و تعیین علت فوت توسط متخصص پزشکی قانونی در موارد بستری بیمارستانی</t>
  </si>
  <si>
    <t>نمونه‌برداری از جسد یا نکروپسی برای آزمایشات سم‌شناسی و سرولوژی و یا آسیب شناسی</t>
  </si>
  <si>
    <t>اتوپسی پری ناتال (کامل و یا پارشیل) توسط متخصص پزشکی قانونی در موارد بستری بیمارستانی</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</si>
  <si>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</si>
  <si>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</si>
  <si>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مشاوره و کارشناسی تخصصی پزشکی قانونی در مورد سقط جنین اعم از قانونی و جنایی، پیوند اعضاء، سلامت بکارت و سایر موارد</t>
  </si>
  <si>
    <t>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t>
  </si>
  <si>
    <t>ارزیابی تخصصی پزشکی قانونی برای تعیین نقص عضوی و یا از کار افتادگی</t>
  </si>
  <si>
    <t>ارزیابی بیمار ترومایی توسط متخصص پزشکی قانونی</t>
  </si>
  <si>
    <t>ارائه گزارش پزشکی در دادگاه؛ به ازای هرساعت</t>
  </si>
  <si>
    <t>ارائه مشاوره پزشکي در کميسيون هاي پزشکي براي هر پزشک به ازاي هر جلسه</t>
  </si>
  <si>
    <t>ارائه خدمات جامع ویزیت و مشاوره در قالب کلینیک مشترک بین تخصصی(Joint Clinic) به ازای هر پزشک حاضر در جلسه</t>
  </si>
  <si>
    <t>(براساس استاندارد ابلاغی وزارت بهداشت، درمان و آموزش پزشکی)</t>
  </si>
  <si>
    <t>تجویز ایپکاک یا مواد مشابه برای استفراغ و تحت نظر داشتن تا زمان خالی شدن معده از سم</t>
  </si>
  <si>
    <t>درمان با اکسيژن پرفشار (Hyperbaric Oxygen Therapy) به ازاي هر جلسه</t>
  </si>
  <si>
    <t>(براساس استانداردهای ابلاغی وزارت بهداشت، درمان و آموزش پزشکی در تعهد بیمه پایه می‌باشد)</t>
  </si>
  <si>
    <t>هزینه تصویربرداری جداگانه قابل اخذ نمی‌باشد.</t>
  </si>
  <si>
    <t>ويزيت روز اول بستري (برای ویزیت روز اول روانپزشکی به کد 900045 مراجعه نمایید.)</t>
  </si>
  <si>
    <t>(علاوه بر ساير گروه‌هاي تخصصي در صورتي که پزشکان انواع بخش‌هاي ICU پزشکان فوق تخصص و فلوشيپ ICU، پزشک معالج بيمار باشند، اين کد قابل محاسبه و گزارش مي‌باشد)</t>
  </si>
  <si>
    <t>ويزيت اوليه نوزاد متولد شده</t>
  </si>
  <si>
    <t>ويزيت روز دوم و به بعد بستري</t>
  </si>
  <si>
    <t>ويزيت روز ترخيص</t>
  </si>
  <si>
    <t>ويزيت روز ترخيص برای نوزاد سالم</t>
  </si>
  <si>
    <t>انجام مشاوره براي بيماران بستري</t>
  </si>
  <si>
    <t>انجام مشاوره بیش از موارد تعیین شده در دستورالعمل رسیدگی به اسناد بیماران بستری</t>
  </si>
  <si>
    <t>ويزيت تکاملي گسترده کودکان با استفاده از ابزارهاي استاندارد تشخيص اختلال تکامل کودکان به همراه تفسير و گزارش</t>
  </si>
  <si>
    <t>(براساس استاندارد ابلاغي وزارت بهداشت، درمان و آموزش پزشکي) این کد به شرط ارجاع از شبکه بهداشت و صرفا در صورت ارائه در مراکز دولتی تحت پوشش بیمه‌های پایه قرار می‌گیرد.</t>
  </si>
  <si>
    <t>ويزيت غربالگري تکاملي کودکان شامل انجام تست غربالگري و آموزش مداخلات پيشگيري</t>
  </si>
  <si>
    <t>(براساس استاندارد ابلاغي وزارت بهداشت، درمان و آموزش پزشکي)</t>
  </si>
  <si>
    <t>مشاوره براي پزشک مدعو</t>
  </si>
  <si>
    <t>(در صورتي که پزشک از رشته هاي تخصصي شاغل در آن بيمارستان نباشد)</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</si>
  <si>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</si>
  <si>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معاینه جامع چشم پزشکی نوزاد نارس (ROP) (رتینوپاتی نارس) براساس استاندارد ابلاغی وزارت بهداشت، درمان و آموزش پزشکی</t>
  </si>
  <si>
    <t>ويزيت محدود اورژانس براي بيماران سطح 4 ترياژ</t>
  </si>
  <si>
    <t>(در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t>
  </si>
  <si>
    <t>ويزيت جامع بيمار در بخش اورژانس براي بيماران سطح 2 ترياژ</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</si>
  <si>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t>
  </si>
  <si>
    <t>ويزيت محدود اورژانس براي بيماران سطح 3 ترياژ</t>
  </si>
  <si>
    <t>ويزيت جامع بيمار در بخش اورژانس براي بيماران سطح 1 ترياژ</t>
  </si>
  <si>
    <t>مراقبت‌های حیاتی در حین انتقال بین موسسات درمانی؛ توسط پزشک به صورت چهره به چهره تا یک ساعت</t>
  </si>
  <si>
    <t>مراقبت‌های حیاتی در حین انتقال بین موسسات درمانی؛ توسط پزشک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</si>
  <si>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</si>
  <si>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t>آرام‌بخشی و بی‌دردی جهت انجام خدمات درمانی PSA -mild در بخش اورژانس توسط متخصص طب اورژانس</t>
  </si>
  <si>
    <t>ارائه مشاوره فردی طب پیشگیری و با مداخلات کاهنده ریسک فاکتورها شامل سیگار، تنباکو، الکل و سایر ریسک فاکتورها برای بیمار بستری</t>
  </si>
  <si>
    <t>این کد برای هر بیمار در طی دوره بستری صرفا یکبار قابل گزارش و پرداخت می‌باشد.</t>
  </si>
  <si>
    <t>ارائه مشاوره گروهي برای بیمار بستری (حداقل 2 نفر تا 8 نفر) طب پيشگيري و با مداخلات کاهنده ريسک فاکتورها شامل سيگار، تنباکو، الکل و ساير ريسک فاکتورها؛ به ازای هر نفر</t>
  </si>
  <si>
    <t>احياء نوزاد: دادن تنفس با فشار مثبت و/يا ماساژ با فشار روي قفسه‌سينه در صورت نارسايي حاد تنفسي و يا قلبي (کد تعديلي 63 با اين کد قابل گزارش نمي‌باشد)</t>
  </si>
  <si>
    <t>(برای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t>
  </si>
  <si>
    <t>خدمات مدیریت درمان دارویی به درخواست پزشک معالج و حضور رو در روی پزشک داروساز بر بالین بیمار و ارائه مشاوره و انجام مداخلات لازم</t>
  </si>
  <si>
    <t>تلفیق دارویی برای بیماران بستری براساس استانداردهای ابلاغی وزارت بهداشت، درمان و آموزش پزشکی</t>
  </si>
  <si>
    <t>فتوتراپی ساده</t>
  </si>
  <si>
    <t>فتوتراپی Intensive</t>
  </si>
  <si>
    <t>هیپوترمی درمانی در نوزادان مبتلا به آسفیکسی برای یک دوره درمان سه روزه یا بیشتر تا برگشت به حرارت طبیعی</t>
  </si>
  <si>
    <t>معاینه جامع بدو استخدام شاغلین</t>
  </si>
  <si>
    <t>معاینه جامع دوره ای شاغلین</t>
  </si>
  <si>
    <t>Step Test برآورد توان فیزیکی فرد</t>
  </si>
  <si>
    <t>طراحي و تعيين بسته سلامت شغلي براي ايستگاه‌هاي كاري به ازاء هر Work station</t>
  </si>
  <si>
    <t>تكميل فرمها و پرونده سلامت شغلي شاغل</t>
  </si>
  <si>
    <t>تعيين محدوديت شغلي و تجويز Job Modification</t>
  </si>
  <si>
    <t>تجميع داده‌هاي باليني وپاراكلينيك و تعيين تناسب شغلي (Fitness for work evaluation) و اعلام نظر نهایی</t>
  </si>
  <si>
    <t>ارزيابي توانايي بازگشت به كار</t>
  </si>
  <si>
    <t>through survey Walk در واحدهاي شغلي کمتر از 100 نفر به ازای هر شاغل</t>
  </si>
  <si>
    <t>through survey Walk در واحدهاي شغلي بیش از 100 نفر به ازای هر شاغل</t>
  </si>
  <si>
    <t>ارائه مشاوره و تعيين Impairment ارگانهاي مختلف بدن و تجميع آن با استفاده از AMA Guide براي شاغلين</t>
  </si>
  <si>
    <t>ارائه مشاوره و تعيين ارتباط بيماري با شغل فرد به درخواست مراجع معتبر</t>
  </si>
  <si>
    <t>ارزيابي و تعيين کیفی مواجهات شغلي فرد</t>
  </si>
  <si>
    <t>ارزيابي و تعيين Occupational Disability</t>
  </si>
  <si>
    <t>ارزيابي پاسخ راههاي هوايي به تجويز برونكوديلاتور استنشاقي</t>
  </si>
  <si>
    <t>بررسي عملكرد ريوي and Post Work Shift Pre جهت ارزيابي تاثير مواجهات شغلي بر عملكرد ريوي</t>
  </si>
  <si>
    <t>انجام و تفسير اكتي گرافي (به همراه تامين ابزار) جهت بررسي ارتباط خواب و شيفت كاري و تعيين توانايي انجام شيفت‌كاري به ازاي هر 24 ساعت</t>
  </si>
  <si>
    <t>انجام و تفسير هركدام از تست‌هاي ارزيابي باليني شيفت كاري و اختلالات خواب همانند Stop Bang</t>
  </si>
  <si>
    <t>انجام و تفسير هر كدام از پرسشنامه‌هاي کمي و کيفي تخصصي شغلي همانند Job Satisfaction</t>
  </si>
  <si>
    <t>تجويز و fitting وسايل حفاظت فردي همانند Respirator</t>
  </si>
  <si>
    <t>بسته خدمات و مراقبت‌های ارائه شده قبل از زایمان در بلوک زایمان به ازای هر زایمان واژینال</t>
  </si>
  <si>
    <t>جزء حرفه‌ای براساس ضریب ریالی جزء حرفه‌ای بخش دولتی محاسبه و پرداخت می‌گردد.</t>
  </si>
  <si>
    <t>بسته خدمات و مراقبت‌های ارائه شده حین و بعد از زایمان در بلوک زایمان به ازای هر زایمان واژینال</t>
  </si>
  <si>
    <t>خدمات و مراقبت‌های ارائه شده در بلوک زایمان برای موارد بستری یا بستری‌های دارای پرونده با اقامت کمتر از شش ساعت که منجر به زایمان واژینال نمی‌گردد؛ به ازای هر بیمار</t>
  </si>
  <si>
    <t>برگزاري کلاس آمادگي براي زايمان از هفته 20 تا 37 بارداري به ازاي هر جلسه فردي 90 دقيقه</t>
  </si>
  <si>
    <t>برگزاري کلاس آمادگي براي زايمان از هفته 20 تا 37 بارداري به ازاي هر جلسه گروهي 90 دقيقه به ازاي هر بيمار(حداقل 5 و حداکثر 10 نفر)</t>
  </si>
  <si>
    <t>حضور مامای DOULA به همراه مددجو در کلاس‌های آمادگی زایمان از هفته 20 تا 37 بارداری؛ هر جلسه 90دقیقه ای</t>
  </si>
  <si>
    <t>حضور مامای DOULA در منزل برای فاز نهفته زایمان؛ هر تعداد ساعت ارائه خدمت</t>
  </si>
  <si>
    <t>حضور مامای DOULA در اتاق لیبر به ازای هر ساعت ارائه خدمت</t>
  </si>
  <si>
    <t>حضور مامای DOULA پس از زایمان (مراقبت ازمادر و نوزاد و آموزش شیردهی) برای هر تعداد ساعت ارائه خدمت</t>
  </si>
  <si>
    <t>مراقبت از مادر پس از زایمان در منزل؛ به ازای هر ساعت</t>
  </si>
  <si>
    <t>مراقبت دوران بارداری در منزل؛ به ازای هر ساعت</t>
  </si>
  <si>
    <t>آماده سازی محلول‌های شیمی درمانی؛ اتاق تمیز (دارای هود یاکابینت بیولوژیک ایمن: BSC)، دستگاه خودکار یا نیمه خودکار، سیستم بسته.</t>
  </si>
  <si>
    <t>آماده سازی محلول‌های شیمی درمانی؛ ایزولاتور، دستگاه خودکار یا نیمه خودکار، سیستم بسته.</t>
  </si>
  <si>
    <t>آماده سازی محلول‌های شیمی درمانی؛ هود یاکابینت بیولوژیک ایمن: BSC، دستگاه خودکار یا نیمه خودکار، سیستم بسته.</t>
  </si>
  <si>
    <t>آماده سازی محلول‌های شیمی درمانی؛ اتاق تمیز (دارای هود یاکابینت بیولوژیک ایمن: BSC)، سیستم بسته.</t>
  </si>
  <si>
    <t>آماده سازی محلول‌های شیمی درمانی؛ ایزولاتور، سیستم بسته.</t>
  </si>
  <si>
    <t>آماده سازی محلول‌های شیمی درمانی؛ هود یاکابینت بیولوژیک ایمن: BSC، سیستم بسته.</t>
  </si>
  <si>
    <t>آماده سازی محلول‌های شیمی درمانی؛ ارزش نسبی تجهیزات مصرفی</t>
  </si>
  <si>
    <t>این کد صرفا برای کدهای 904010 الی 904035 و با ضریب ریالی جزء فنی بخش دولتی قابل محاسبه و اخذ می‌باشد.</t>
  </si>
  <si>
    <t>آماده سازی محلول‌های شیمی درمانی؛ اتاق تمیز (دارای هود یاکابینت بیولوژیک ایمن: BSC)، روش غیربسته.</t>
  </si>
  <si>
    <t>آماده سازی محلول‌های شیمی درمانی؛ ایزولاتور، روش غیر بسته.</t>
  </si>
  <si>
    <t>آماده سازی محلول‌های شیمی درمانی؛ هود یاکابینت بیولوژیک ایمن: BSC، روش غیر بسته.</t>
  </si>
  <si>
    <t>این کد صرفا برای کدهای 904040 الی 904050 و با ضریب ریالی جزء فنی بخش دولتی قابل محاسبه و اخذ می‌باشد.</t>
  </si>
  <si>
    <t>مدیریت خدمات دارویی و پایش (کنترل) نسخ تجویزی برای بیماران بستری به ازای هر روز بستری با رعایت استانداردهای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</si>
  <si>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مدیریت خدمات بسته بندی با دوز واحد (Unit Dose Packaging) در داروخانه بیمارستان برای بیماران بستری به ازای هر روز دارو براساس استانداردهای ابلاغی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</si>
  <si>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مشاوره دارویی سرپایی در داروخانه دارای اتاق مشاوره دارویی براساس استاندارد وزارت، بهداشت، درمان و آموزش پزشکی</t>
  </si>
  <si>
    <t>این کد با کد 905010 و 905015 قابل محاسبه و گزارش نمی‌باشد.</t>
  </si>
  <si>
    <t>فرآوری سلولهای بنیادی مزانشیمی انسانی به منظور پزشکی بازساختی و سلول درمانی MSC</t>
  </si>
  <si>
    <t>هزینه نمونه‌گیری و تزریق جداگانه قابل اخذ می‌باشد. ضریب ریالی جزء حرفه‌ای برای همه بخش‌های ارائه کننده خدمت، یکسان و مطابق ضریب ریالی جزء حرفه‌ای بخش دولتی محاسبه می‌گردد. ضریب ریالی جزء فنی برای همه بخش‌های ارائه کننده خدمت،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 این تعرفه‌ها صرفا در مراکز و بخش‌های پزشکی بازساختی و سلول درمانی که با ضوابط ابلاغی وزارت بهداشت، درمان و آمزوش پزشکی تاسیس و مجوز بهره‌برداری دریافت نموده‌اند، قابل دریافت می‌باشد. دریافت این تعرفه‌ها در مطب ممنوع می‌باشد.</t>
  </si>
  <si>
    <t>سلولهای بنیادی جداسازی شده از بافت پالپ دندان (Dental MSCs)</t>
  </si>
  <si>
    <t>جداسازی سلول های عروقی استرومال ( SVF)</t>
  </si>
  <si>
    <t>سلول های تک هسته ای جدا سازی از بافت (MNC )</t>
  </si>
  <si>
    <t>کراتینوسیت های جداسازی شده از بافت (Keratinocyte)</t>
  </si>
  <si>
    <t>فیبروبلاست جداسازی شده از بافت (Fibroblasts)</t>
  </si>
  <si>
    <t>کندروسیت های جداسازی شده از غضروف (Chondrocyte)</t>
  </si>
  <si>
    <t>#</t>
  </si>
  <si>
    <t xml:space="preserve">کد خدمت بر اساس تعرفه خصوصی </t>
  </si>
  <si>
    <t xml:space="preserve">خدمت بیهوشی بر اساس تعرفه خصوصی </t>
  </si>
  <si>
    <t xml:space="preserve"> تعرفه کد بر اساس غیرتمام وقت دولتی</t>
  </si>
  <si>
    <t>تعرفه بیهوشی بر اساس غیر تمام وقت دولتی</t>
  </si>
  <si>
    <t>حداکثر تعرفه کد بر اساس غیرتمام وقت دولتی در صورت جنبه زیبایی</t>
  </si>
  <si>
    <t>حداکثر تعرفه بیهوشی  کد بر اساس غیرتمام وقت دولتی در صورت جنبه زیبایی</t>
  </si>
  <si>
    <t>تعرفه کد بر اساس  تمام وقت دولتی</t>
  </si>
  <si>
    <t>تعرفه بیهوشی بر اساس تمام وقت دولتی</t>
  </si>
  <si>
    <t>حداکثر تعرفه کد بر اساس تمام وقت دولتی در صورت جنبه زیبایی</t>
  </si>
  <si>
    <t>حداکثر تعرفه بیهوشی  کد بر اساس  تمام وقت دولتی در صورت جنبه زیبایی</t>
  </si>
  <si>
    <t>کد ملی</t>
  </si>
  <si>
    <t>ویژگی</t>
  </si>
  <si>
    <t>ارزش کل</t>
  </si>
  <si>
    <t>جزء حرفه‌ای</t>
  </si>
  <si>
    <t>جزء فنی</t>
  </si>
  <si>
    <t>نمونه برداري اندومتر با يا بدون نمونه برداري اندوسرويكال بدون دیلاتاسیون به عنوان مثال Pipple (عمل مستقل)</t>
  </si>
  <si>
    <t xml:space="preserve">برگزاري کلاس آمادگي براي زايمان از هفته 20 تا 37 بارداري به ازاي هر جلسه فردي 90 دقيقه </t>
  </si>
  <si>
    <t xml:space="preserve">برگزاري کلاس آمادگي براي زايمان از هفته 20 تا 37 بارداري به ازاي هر جلسه گروهي 90 دقيقه به ازاي هر بيمار(حداقل 5 و حداکثر 10 نفر) </t>
  </si>
  <si>
    <t>سرم تراپی</t>
  </si>
  <si>
    <t>تراشيدن يا بريدن ضايعه شاخي خوش‌خيم (مثل ميخچه و پينه)، ضایعه منفرد</t>
  </si>
  <si>
    <t>تراشيدن يا بريدن ضايعه شاخي خوش‌خيم (مثل ميخچه و پينه)، بیش از یک ضایعه</t>
  </si>
  <si>
    <t xml:space="preserve">اکسیزیون یا تراشیدن ضایعات خوش‌خیم درم یا اپیدرم، منفرد، در تنه، بازوها یا ساق؛ به قطر کمتر از 2 سانتی‌متر </t>
  </si>
  <si>
    <t xml:space="preserve">اکسیزیون یا تراشیدن ضایعات خوش‌خیم درم یا اپیدرم، منفرد، پوست سر، گردن، دست‌ها، کف پا، ناحیه تناسلی، به قطر کمتر از 2 سانتی‌متر </t>
  </si>
  <si>
    <t xml:space="preserve">اکسیزیون یا تراشیدن ضایعات خوش‌خیم درم یا اپیدرم، منفرد، در صورت، گوش ها، پلک ها، بینی، لب ها، پرده های مخاطی؛ به قطر کمتر از 2 سانتی‌متر </t>
  </si>
  <si>
    <t xml:space="preserve">اکسیزیون یا تراشیدن ضایعات خوش‌خیم درم یا اپیدرم، منفرد، در تنه، بازوها یا ساق؛ به قطر بیش از 2 سانتی‌متر </t>
  </si>
  <si>
    <t xml:space="preserve">اکسیزیون یا تراشیدن ضایعات خوش‌خیم درم یا اپیدرم، منفرد، پوست سر، گردن، دست‌ها، کف پا، ناحیه تناسلی؛ به قطر بیشتر از 2 سانتی‌متر </t>
  </si>
  <si>
    <t xml:space="preserve">اکسیزیون یا تراشیدن ضایعات خوش‌خیم درم یا اپیدرم، منفرد، در صورت، گوش ها، پلک ها، بینی، لب ها، پرده های مخاطی؛ به قطر بیشتر از 2 سانتی‌متر </t>
  </si>
  <si>
    <t xml:space="preserve">اکسیزیون، ضایعات بدخیم، با حاشیه‌ها، تنه، اندام فوقانی یا اندام تحتانی؛ قطر اکسیزیون تا 2 سانتی‌متر </t>
  </si>
  <si>
    <t xml:space="preserve">اکسیزیون، ضایعات بدخیم، با حاشیه‌ها، پوست سر، گردن، دست‌ها، کف پا، ژنیتال؛ قطر اکسیزیون تا 2 سانتی‌متر </t>
  </si>
  <si>
    <t xml:space="preserve">اکسیزیون، ضایعات بدخیم، با حاشیه‌ها، صورت، گوش‌ها، پلک‌ها، بینی، لب‌ها؛ قطر اکسیزیون تا 2 سانتی‌متر </t>
  </si>
  <si>
    <t xml:space="preserve">اکسیزیون، ضایعات بدخیم، با حاشیه‌ها، تنه، اندام فوقانی یا اندام تحتانی؛ قطر اکسیزیون بیش از 2 سانتی‌متر </t>
  </si>
  <si>
    <t xml:space="preserve">اکسیزیون، ضایعات بدخیم، با حاشیه‌ها، پوست سر، گردن، دست‌ها، کف پا، ژنیتال؛ قطر اکسیزیون بیش از 2 سانتی‌متر </t>
  </si>
  <si>
    <t xml:space="preserve">اکسیزیون، ضایعات بدخیم، با حاشیه‌ها، صورت، گوش‌ها، پلک‌ها، بینی، لب‌ها؛ قطر اکسیزیون بیش از 2 سانتی‌متر </t>
  </si>
  <si>
    <t>اکسیزیون ناخن و بستر ناخن به صورت ناقص یا کامل، برای مثال ناخن در گوشت فرورفته با یا بدون اکسیزیون گوه ای پوست کنار ناخن</t>
  </si>
  <si>
    <t>خالکوبی، داخل جلدی با استفاده از رنگدانه غیرمحلول جهت تصحیح رنگ ضایعه پوستی، شامل میکروپیگمانتاسیون؛ با هر میزان سانتی‌متر  مربع</t>
  </si>
  <si>
    <t>(در صورتی‌که  جنبه زیبایی داشته باشد، کد * محسوب می‌گردد.) (مطابق استانداردهای ابلاغی وزارت بهداشت، درمان و آموزش پزشکی تحت پوشش خواهد بود.)</t>
  </si>
  <si>
    <t xml:space="preserve">بستن لایه به لایه زخم های ناحیه پوست سر، زیر بغل، تنه و یا اندام ها؛ تا 10 سانتی‌متر </t>
  </si>
  <si>
    <t xml:space="preserve">بستن لایه به لایه زخم سطحی گردن، دست‌ها، پاها و/یا دستگاه تناسلی خارجی؛ تا 10 سانتی‌متر </t>
  </si>
  <si>
    <t>بستن لایه به لایه زخم های ناحیه پوست سر، زیر بغل، تنه و یا اندام ها؛ به ازای هر 5 سانتی‌متر  اضافه</t>
  </si>
  <si>
    <t>بستن لایه به لایه زخم سطحی گردن، دست‌ها، پاها و/یا دستگاه تناسلی خارجی؛ به ازای هر 5 سانتی‌متر  اضافه</t>
  </si>
  <si>
    <t xml:space="preserve">بستن لایه به لایه زخم های ناحیه صورت، گوش ها، پلک ها، بینی، لب ها و یا پرده های مخاطی؛ تا 7 سانتی‌متر </t>
  </si>
  <si>
    <t>بستن لایه به لایه زخم های ناحیه صورت، گوش ها، پلک ها، بینی، لب ها و یا پرده های مخاطی؛ به ازای هر 3 سانتی‌متر  اضافه</t>
  </si>
  <si>
    <t xml:space="preserve">ترمیم مشکل ناحیه تنه؛ تا 7.5 سانتی‌متر </t>
  </si>
  <si>
    <t xml:space="preserve">ترمیم مشکل پوست سر، بازو و یا ساق پا؛ تا 7.5 سانتی‌متر </t>
  </si>
  <si>
    <t xml:space="preserve">ترمیم مشکل، ناحیه پیشانی، گونه، چانه، دهان، گردن، زیر بغل، اعضای تناسلی، دست ها و یا پاها؛ تا 7.5 سانتی‌متر </t>
  </si>
  <si>
    <t xml:space="preserve">ترمیم مشکل پلک ها، بینی، گوش ها و یا لب ها؛ تا 7.5 سانتی‌متر </t>
  </si>
  <si>
    <t>ترمیم مشکل هر ناحیه از بدن به ازای هر 5 سانتی‌متر  اضافی یا کمتر از آن</t>
  </si>
  <si>
    <t>بستن ثانویه زخم جراحی یا بازشدگی زخم (Dehiscence)، عارضه دار شده</t>
  </si>
  <si>
    <t>جابجایی یا انتقال بافت مجاور هر ناحیه از بدن؛ تا 10 سانتی‌متر  مربع</t>
  </si>
  <si>
    <t>جابجایی یا انتقال بافت مجاور هر ناحیه از بدن؛ 10 تا 30 سانتی‌متر  مربع</t>
  </si>
  <si>
    <t>تغییر محل بافت اطراف ضایعه یا ترمیم برای نقص بافتی 30 سانتی‌متر  مربع تا 100 سانتی‌متر  مربع، غیرمعمول یا عارضه دار</t>
  </si>
  <si>
    <t>تغییر محل بافت اطراف ضایعه یا ترمیم برای نقص بافتی بیش از 100 سانتی‌متر  مربع ، غیرمعمول یا عارضه دار</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</si>
  <si>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شیرخواران و کودکان زیر ده سال</t>
  </si>
  <si>
    <t>آماده سازی و ایجاد محل دریافت گرافت پوستی آزاد از طریق عمل جراحی اکسیزیون زخم‌های باز اسکار؛ هر 100 سانتی‌متر  اضافه (برای بالغین و کودکان بالاتر از ده سال) یا هر 1 درصد اضافی از سطح بدن شیرخواران و کودکان زیر ده سال</t>
  </si>
  <si>
    <t xml:space="preserve">پیوند پانچ یکی یا متعدد، برای پوشاندن زخم کوچک در ناحیه نوک انگشت و یا نواحی باز و کوچک دیگر (به جز صورت)، نقص‌های تا قطر 2 سانتی‌متر </t>
  </si>
  <si>
    <t>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شیرخواران  و کودکان زیر ده سال</t>
  </si>
  <si>
    <t>گرافت پوستی اسپلیت در اندام تنه، اندام تحتانی و فوقانی هر 100 سانتی‌متر  مربع (برای بالغین و کودکان بالاتر از ده سال) یا 1 درصد از سطح بدن شیرخواران  و کودکان زیر ده سال اضافه</t>
  </si>
  <si>
    <t>گرافت پوستی تمامی ضخامت آزاد در ناحیه شامل ترمیم محل دهنده، تنه، اندام فوقانی و یا اندام تحتانی، همراه با ترمیم محل دهنده؛ 20 سانتی‌متر  مربع یا کمتر</t>
  </si>
  <si>
    <t>گرافت پوستی تمامی ضخامت آزاد در ناحیه شامل ترمیم محل دهنده، تنه، اندام فوقانی و یا اندام تحتانی، همراه با ترمیم محل دهنده؛ هر 20 سانتی‌متر  مربع اضافه</t>
  </si>
  <si>
    <t>کاشت جایگزین پوستی دو لایه نئودرمیس؛ 25 سانتی‌متر  مربع</t>
  </si>
  <si>
    <t>کاشت جایگزین پوستی دو لایه نئودرمیس؛ هر 25 سانتی‌متر  مربع اضافه</t>
  </si>
  <si>
    <t>کاشت آلوگرافت پوست؛ 100 سانتی‌متر  مربع یا کمتر</t>
  </si>
  <si>
    <t>کاشت آلوگرافت پوست؛ هر 100 سانتی‌متر  مربع اضافه</t>
  </si>
  <si>
    <t>به کارگیری گزنوگرافت یا آمنیون، یا پوست (درمال)، برای بستن موقت زخم، تنه، بازو، ران؛ اولین 100 سانتی‌متر  مربع یا کمتر، یا 1 درصد از سطح بدن شیرخواران و کودکان</t>
  </si>
  <si>
    <t>به کارگیری گزنوگرافت یا آمنیون، یا پوست (درمال)، برای بستن موقت زخم، تنه، بازو، ران؛ هر 100 سانتی‌متر  مربع اضافه یا هر 1 درصد اضافه از سطح بدن شیرخواران و کودکان یا قسمت‌های متعلق به آن</t>
  </si>
  <si>
    <t>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t>
  </si>
  <si>
    <t>(کد دیگری همزمان با این کد قابل گزارش نمی‌باشد) (کد تعدیلی 63 به‌طور  جداگانه قابل گزارش و اخذ می‌باشد)</t>
  </si>
  <si>
    <t>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t>
  </si>
  <si>
    <t>ایجاد پایه لوله‌ای یا مستقیم (فلپ)، با یا بدون انتقال؛ هر ناحیه از بدن</t>
  </si>
  <si>
    <t>اکسیزیون لایه چربی زیر چانه (غبغب)</t>
  </si>
  <si>
    <t>فلپ آزاد عضلانی به‌وسیله تکنیک جراحی میکروسکوپی</t>
  </si>
  <si>
    <t>کشیدن بخیه تا 10 گره یا تا 10 سانتی‌متر توسط پزشک دیگر</t>
  </si>
  <si>
    <t>کشیدن بخیه بیش از 10 گره یا بیش از 10 سانتی‌متر توسط پزشک دیگر</t>
  </si>
  <si>
    <t xml:space="preserve">شستشو و پانسمان ساده کوچک یا متوسط تا 20 سانتی‌متر </t>
  </si>
  <si>
    <t xml:space="preserve">شستشو و پانسمان ساده بزرگ بیش از20 سانتی‌متر </t>
  </si>
  <si>
    <t>اکسیزیون زخم فشاری (Bed sore)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</si>
  <si>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</si>
  <si>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(در خصوص بیماران دچار سوختگی، تحت پوشش بیمه پایه محسوب می‌گردد)</t>
  </si>
  <si>
    <t>(در خصوص بیماران دچار سوختگی، تحت پوشش بیمه پایه محسوب می‌گردد) (برای دبریدمان یا کورتاژ زخم سوختگی به کدهای 100555 و 100560 مراجعه گردد)</t>
  </si>
  <si>
    <t>تخريب ضايعات پروليفراتيو عروقي بيوژنيک گرانولوم و تومورهاي عروقی تا 10 سانتی‌متر ؛ به هر روش</t>
  </si>
  <si>
    <t>تخريب ضايعات پروليفراتيو عروقي بيوژني گرانولوم و تومورهاي عروقی بین 10 تا 50 سانتی‌متر ؛ به هر روش</t>
  </si>
  <si>
    <t>تخريب ضايعات پروليفراتيو عروقي بيوژنيک گرانولوم و تومورهاي عروقی بیش از 50 سانتی‌متر ؛ به هر روش</t>
  </si>
  <si>
    <t>پوسته‌ریزی شیمیایی آکنه (خمیر مخصوص آکنه، اسید) و یا درمان بیماری‌های پوستی مانند سالک، زگیل، مولوسکوم و غیره</t>
  </si>
  <si>
    <t>ليزر موهای زائد ناحیه صورت، به ازای هر جلسه حداقل نيم ساعت</t>
  </si>
  <si>
    <t>برای استفاده از ماموگرافی یا استریوتاکسی به کدهای 709095 و 709100 مراجعه شود. (هزينه سایر روش‌های تصویربرداری جداگانه قابل محاسبه نمي‌باشد)</t>
  </si>
  <si>
    <t>رزکسیون غده سنتینل (نگهبان)</t>
  </si>
  <si>
    <t>ماستکتومی رادیکال مدیفیه شامل برداشتن غدد لنفاوی زیر بغل و پستانی داخلی (عمل نوع Urban) با یا بدون برداشتن عضله پکتورال مینور، بدون برداشتن عضلات پکتورال ماژور</t>
  </si>
  <si>
    <t>جاگذاری کاتتر بالون‌دار رادیوتراپی داخل نسجی در پستان برای به کارگیری عناصر رادیواکتیو زمینه‌ای به‌دنبال ماستکتومی ناقص؛ در زمانی غیر از زمان ماستکتومی ناقص</t>
  </si>
  <si>
    <t>کارگذاری کاتترهای براکی‌تراپی یا سایر روش‌های رادیوتراپی در اتاق عمل که بعداً با مواد رادیواکتیو پر می‌شوند (نوع چند لوله‌ای و نوع دکمه‌ای) به عنوان مثال در پستان برای به کار بردن بعدی عناصر رادیواکتیو به داخل نسج به‌دنبال ماستکتومی ناقص (در همان زمان یا بعد از آن)</t>
  </si>
  <si>
    <t>اکسیزیون قطعه اپی‌فیزی (Epiphysial Bar) با یا بدون گرافت بافت نرم اتوژن و به‌دست آمده از همان انسیزیون فاشیال</t>
  </si>
  <si>
    <t>تزريق داخل مجراي سینوس (فیستولوگرافی)؛ درماني يا تشخیصی</t>
  </si>
  <si>
    <t>تزريق تاندون، غلاف سينويووم و نقاط تريگر عضلات</t>
  </si>
  <si>
    <t>واردکردن سیم یا پین با به‌کار بردن کشش استخوانی، شامل درآوردن آن (عمل مستقل)</t>
  </si>
  <si>
    <t>به‌کار بردن وسیله فیکساسیون خارجی چند مقطعی (پین‌ها و سیم‌ها در بیش از یک مقطع) یک طرفه، با تنظیم استریوتاکتیک با کمک کامپیوتر (به عنوان مثال، فریم اسپاتیال)، شامل تصویربرداری؛ همتراز کردن (ها)، بررسی (ها)، و محاسبه برنامه(های) تنظیم در نوبت اول و نوبت‌های بعدی</t>
  </si>
  <si>
    <t>پیوند دست (شامل دست تا مفاصل متاکارپوفالانژیال )، قطع کامل عضو (شامل فیکس کردن استخوان ترمیم عروق، اعصاب و عضلات)</t>
  </si>
  <si>
    <t>آلوگرافت، شامل قالب‌گیری، برش، جایگذاری و تثبیت داخلی، در صورت انجام؛ استخوان-مفصل، شامل سطح مفصلی و استخوان مجاور (این کد را علاوه بر کد عمل اصلی جداگانه گزارش کنید)</t>
  </si>
  <si>
    <t>نیم‌قشری میانی، جزئی (یعنی نیم‌استوانه) (این کد را علاوه بر کد عمل اصلی جداگانه گزارش کنید)</t>
  </si>
  <si>
    <t xml:space="preserve"> کامل (Intercalary) (یعنی استوانه‌ای) (این کد را علاوه بر کد عمل اصلی جداگانه گزارش کنید)</t>
  </si>
  <si>
    <t>آسپیراسیون مغز استخوان برای گرافت استخوان، تنها برای جراحی ستون فقرات، از طریق انسیزیون جداگانه پوست یا فاشیا (این کد را علاوه بر کد عمل اصلی جداگانه گزارش کنید)</t>
  </si>
  <si>
    <t xml:space="preserve">اکسیزیون، تومور، بافت نرم صورت یا پوست سر، زیرجلدی، زیرفاشیا (به عنوان مثال، ساب‌گالئال، داخل عضلانی؛ کوچکتر از 2 سانتی‌متر </t>
  </si>
  <si>
    <t>اکسیزیون، تومور، بافت نرم صورت یا پوست سر، زیرجلدی زیرفاشیا (به عنوان مثال، ساب‌گالئال، داخل عضلانی؛ 2 سانتی‌متر  و بیشتر</t>
  </si>
  <si>
    <t xml:space="preserve">رزکسیون رادیکال تومور (برای مثال تومور بدخیم)، بافت نرم صورت یا پوست؛ کوچکتر از 2 سانتی‌متر </t>
  </si>
  <si>
    <t>(برای اکسیزیون کیست یا تومور خوش‌خیم مندیبل که نیازمند استئوتومی ‌باشد به کدهای 200280 و 200285 مراجعه گردد)</t>
  </si>
  <si>
    <t xml:space="preserve">اکسیزیون تومور خوش‌خیم یا کیست ماگزیلا، نیازمند استئوتومی داخل دهانی (برای مثال ضایعه مخرب یا مهاجم) </t>
  </si>
  <si>
    <t>بازسازي ميان صورت، midface)LeFort I)؛ يك قطعه، دو قطعه يا سه قطعه، انتقال قطعه در هر جهتي (براي مثال سندرم صورت دراز) بدون گرافت استخوانی</t>
  </si>
  <si>
    <t>(در صورتی که جنبه زیبایی داشته باشد،کد * محسوب می‌گردد)</t>
  </si>
  <si>
    <t>بازسازي ميان صورت (midface) LeFort I؛ يك قطعه، دو قطعه يا سه قطعه، انتقال قطعه در هر جهتي (براي مثال سندرم صورت دراز) با هر تعداد گرافت استخوانی</t>
  </si>
  <si>
    <t>بازسازي ميان صورت LeFort II با نفوذ قدامي در هر جهت همراه با گرافت استخوانی (شامل تهيه اتوگرافت)</t>
  </si>
  <si>
    <t>بازسازي ميان صورت LeFort III (خارج جمجمه اي)، هر نوع، نيازمند گرافت استخوانی (شامل تهيه اتوگرافت)؛ بدون LeFort I</t>
  </si>
  <si>
    <t>بازسازي ميان صورت LeFort III (خارج جمجمه اي)، هر نوع، نيازمند گرافت استخوانی (شامل تهيه اتوگرافت)؛ همراه با LeFort I</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</si>
  <si>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</si>
  <si>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بازسازي به وسيله حالت دادن (Contouring)، تومور خوش خيم استخوان‌هاي جمجمه (براي مثال ديسپلازي فيبروز)، خارج جمجمه اي</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</si>
  <si>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</si>
  <si>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</si>
  <si>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</si>
  <si>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راموس مندیبل؛ به صورت استئوتومی افقی، عمودی، C یا L؛ بدون گرافت استخوانی</t>
  </si>
  <si>
    <t>بازسازی راموس مندیبل؛ به صورت استئوتومی افقی، عمودی، C یا L؛ با گرافت استخوانی (همراه با تهیه گرافت)</t>
  </si>
  <si>
    <t>بازسازی راموس و یا تنه مندیبل، اسپلینت ساژیتال یک طرفه یا دو طرفه؛ با فیکساسیون ریجید داخلی</t>
  </si>
  <si>
    <t>استئوتومي قطعه اي منديبل؛ همراه با جلو آوردن ژنيوگلوسوس</t>
  </si>
  <si>
    <t>استئوپلاستي استخوانهاي صورت؛ كوچك كردن و یا بزرگ کردن ( با اتوگرافت آلوگرافت یا پروتز) یک طرفه</t>
  </si>
  <si>
    <t>گرافت استخوانی؛ بینی، ماگزیلار، مندیبل (شامل تهیه گرافت)</t>
  </si>
  <si>
    <t>نصب ديستراكتور، میان صورت (mid face)</t>
  </si>
  <si>
    <t>استئوتومی پری اوربیتال برای هایپرتلوریسم اوربیت، همراه با گرافت استخوانی؛ دسترسی خارج جمجمه‌ای</t>
  </si>
  <si>
    <t>استئوتومی پری اوربیتال برای هایپرتلوریسم اوربیت، همراه با گرافت استخوانی؛ ترکیبی از دسترسی خارج و داخل جمجمه‌ای</t>
  </si>
  <si>
    <t>درمان باز شکستگی پیچیده نازوماگزیلاری (LeFort II) با سیم بندی و یا فیکساسیون موضعی؛ همراه با گرافت استخوانی (شامل تهیه گرافت)</t>
  </si>
  <si>
    <t>درمان بسته شکستگی مندیبل همراه با فیکساسیون خارجی یا از طریق پوست</t>
  </si>
  <si>
    <t>درمان باز دررفتگی تمپورومندیبولار</t>
  </si>
  <si>
    <t>شکستگی‌های متعدد صورت (Pan Facial) حداقل شامل سه شکستگی نیازمند فیکساسیون داخلی، مندیبل، ماگزیلا، زایگوما و نازواوربیتواتموئیدال</t>
  </si>
  <si>
    <t>مانیپولاسیون مفصل(های) تمپورومندیبولار (TMJ) ، درمانی، نیازمند خدمات بیهوشی (یعنی مراقبت بیهوشی عمومی یا مانیتور شده)</t>
  </si>
  <si>
    <t>کوستوترانسورسکتومی (عمل مستقل)</t>
  </si>
  <si>
    <t>برداشتن راديكال جناغ با لنفادنكتومي ميان سينه</t>
  </si>
  <si>
    <t>قطع استرنوکلئیدوماستوئید برای تورتیکولی، عمل باز؛ با یا بدون گچ‌گیری یک سر عضله</t>
  </si>
  <si>
    <t>قطع استرنوکلئویدوماستوئید برای تورتیکولی، عمل باز؛ با یا بدون گچ‌گیری دو سر عضله با دو انسیزیون جداگانه</t>
  </si>
  <si>
    <t>اکسیزیون تومور، نسج نرم، پهلو یا پشت؛ زیر جلدی</t>
  </si>
  <si>
    <t>اکسیزیون تومور، نسج نرم، پهلو یا پشت؛ زیر فاشیا</t>
  </si>
  <si>
    <t>اوستئوتومی ستون فقرات، رویکرد قدامی و خلفی و خلفی-جانبی، 3 ستون، یک سگمان مهره‌ای (به عنوان مثال، پدیکل/ساب‌ترکشن تنه مهره) ؛ پشتی، کمری</t>
  </si>
  <si>
    <t>(کد ديگري با اين کد قابل گزارش و اخذ نمي‌باشد)</t>
  </si>
  <si>
    <t>اصلاح اسکولیوز از راه قدامی شامل اصلاح انحنا، آرترودز و وسيله گذاري قدامي</t>
  </si>
  <si>
    <t>اصلاح بدشکلی ستون فقرات (شامل اسکولیوز دژنراتیو بیش از 30 درجه و کمر صاف با لوردوز کمری کمتر از 25 درجه)</t>
  </si>
  <si>
    <t>اصلاح کیفوز شامل اصلاح انحنا، آرترودز و وسیله‌گذاری خلفی</t>
  </si>
  <si>
    <t>کیفکتومی، اکسپوژر دورتادور ستون مهره و برداشتن سگمان(های) مهره‌ای (شامل تنه و المان(های) خلفی)؛ یک یا 2 سگمان</t>
  </si>
  <si>
    <t>کیفکتومی، اکسپوژر دورتادور ستون مهره و برداشتن سگمان(های) مهره‌ای (شامل تنه و المان(های) خلفی)؛ 3 سگمان یا بیشتر</t>
  </si>
  <si>
    <t>کامپوننت هومروس و گلنوئید هر دو (به عنوان مثال، توتال شانه)</t>
  </si>
  <si>
    <t>بالابردن اسکاپولا، اسکاپولوپکسی (برای مثال دفرمیتی اسپرینگل یا فلج)</t>
  </si>
  <si>
    <t>درمان باز شکستگی پروگزیمال هومروس (گردن جراحی یا آناتومیک) با فیکساسیون داخلی در صورت انجام، شامل ترمیم توبروزیته(ها) در صورت انجام</t>
  </si>
  <si>
    <t>آرتروتومی، آرنج؛ با سینووکتومی</t>
  </si>
  <si>
    <t>فاشیاتومی ، خارجی یا داخلی؛ با جدا کردن مبدا اکستانسور، همراه با رزکسیون لیگامان حلقوی یا با استریپینگ یا با استکتومی ناقص</t>
  </si>
  <si>
    <t>فاشیاتومی  برای کاهش فشار، ساعد، همراه با اکسپلور شریان براکیال</t>
  </si>
  <si>
    <t>درمان بسته شکستگی تنه هومروس؛ سوپراکوندیلار یا ترانس کوندیلار استخوان هومروس با یا بدون گسترش به ناحیه اینترکوندیلار یا اپی‌کوندیل یا کوندیل هومروس، داخلی یا خارجی؛ با یا بدون مانیپولاسیون</t>
  </si>
  <si>
    <t>فیکساسیون اسکلتی از طریق پوست برای شکستگی اکسترا آرتیکولار یا سوپراکوندیلاریا ترانس‌کوندیلار یا اپی‌کوندیلار یا کوندیل هومروس با یا بدون مانیپولاسیون</t>
  </si>
  <si>
    <t>درمان باز کوندیلها یا اپی کوندیلهای دیستال هومروس</t>
  </si>
  <si>
    <t>درمان باز شکستگی مجاور مفصلی و یا جابجایی آرنج (شکستگی دیستال هومروس و پروگزیمال اولنا و یا پروگزیمال رادیوس)؛ با آرتروپلاستی و جایگذاری ایمپلنت</t>
  </si>
  <si>
    <t>فاشیاتومی  ساعد و یا مچ، به منظور کاهش فشار، کمپارتمان فلکسور یا اکستانسور؛ با یا بدون دبریدمان عصب و یا عضله مرده</t>
  </si>
  <si>
    <t>اکستانسورها با یا بدون جابجایی رتیناکولوم دورسال</t>
  </si>
  <si>
    <t>پیوند یا جابجایی تاندون، باز، تاندون فلکسور یا اکستانسور، ساعد و/یا مچ دست، هر تاندون، با یا بدون گرافت</t>
  </si>
  <si>
    <t>استئوتومی های متعدد رادیوس و یا اولنا</t>
  </si>
  <si>
    <t>توقف رشد اپی‌فیز به وسیله اپی‌فیزیودز یا استیپلنیگ؛ دیستال رادیوس یا اولنا</t>
  </si>
  <si>
    <t>توقف رشد اپی‌فیز به وسیله اپی‌فیزیودز یا استیپلنیگ؛ دیستال رادیوس و اولنا</t>
  </si>
  <si>
    <t>درمان بسته شکستگی دیستال رادیوس (مانند شکستگی کالیس یا اسمیت) یا جداشدن اپی‌فیز با یا بدون شکستگی زائده استیلوئید اولنا؛ با یا بدون مانیپولاسیون</t>
  </si>
  <si>
    <t>دکمپرسیون انگشتان و یا دست، آسیب ناشی از تزریق (برای مثال Grease Gun)</t>
  </si>
  <si>
    <t>فاشیاتومی  برای کاهش فشار، دست</t>
  </si>
  <si>
    <t>فاشیاتومی  کف دست (کنتراکتور دوپوئیترن)؛ از طریق پوست</t>
  </si>
  <si>
    <t>فاشیاتومی  کف دست (کنتراکتور دوپوئیترن)؛ باز، ناقص</t>
  </si>
  <si>
    <t>آرتروتومی همراه با بازکردن و درناژ یا خارج کردن جسم خارجی یا جسم آزاد؛ مفصل کارپومتاکارپال یا متاکارپوفالانژیال  یا اینترفالانژیال ، هر مفصل یا آرتروتومی با بیوپسی؛ مفصل کارپومتاکارپال، متاکارپوفالانژیال ، اینترفالانژیال ، هر مفصل</t>
  </si>
  <si>
    <t>(برای فاشیاتومی  به کدهای 202290 و 202295 مراجعه گردد)</t>
  </si>
  <si>
    <t>سینووکتومی، مفصل کارپومتاکارپال، متاکارپوفالانژیال ، شامل آزادسازی عضلات بین استخوانی و بازسازی کلاهک اکستانسور، هر انگشت یا مفصل اینترفالانژیال پروگزیمال، شامل بازسازی اکستانسور، هر مفصل اینترفالانژیال یا غلاف تاندون، رادیکال (تنوسینووکتومی) تاندون فلکسور کف دست و یا انگشت، هر تاندون</t>
  </si>
  <si>
    <t>اکسیزیون تاندون، کف دست یا انگشت، فلکسور یا اکستانسور، هر تاندون</t>
  </si>
  <si>
    <t>ترمیم تاندون اکستانسور دست و انگشت اولیه یا ثانویه؛ بدون گرافت آزاد، هر تاندون یا سر به سر کردن تاندون اکستانسور، دست، هر تاندون</t>
  </si>
  <si>
    <t>ترمیم تاندون اکستانسور دست و انگشت اولیه یا ثانویه؛ با گرافت آزاد، هر تاندون یا سر به سر کردن تاندون اکستانسور، دست، هر تاندون</t>
  </si>
  <si>
    <t>طویل کردن یا کوتاه کردن تاندون، اکستانسور، دست یا انگشت دست، هر تاندون</t>
  </si>
  <si>
    <t>جابه جایی تاندون‌ها جهت برقراری عمل متقابله شست (اپونس پلاستی)</t>
  </si>
  <si>
    <t>(برای اکسیزیون انگشت اضافی در پلی‌داکتیلی، فقط بافت نرم، از کد 100095 استفاده گردد)</t>
  </si>
  <si>
    <t>فیوژن انگشت شست دست در وضعیت اپوزیشن و سایر انگشتان، یا آرترودز مفصل کارپومتاکارپال استخوان‌های کف دست؛ یا آرترودز مفصل متاکارپوفالانژیال، یا آرترودز مفصل اینترفالانژیال، با یا بدون فیکساسیون داخلی؛ بدون اتوگرافت (شامل تهیه گرافت)؛ هر مفصل</t>
  </si>
  <si>
    <t>فاشیاتومی  هیپ یا ران، هر نوع</t>
  </si>
  <si>
    <t>درمان لغزش اپی‌فیز فمور؛ با کشش، بدون ریداکشن</t>
  </si>
  <si>
    <t>درمان باز لغزش اپی‌فیز فمور؛ پین‌گذاری منفرد یا متعدد یا گرافت استخوان (شامل برداشتن گرافت)</t>
  </si>
  <si>
    <t>درمان لغزش اپی‌فیز فمور؛ با و بدون جااندازی یا به وسیله پین‌گذاری منفرد یا متعدد، با مانیپولاسیون بسته با پین‌گذاری منفرد یا متعدد</t>
  </si>
  <si>
    <t>درمان لغزش اپی‌فیز فمور؛ استئوپلاستی گردن فمور (Heyman type) یا استئوتومی و فیکساسیون داخلی</t>
  </si>
  <si>
    <t>توقف رشد اپی‌فیز به وسیله اپی‌فیزیودز یا منگنه، تروکانتر بزرگ فمور</t>
  </si>
  <si>
    <t>آرترودز، باز، مفصل ساکروایلیاک، شامل برداشتن گرافت استخوانی، شامل وسیله‌گذاری، در صورت انجام</t>
  </si>
  <si>
    <t>آرترودز مفصل هیپ (شامل تهیه گرافت)؛ یا همراه با استئوتومی ساب‌تروکانتریک</t>
  </si>
  <si>
    <t>فاشیاتومی  ایلیوتیبیال (تنوتومی)، باز یا تنوتومی، ادداکتور یا هامسترینگ از طریق پوست؛ یک تاندون (عمل مستقل)</t>
  </si>
  <si>
    <t>(برای فاشیاتومی  مرکب اوبر-یونت، از کد 202740 استفاده گردد)</t>
  </si>
  <si>
    <t>فاشیاتومی  ایلیوتیبیال (تنوتومی)، باز یا تنوتومی، ادداکتور یا هامسترینگ از طریق پوست؛ فاشیاتومی  ایلیوتیبیال (تنوتومی)، باز یا تنوتومی، ادداکتور یا هامسترینگ از طریق پوست؛ چند تاندون</t>
  </si>
  <si>
    <t>پیوند کندروسیت اتولوگ، زانو</t>
  </si>
  <si>
    <t>اصلاح آرتروپلاستی توتال زانو، با یا بدون آلوگرافت؛ یک جزء</t>
  </si>
  <si>
    <t>استئوتومی، پروگزیمال تیبیا، شامل اکسیزیون یا استئوتومی فیبولا (شامل تصحیح ژنوواروس یا ژنووالگوس)؛ قبل یا بعد از بسته شدن اپی‌فیز</t>
  </si>
  <si>
    <t>توقف اپی‌فیز یا نیمه اپی‌فیز به هر روش (برای مثال اپی‌فیزیودز)؛ دیستال فمور؛ یا تیبیا و فیبولا، پروگزیمال</t>
  </si>
  <si>
    <t>توقف اپی‌فیز یا نیمه اپی‌فیز به هر روش (برای مثال اپی‌فیزیودز)؛ توام دیستال فمور، پروگزیمال تیبیا و فیبولا</t>
  </si>
  <si>
    <t>فاشیاتومی  جهت کاهش فشار، ران و یا زانو، یک یا چند کمپارتمان (فلکسور یا اکستانسور یا ادداکتور)؛ یا با دبریدمان عضله و یا عصب مرده</t>
  </si>
  <si>
    <t>درمان بسته شکستگی سوپراکندیلار یا ترانس کندیلار، با یا بدون گسترش به ناحیه اینترکوندیلار یا جداشدن اپی‌فیزدیستال فمور</t>
  </si>
  <si>
    <t>فیکساسیون اسکلتی از طریق پوست برای شکستگی فمور، انتهای دیستال، کوندیل میانی یا جانبی، یا سوپراکوندیلار یا ترانس‌کوندیلار، با یا بدون گسترش اینترکوندیلار، جداشدگی اپی‌فیز دیستال فمور</t>
  </si>
  <si>
    <t>درمان بسته جداشدن اپی‌فیز دیستال فمور؛ با یا بدون مانیپولاسیون</t>
  </si>
  <si>
    <t>درمان باز جداشدن اپی‌فیز دیستال فمور؛ با جدا شدن اپی فیز دیستال فمور</t>
  </si>
  <si>
    <t>فاشیاتومی  دکمپرسیون، ساق پا؛ فقط کمپارتمان‌های قدام و/یا جانبی یا خلفی</t>
  </si>
  <si>
    <t>(برای انسیزیون و درناژ، سطحی، به کدهای 100015 تا 100035 مراجعه گردد) (برای فاشیاتومی جهت رفع فشار با دبریدمان به کد 203915 مراجعه گردد)</t>
  </si>
  <si>
    <t>فاشیاتومی  دکمپرسیون، ساق پا؛ کمپارتمان(های) قدامی و/یا جانبی، و خلفی</t>
  </si>
  <si>
    <t>فاشیاتومی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t>
  </si>
  <si>
    <t>توقف رشد اپی‌فیز (اپی‌فیزیودز) باز؛ دیستال تیبیا</t>
  </si>
  <si>
    <t>توقف رشد اپی‌فیز (اپی‌فیزیودز) باز؛ دیستال فیبولا</t>
  </si>
  <si>
    <t>توقف رشد اپی‌فیز (اپی‌فیزیودز) باز؛ دیستال تیبیا و فیبولا</t>
  </si>
  <si>
    <t>توقف رشد اپی‌فیز (اپی‌فیزیودز)، هر روش، ترکیبی، پروگزیمال و دیستال تیبیا و فیبولا</t>
  </si>
  <si>
    <t>(برای توقف رشد اپی‌فیز تیبیا و فیبولا از کد 203425 استفاده گردد)</t>
  </si>
  <si>
    <t>درمان باز جداشدگي مفصل تیبیو فیبولار ديستال(سين دس‌موزيس) شامل فيكساسيون داخلي در صورت انجام</t>
  </si>
  <si>
    <t>آرترودز مفصل تیبیوفیبولار، پروگزیمال یا دیستال</t>
  </si>
  <si>
    <t>فاشیاتومی برای کاهش فشار، ساق پا، کمپارتمان‌های قدامی و یا جانبی یا خلفی، با دبریدمان عصب و یا عضله مرده</t>
  </si>
  <si>
    <t>(برای فاشیاتومی جهت دکمپرسیون بدون دبریدمان از کد 203570 استفاده گردد)</t>
  </si>
  <si>
    <t>فاشیاتومی برای کاهش فشار، ساق پا، کمپارتمان‌های قدامی و یا جانبی و خلفی، با دبریدمان عصب و یا عضله مرده</t>
  </si>
  <si>
    <t>فاشیاتومی  پا و یا انگشتان پا</t>
  </si>
  <si>
    <t>اکسیزیون یا کورتاژ کیست استخوان یا تومور خوش‌خیم، تارسال یا متاتارسال، به جز تالوس یا کالکانئوس با اتوگرافت ایلیاک یا غیره (شامل تهیه گرافت) یا با آلوگرافت</t>
  </si>
  <si>
    <t>برداشتن اگزوستوز ساده از متاتارسو فالانژیال  (مثل عمل Silver)</t>
  </si>
  <si>
    <t>اصلاح هالوس والگوس با هر روش بدون استئوتومی متاتارس یا فالانکس</t>
  </si>
  <si>
    <t>اصلاح هالوس والگوس با هر روش با استئوتومی متاتارس یا فالانکس</t>
  </si>
  <si>
    <t>ساب تالار؛ آرترودز، میدتارسال یا تارسو متاتارسال، متعدد یا عرضی؛ با استئوتومی (برای مثال برای تصحیح کف پای صاف)</t>
  </si>
  <si>
    <t>آرترودز، با انتقال تاندون اکستانسور هالوسیس لانگوس به گردن اولین متاتارس، شست پا، مفصل اینترفالانژیال (مثل عمل Jones)</t>
  </si>
  <si>
    <t>(برای عمل انگشت چکشی یا فیوژن اینترفلانژیال از کد 28285 استفاده گردد)</t>
  </si>
  <si>
    <t>گوه برداشتن از گچ کلاپ فوت</t>
  </si>
  <si>
    <t>آرتروسکوپی مچ دست، تشخیصی، با یا بدون بیوپسی سینوویوم (عمل مستقل)</t>
  </si>
  <si>
    <t>پیوند منیسک (شامل آرتروتومی برای جاگذاری منیسک)، میانی یا جانبی</t>
  </si>
  <si>
    <t>آرتروپلاستی با سائیدن (شامل کندروپلاستی در صورت لزوم) یا سوراخ کردن متعدد یا میکروفرکچر متعدد (شکستگی میکروسکوپی)</t>
  </si>
  <si>
    <t>با ترمیم منیسک داخلی یا خارجی</t>
  </si>
  <si>
    <t>با ترمیم منیسک داخلی و خارجی</t>
  </si>
  <si>
    <t>فاشیاتومی  پلانتار از طریق آندوسکوپی</t>
  </si>
  <si>
    <t>تزریق به داخل توربینیت (ها)، درمانی</t>
  </si>
  <si>
    <t>(برای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t>
  </si>
  <si>
    <t>عصب رسانی مجدد حنجره به‌وسیله  پایه عصبی عضلانی</t>
  </si>
  <si>
    <t>برونکوسکوپی، قابل انعطاف، از طریق تراکئوستومی تشخیصی</t>
  </si>
  <si>
    <t>توراسنتز، پونکسیون فضای جنب یا ریه برای آسپیراسیون (هزینه رادیولوژی به‌طور  جداگانه محاسبه می‌گردد)</t>
  </si>
  <si>
    <t>آسپیراسیون درمانی با وارد کردن تیوب با یا بدون Water Seal (هزینه رادیولوژی به‌طور  جداگانه محاسبه می‌گردد)</t>
  </si>
  <si>
    <t>(هزینه رادیولوژی به‌طور  جداگانه محاسبه می‌گردد)</t>
  </si>
  <si>
    <t>توراکئوتومی وسیع؛ با درآوردن رسوب فیبرین ازداخل پلور یا از داخل ریه</t>
  </si>
  <si>
    <t>تخریب غیرجراحی (Ablation) برای کاهش یا تخلیه یک یا چند تومور ریه در برگیرنده پلور و دیواره قفسه سینه در صورت درگیری، از طریق پوست، با امواج رادیوفرکوئنسی یا کرایوابلیشن، یک طرفه</t>
  </si>
  <si>
    <t>کارگذاری الکترود(های پیس میکر cardioverter دفیبریلاتور تک حفره ای یا دو حفره ای اپی کاردی به‌وسیله  توراکوتومی</t>
  </si>
  <si>
    <t>به‌وسیله  جابجایی دریچه شریان ریوی اتولوگ به ائورت و جایگزینی دریچه ریوی با آلوگرافت (عمل Ross)</t>
  </si>
  <si>
    <t>ترمیم آنومالی شریان کرونر؛ با ساخت تونل داخل شریان ریوی (عمل Takeuchi) و یا به‌وسیله  جابجایی از شریان ریوی به آئورت</t>
  </si>
  <si>
    <t>بستن مستقیم یا به‌وسیله  Patch سینوس ونوزوم با یا بدون آنومالی درناژ ورید ریوی</t>
  </si>
  <si>
    <t>ترمیم قلب سه دهلیزی یا حلقه بالای دریچه میترال به‌وسیله  رزکسیون مامبران دهلیز چپ</t>
  </si>
  <si>
    <t>ترمیم جابجایی شریان های بزرگ قلب با نقص دیواره بین بطنی و تنگی زیر شریان ریوی؛ با بزرگ کردن نقص دیواره بین بطنی به‌وسیله  جراحی</t>
  </si>
  <si>
    <t>ترمیم تنگی شریان ریوی به‌وسیله  بازسازی با گرافت یا Patch</t>
  </si>
  <si>
    <t>ترمیم آترزی شریان ریوی همراه با نقص دیواره، بین بطنی به‌وسیله  unifocalization شریان های ریوی: بدون بای پس قلبی ریوی</t>
  </si>
  <si>
    <t>ترمیم آترزی شریان ریوی همراه با نقص دیواره بین بطنی به‌وسیله  unifocalization شریان های ریوی: با بای پس قلبی ریوی</t>
  </si>
  <si>
    <t>لخته زدایی ابزار یا کاتتر کاشته شده برای دسترسی عروقی به‌وسیله  عوامل ترومبولیتیک</t>
  </si>
  <si>
    <t>(برای کاتتریزاسیون وریدی به کدهای 302265 مراجعه کنید) (هزینه رادیولوژی به‌طور  جداگانه محاسبه می‌گردد)</t>
  </si>
  <si>
    <t>(هزینه فلوروسکوپی به‌طور  جداگانه قابل محاسبه نمی‌باشد)</t>
  </si>
  <si>
    <t>(برای خدمات نگهداری گردش خون خارج از بدن به کدهای 301540 و 301541 مراجعه کنید)</t>
  </si>
  <si>
    <t>ایجاد فیستول شریانی _ وریدی به‌وسیله  روشی غیر از آناستوموز مستقیم شریانی وریدی، گرافت اتوژن یا غیراتوژن (عمل مستقل)</t>
  </si>
  <si>
    <t>(هزینه رادیولوژی به‌طور  جداگانه قابل محاسبه نمی‌باشد)</t>
  </si>
  <si>
    <t>(برای کاتتریزاسیون به کدهای 302270 و 302285 مراجعه نمائید) (برای درمان های از درون کاتتر به کدهای 302610 تا 302640 ، 600550 و 600555 مراجعه شود) (هزینه رادیولوژی به‌طور  جداگانه محاسبه می‌گردد)</t>
  </si>
  <si>
    <t>قطع ناقص یا کامل وناکاوای تحتانی به‌وسیله  بخیه، لیگاسیون، پلیکاسیون، کلیپ، خارج عروقی، داخل عروقی (ابزار چتری)</t>
  </si>
  <si>
    <t>قطع کامل یا ناقص ورید فمورال، به‌وسیله  لیگاتور و وسیله داخل عروقی یک طرفه</t>
  </si>
  <si>
    <t>(در صورتی که جنبه زیبایی داشته باشد، کد * محسوب می گردد) (برای اکسیزیون ضایعات مخاطی به کد 400045 مراجعه کنید)</t>
  </si>
  <si>
    <t>ترمیم جراحت وستیبول دهان با هر میزان سانتی‌متر مربع</t>
  </si>
  <si>
    <t>ترمیم پارگی هر میزان سانتی‌متر  از کف دهان و یا دو سوم قدامی زبان/ یک سوم خلفی زبان</t>
  </si>
  <si>
    <t>(برای بازسازی کام با نسوج خارج از دهان به کدهای 100290 تا 100300، 100320 ، 100325، 100335 و 100375 مراجعه کنید)</t>
  </si>
  <si>
    <t xml:space="preserve">ترمیم بریدگی کام؛ با هر میزان سانتی‌متر </t>
  </si>
  <si>
    <t>(برای بیوپسی لارنگوسکوپیک به کدهای 300350 ، 300360 مراجعه کنید)</t>
  </si>
  <si>
    <t>ازوفاگوسکوپی، سخت یا قابل انعطاف؛ تشخیصی، با یا بدون جمع آوری نمونه (های) به‌وسیله  شستشو یا برس زدن با بیوپسی منفرد یا متعدد (عمل مستقل)</t>
  </si>
  <si>
    <t>(براي ديلاتاسيون آندوسكوپي ك با بالون به قطر 30 ميلي متر يا بيشتر از كد 400740 استفاده كنيد) (هزینه رادیولوژی به‌طور  جداگانه محاسبه می‌گردد)</t>
  </si>
  <si>
    <t>آندوسکوپی دستگاه گوارش فوقانی شامل مری، معده، دئودنوم و یا ژژونوم تشخیصی، با یا بدون جمع آوری نمونه، به‌وسیله  برس زدن یا شستشو با یا بدون بیوپسی منفرد یا متعدد</t>
  </si>
  <si>
    <t>آندوسکوپی دستگاه گوارش فوقانی شامل مری، معده و نیز از دئودنوم و یا ژژونوم تشخیصی، با یا بدون جمع آوری نمونه، به‌وسیله  برس زدن یا شستشو با بررسی به‌وسیله  سونوگرافی آندوسکوپیک</t>
  </si>
  <si>
    <t>کلانژیوپانکراتوگرافی رتروگراد از طریق اندوسکوپ (ERCP) تشخیصی؛ با یا بدون جمع‌آوری نمونه به‌وسیله  برس زدن یا شستشو با بیوپسی منفرد یا متعدد</t>
  </si>
  <si>
    <t>(برای ترمیم فتق هیاتال مری به کدهای 302980 و 302985 و 400678 به بعد مراجعه کنید)</t>
  </si>
  <si>
    <t>دیلاتاسیون مری با بالن (قطر 30 میلی‌متر یا بیشتر) برای آشالازی با گاید آندوسکوپیک</t>
  </si>
  <si>
    <t>بیوپسی معده؛ به‌وسیله  کپسول، لوله، از طریق دهان (یک نمونه یا چند نمونه)</t>
  </si>
  <si>
    <t>عمل محدودسازی حجم معده بدون بای پاس معده، برای چاقی مفرط؛ گاستروپلاستی (Vertical Banded)، اسلیو گاسترکتومی یا هر روش دیگر</t>
  </si>
  <si>
    <t>عمل محدود سازی حجم معده، با بای پاس معده برای چاقی مفرط؛ با گاستروانتروستومی به صورت رو-ان-وای ( Roux-en-Y) با بازوی کمتر از 150 سانتی‌متر ، با بازسازی روده باریک، برای کم کردن جذب (معکوس کردن مجرای صفراوی پانکراسی، با سوئیچ دئودنوم)</t>
  </si>
  <si>
    <t>جاانداختن ولوولوس، انواژیناسیون، هرنی داخلی، به‌وسیله  لاپاروتومی</t>
  </si>
  <si>
    <t>تصحیح مالروتاسیون به‌وسیله  لیز باندهای دئودنوم و/یا جاانداختن ولوولوس میدگات(عمل لد)</t>
  </si>
  <si>
    <t>بیوپسی روده به‌وسیله  کپسول، لوله، از طریق دهان، یک یا چند نمونه</t>
  </si>
  <si>
    <t>آندوسکوپی روده باریک، انتروسکوپی بعد از قسمت دوم دئودنوم، غیر ایلئوم؛ تشخیصی، با یا بدون گرفتن نمونه به‌وسیله  برس زدن یا شستشو، با یا بدون بیوپسی (عمل مستقل)</t>
  </si>
  <si>
    <t>ایلئوسکوپی از راه استوما؛ تشخیصی، با یا بدون جمع آوری نمونه به‌وسیله  برس زدن یا شستشو با بیوپسی منفرد یا متعدد</t>
  </si>
  <si>
    <t>بررسی آندوسکوپیک کیسه یا پاچ روده باریک(شکمی یا لگنی)؛ تشخیصی با یا بدون جمع آوری نمونه به‌وسیله  برس زدن یا شستشوبا بیوپسی منفرد یا متعدد</t>
  </si>
  <si>
    <t>کولونوسکوپی از طریق استوما؛ تشخیصی، با یا بدون جمع آوری نمونه به‌وسیله  برس زدن یا شستشوبا بیوپسی منفرد یا متعدد (عمل مستقل)</t>
  </si>
  <si>
    <t>جلوگیری از پایین افتادن روده باریک به داخل لگن به‌وسیله  مش یا پروتزهای دیگر یا بافت طبیعی (مثانه یا امنتوم)</t>
  </si>
  <si>
    <t>پروکتوسیگموئیدوسکوپی، سخت؛ تشخیصی، با یا بدون جمع آوری نمونه به‌وسیله  برس زدن یا شستشو با بیوپسی منفرد یا متعدد (عمل مستقل)</t>
  </si>
  <si>
    <t>سیگموئیدوسکوپی، انعطاف پذیر، تشخیصی، با یا بدون جمع آوری نمونه به‌وسیله  برس زدن یا شستشو با بیوپسی منفرد یا متعدد (عمل مستقل)</t>
  </si>
  <si>
    <t>سیگموئیدوسکوپی، انعطاف پذیر، تشخیصی، با یا بدون جمع آوری نمونه به‌وسیله  برس زدن یا شستشو با بررسی به‌وسیله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</si>
  <si>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به‌وسیله  برس زدن یا شستشو با یا بدون کاهش فشار کولون با بیوپسی، منفرد یا متعدد (عمل مستقل)</t>
  </si>
  <si>
    <t>هموروئیدکتومی به‌وسیله  لیگاتور ساده (حلقه کشی)</t>
  </si>
  <si>
    <t>آنوسکوپی؛ تشخیصی، با یا بدون جمع آوری نمونه به‌وسیله  برس زدن یا شستشو با بزرگنمایی و رزولوشن بالا با بیوپسی منفرد یا متعدد (عمل مستقل)</t>
  </si>
  <si>
    <t>(هزینه رادیولوژی به‌طور  جداگانه محاسبه نمی‌گردد)</t>
  </si>
  <si>
    <t>هپاتیکوپورتوانتروستومي (عمل Kasai )</t>
  </si>
  <si>
    <t>درناژ باز آبسه پریتوئن یا پریتونیت لوکالیزه، بجز آبسه آپاندیس</t>
  </si>
  <si>
    <t>درناژ باز آبسه ساب فرنیک یا ساب دیافراگماتیک؛ یا درناژ آبسه رتروپریتوئن</t>
  </si>
  <si>
    <t>(برای ترمیم فتق دیافراگماتیک یا هیاتال به کدهای 302980 و 302985 و 400678 مراجعه نمائید)</t>
  </si>
  <si>
    <t>سیستولیتوتومی؛ سیستوتومی با برداشت سنگ، بدون برداشت گردن مثانه</t>
  </si>
  <si>
    <t>اورترولیتوتومی از طریق مثانه</t>
  </si>
  <si>
    <t>لیتولاپکسی، خرد کردن یا قطعه قطعه کردن سنگ، با هر روشی، در مثانه و در آوردن قطعات، به صورت ساده؛ کوچک (کمتر از 2.5 سانتی‌متر ) یا مشکل یا بزرگ (بالای 2.5 سانتی‌متر )؛ هر جلسه</t>
  </si>
  <si>
    <t xml:space="preserve">برداشت پلاک فیبروتیک(بیماری Peyronie): با گرافت به هر میزان سانتی‌متر </t>
  </si>
  <si>
    <t xml:space="preserve">آورتروپلاستی برای دومین مرحله ترمیم هیپوسپادیاس (شامل انحراف مسیر ادراری)، به هر میزان سانتی‌متر </t>
  </si>
  <si>
    <t>ترمیم سپتوم فوقانی واژن (برداشتن سپتوم بهمراه ساخت واژن با یا بدون گرافت)</t>
  </si>
  <si>
    <t>هیستروکتومی کامل یا ناقص از طریق واژن، با یا بدون درآوردن لوله‌ها و یا تخمدان‌ها با یا بدون ترمیم آنتروسل با یا بدون کنترل آندوسکوپیک</t>
  </si>
  <si>
    <t>هیسترکتومی واژینال با  یا بدون برداشتن لوله‌ها و یا تخمدان‌ها با ترمیم آنتروسل با کنترل اندوسکوپیک با ساسپنشن اپیکال خارج یا داخل صفاقی (اکسترا یا اینترا پریتونئال)</t>
  </si>
  <si>
    <t>(این کد در صورتی‌که  که پونکسیون و انتقال جنین به طور گلوبال توسط یک ارائه دهنده صورت گیرد، قابل محاسبه و پرداخت می‌باشد)</t>
  </si>
  <si>
    <t>جهت انتقال جنین به کد 502062 مراجعه گردد. (این کد مشمول کد تعدیلی 51 نمی‌باشد)</t>
  </si>
  <si>
    <t>(هزینه مراحل آماده‌سازی بیمار تا مرحله پانكچر، فریز و ذخیره سازی تخمک یا جنین و هزینه دارو و لوازم مصرفی به طور جداگانه قابل اخذ می‌باشد) (پونکسیون و یا انتقال جنین جداگانه به طور 100% قابل گزارش می‌باشد.) (این کد مشمول کد تعدیلی 51 نمی‌باشد)</t>
  </si>
  <si>
    <t>(هزینه دارو و لوازم مصرفی به طور جداگانه قابل اخذ می‌باشد) (این کد مشمول کد تعدیلی 51 نمی‌باشد)</t>
  </si>
  <si>
    <t>(هزینه مراحل آماده‌سازی بیمار تا مرحله پانكچر، فریز و ذخیره سازی تخمک یا جنین و هزینه دارو و لوازم مصرفی به طور جداگانه قابل اخذ می‌باشد) (این کد مشمول کد تعدیلی 51 نمی‌باشد)</t>
  </si>
  <si>
    <t>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t>
  </si>
  <si>
    <t>زایمان متعدد (چند قلویی) بی درد با روش بیهوشی اپی‌دورال و اسپینال</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</si>
  <si>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</si>
  <si>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لوبکتومی، لوب تمپورال، بدون الکتروکورتیکوگرافی حین عمل جراحی</t>
  </si>
  <si>
    <t>ایجاد ضایعه به‌وسیله  روش استریوتاکتیک، شامل سوراخ Burr (یک یا چند) و اقدامات انجام شده به منظور تعیین محل و ثبت، در یک یا چند مرحله؛ گلوبوس پالیدوس یا تالاموس</t>
  </si>
  <si>
    <t>ایجاد ضایعه به‌وسیله  روش استریوتاکتیک، شامل سوراخ Burr (یک یا چند) و اقدامات انجام شده به منظور تعیین محل و ثبت، در یک یا چند مرحله؛ سایر ساختمان(های) زیر قشری به جز گلوبوس پالیدوس و تالاموس</t>
  </si>
  <si>
    <t xml:space="preserve">کرانیوپلاستی با اتوگرافت (شامل تهیه گرافت استخوانی)؛ تا قطر 5 سانتی‌متر </t>
  </si>
  <si>
    <t xml:space="preserve">کرانیوپلاستی با اتوگرافت (شامل تهیه گرافت استخوانی)؛ قطر بیشتر از 5 سانتی‌متر </t>
  </si>
  <si>
    <t>تزریق اپی‌دورال، خون یا لخته خون به صورت پچ</t>
  </si>
  <si>
    <t>تزریق یا انفوزیون ماده نورولیتیک (برای مثال الکل، فنل، محلول نمکی یخ زده)، با یا بدون مواد درمانی دیگر؛ اپی‌دورال، کمری، ساکرال (کودال)</t>
  </si>
  <si>
    <t>دكمپرسيون پرکوتانئوس، نوكلئوس پولپوزوس ديسك بين مهره‌ای كمري، یا دکمپرسیون گانگلیون دورسال DRG یا Rumi؛ یک یا چند سطح، شامل فلوروسکوپی و دیسکوگرافی و یا تزریق(های) اپی‌دورال در سطح (سطوح) درمان شده</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</si>
  <si>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</si>
  <si>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اپی‌دورال یا اینتراتکال تونلی برای تجویز طولانی مدت دارو از طریق پمپ خارجی یا مخزن قابل کاشت یا پمپ انفوزیونی؛ با لامینکتومی</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</si>
  <si>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</si>
  <si>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</si>
  <si>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</si>
  <si>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درآوردن محفظه یا پمپ زیرجلدی که قبلا برای انفوزیون اپی‌دورال یا اینتراتکال کار گذاشته شده باشد</t>
  </si>
  <si>
    <t>مدیریت درد بعد از عمل یا دردهای مزمن؛ تزریق داروی مسکن برای کنترل درد حاد بعد از عمل یا دردهای مزمن (سرطانی و غیر سرطانی)، از طریق پمپ‌های وریدی محیطی و یا کاتترهای مرکزی (اپی‌دورال یا ساب آراکنوئید)، به صورت مداوم یا منقطع (بولوس)</t>
  </si>
  <si>
    <t xml:space="preserve">گرافت عصبی (شامل تهیه گرافت)، سر یا گردن؛ تا طول 4 سانتی‌متر </t>
  </si>
  <si>
    <t xml:space="preserve">گرافت عصبی (شامل تهیه گرافت)، سر یا گردن؛ طول بیشتر از 4 سانتی‌متر </t>
  </si>
  <si>
    <t>تخریب ضایعه لبه پلک (تا 1 سانتی‌متر )</t>
  </si>
  <si>
    <t>بخیه عصب صورتی؛ بخش داخل تمپورال، با یا بدون گرافت یا دکمپرسیون، بخش ماستوئیدی و تمپانیک و اطراف عقده زانویی</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</si>
  <si>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</si>
  <si>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چاپ مجدد کلیشه تصویربرداری</t>
  </si>
  <si>
    <t>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t>
  </si>
  <si>
    <t xml:space="preserve">سی تی اسکن حنجره یک جهت 2میلی‌متری بدون تزریق </t>
  </si>
  <si>
    <t>سی تی اسکن حنجره یک جهت 2میلی‌متری با تزریق</t>
  </si>
  <si>
    <t>درمان کانسرتیروئید تا 100 mci (هزینه بستری به طور جداگانه قابل محاسبه و اخذ می‌باشد)</t>
  </si>
  <si>
    <t>درمان کانسرتیروئید تا 150 mci (هزینه بستری به طور جداگانه قابل محاسبه و اخذ می‌باشد)</t>
  </si>
  <si>
    <t>درمان کانسرتیروئید تا 200 mci (هزینه بستری به طور جداگانه قابل محاسبه و اخذ می‌باشد)</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</si>
  <si>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</si>
  <si>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الکترون به روش دوز کامل (Full dose) </t>
  </si>
  <si>
    <t>(برای محاسبه پزشکی کد 705400 را گزارش نمایید) صرفاً برای موارد سرطان پستان با رعایت اندیکاسیون های ابلاغی وزارت بهداشت تحت پوشش بیمه های پایه می باشد.</t>
  </si>
  <si>
    <t xml:space="preserve"> پذيرش و ثبت نمونه های آزمايشگاهي  </t>
  </si>
  <si>
    <t xml:space="preserve"> خونگيري وريدي يا مويرگي، يک يا چند نوبت </t>
  </si>
  <si>
    <t xml:space="preserve"> خونگیری وریدی یا مویرگی با لوله خلاء، (برای موارد تعدد خونگیری حداکثر تا دوبار قابل گزارش می‌باشد.) </t>
  </si>
  <si>
    <t xml:space="preserve"> خونگيري وريدي از کودکان زير 5 سال  </t>
  </si>
  <si>
    <t xml:space="preserve"> خونگيري با استفاده از لوله خلاء از کودکان زير 5 سال (برای موارد تعدد خونگیری حداکثر تا دوبار قابل گزارش می‌باشد.) </t>
  </si>
  <si>
    <t xml:space="preserve"> جمع آوري نمونه ترشحات واژن، پروستات يا مجراي ادراري  </t>
  </si>
  <si>
    <t xml:space="preserve"> جمع‌آوري ترشحات نوک پستان  </t>
  </si>
  <si>
    <t xml:space="preserve"> اندازه‌گيري کمّي حجم ادرار جمع‌آوري شده در مدت زمان معين  </t>
  </si>
  <si>
    <t xml:space="preserve"> جمع‌آوري شيره معده يا دوازدهه يک نوبت  </t>
  </si>
  <si>
    <t xml:space="preserve"> جمع‌آوري شيره معده بعد از تحريك با هيستامين يا مواد محرک مشابه  </t>
  </si>
  <si>
    <t xml:space="preserve"> نمونه‌گيري از ضايعات قارچي، گال، ليشمانيا و موارد مشابه  </t>
  </si>
  <si>
    <t xml:space="preserve"> آزمايش بيوشيميايي تك درخواستي ادرار ، حداكثر تا 2 آزمايش، هر كدام  </t>
  </si>
  <si>
    <t xml:space="preserve"> آزمايش تجسس ميكروسكوپي ادرار به تنهايي  </t>
  </si>
  <si>
    <t xml:space="preserve"> اندازه گيري کمّي وزن مخصوص ادرار  </t>
  </si>
  <si>
    <t xml:space="preserve"> اندازه گيري کيفي یا نيمه كمي ميكروآلبومينوري با نوار تست يا ساير روشها  </t>
  </si>
  <si>
    <t xml:space="preserve"> اندازه‌گيري کمّي پروتئين در ادرار جمع‌آوري شده در مدت زمان معين  </t>
  </si>
  <si>
    <t xml:space="preserve"> اندازه گيري کيفي یا نيمه کمّي پروتئين بنس جونز در ادرار به روش شيميايي و حرارتي  </t>
  </si>
  <si>
    <t xml:space="preserve"> اندازه گيري کمّي هموگلوبين، اگزالات، سيترات و يا پنتوز در ادرار به روش غير آنزيمي  </t>
  </si>
  <si>
    <t xml:space="preserve"> اندازه گيري کيفي اوروبيلينوژن ادرار  </t>
  </si>
  <si>
    <t xml:space="preserve"> آزمايش کيفي کلريد فريک براي غربالگري بيماريهاي متابوليک ژنتيکي از جمله PKU (تجسس اسيد فنيل پيرويک) در ادرار  </t>
  </si>
  <si>
    <t xml:space="preserve"> آزمايش کيفي/نيمه کمّي براي غربالگري الکاپتونوري (تجسس اسيد هموژنتيسيك) در ادرار  </t>
  </si>
  <si>
    <t xml:space="preserve"> اندازه‌گيري کمّي مس سرم  </t>
  </si>
  <si>
    <t xml:space="preserve"> اندازه‌گيري کمّي مس ادرار 24 ساعته  </t>
  </si>
  <si>
    <t xml:space="preserve"> اندازه گيري کيفي/نيمه کمّي تيروزين ادرار  </t>
  </si>
  <si>
    <t xml:space="preserve"> اندازه گيري کيفي/نيمه کمّي سيستين و هموسيستين ادرار  </t>
  </si>
  <si>
    <t xml:space="preserve"> اندازه گيري کيفي/نيمه کمّي هموسيستين ادرار  </t>
  </si>
  <si>
    <t xml:space="preserve"> تجسس ميکروسکوپي گلبول قرمز ديسمورفيك در ادرار  </t>
  </si>
  <si>
    <t xml:space="preserve"> * </t>
  </si>
  <si>
    <t xml:space="preserve"> اندازه گيري کيفي/نيمه کمّي مواد احيا كننده در ادرار  </t>
  </si>
  <si>
    <t xml:space="preserve"> تجسس ميکروسکوپي دانه‌هاي متاكروماتيك در ادرار  </t>
  </si>
  <si>
    <t xml:space="preserve"> آزمايش Addis Count  </t>
  </si>
  <si>
    <t xml:space="preserve"> اندازه‌گيري کمّي اكسالات به روش آنزيمي در ادرار 24 ساعته  </t>
  </si>
  <si>
    <t xml:space="preserve"> اندازه گيري کمّي سيترات به روش آنزيمي در ادرار 24 ساعته  </t>
  </si>
  <si>
    <t xml:space="preserve"> اندازه گيري کمّي گلوكز خون/سرم/پلاسما  </t>
  </si>
  <si>
    <t xml:space="preserve"> اندازه گيري کمّي گلوكز خون/سرم/پلاسما، 2 ساعت پس از صرف صبحانه (2hpp)  </t>
  </si>
  <si>
    <t xml:space="preserve"> آزمايش تحمل گلوكز با حداقل 4 نمونه (GTT)  </t>
  </si>
  <si>
    <t xml:space="preserve"> اندازه گيري کمّي اوره خون/سرم/پلاسما  </t>
  </si>
  <si>
    <t xml:space="preserve"> اندازه گيري کمّي اوره ادار  </t>
  </si>
  <si>
    <t xml:space="preserve"> اندازه گيري کمّي كراتينين خون/سرم/پلاسما  </t>
  </si>
  <si>
    <t xml:space="preserve"> اندازه گيري کمّي كراتينين ادرار  </t>
  </si>
  <si>
    <t xml:space="preserve"> اندازه گيري کمّي اسيد اوريك خون/سرم/پلاسما  </t>
  </si>
  <si>
    <t xml:space="preserve"> اندازه گيري کمّي اسيد اوريك ادرار  </t>
  </si>
  <si>
    <t xml:space="preserve"> اندازه گيري کمّي تري‌گليسيريد در خون/سرم/پلاسما  </t>
  </si>
  <si>
    <t xml:space="preserve"> اندازه گيري کمّي كلسترول در خون/سرم/پلاسما  </t>
  </si>
  <si>
    <t xml:space="preserve"> اندازه‌گيري کمّي HDL-Cholesterol در سرم/پلاسما  </t>
  </si>
  <si>
    <t xml:space="preserve"> اندازه‌گيري کمّي LDL- Cholesterol در سرم/پلاسما  </t>
  </si>
  <si>
    <t xml:space="preserve"> اندازه‌گيري کمّي سديم خون/سرم/پلاسما  </t>
  </si>
  <si>
    <t xml:space="preserve"> اندازه‌گيري کمّي سديم ادرار  </t>
  </si>
  <si>
    <t xml:space="preserve"> اندازه‌گيري کمّي پتاسيم خون/سرم/پلاسما  </t>
  </si>
  <si>
    <t xml:space="preserve"> اندازه‌گيري کمّي پتاسيم ادرار  </t>
  </si>
  <si>
    <t xml:space="preserve"> اندازه‌گيري کمّي کلر خون/سرم/پلاسما  </t>
  </si>
  <si>
    <t xml:space="preserve"> اندازه‌گيري کمّي کلر ادرار  </t>
  </si>
  <si>
    <t xml:space="preserve"> اندازه‌گيري کمّي دي اكسيدكربن يا بي‌كربنات  </t>
  </si>
  <si>
    <t xml:space="preserve"> اندازه گيري کمّي ليتيم سرم  </t>
  </si>
  <si>
    <t xml:space="preserve"> اندازه گيري کمّي كلسيم سرم/پلاسما  </t>
  </si>
  <si>
    <t xml:space="preserve"> اندازه گيري کمّي كلسيم ادرار  </t>
  </si>
  <si>
    <t xml:space="preserve"> اندازه گيري کمّي كلسيم يونيزه خون/سرم/پلاسما  </t>
  </si>
  <si>
    <t xml:space="preserve"> اندازه گيري کمّي فسفر سرم/پلاسما  </t>
  </si>
  <si>
    <t xml:space="preserve"> اندازه گيري کمّي فسفر ادرار </t>
  </si>
  <si>
    <t xml:space="preserve"> اندازه‌گيري کمّي آهن سرم/پلاسما  </t>
  </si>
  <si>
    <t xml:space="preserve"> اندازه‌گيري ظرفيت اتصال آهن(TIBC)  </t>
  </si>
  <si>
    <t xml:space="preserve"> اندازه گیری کمی پروتئین خون </t>
  </si>
  <si>
    <t xml:space="preserve"> اندازه گیری کمی آلبومین خون </t>
  </si>
  <si>
    <t xml:space="preserve"> اندازه‌گيري کمّي پروتئين توتال سرم و تعيين نسبت آلبومين به گلوبولين  </t>
  </si>
  <si>
    <t xml:space="preserve"> اندازه‌گيري کمّي بيليروبين سرم/پلاسما (شامل بيليروبين توتال و مستقيم)  </t>
  </si>
  <si>
    <t xml:space="preserve"> اندازه‌گيري کمّي فعاليت آنزيم ((AST SGOT در سرم/پلاسما  </t>
  </si>
  <si>
    <t xml:space="preserve"> اندازه‌گيري کمّي فعاليت آنزيم ((ALT SGPT در سرم/پلاسما  </t>
  </si>
  <si>
    <t xml:space="preserve"> اندازه‌گيري کمّي فعاليت آنزيم فسفاتاز قليايي (ALP) در سرم/پلاسما  </t>
  </si>
  <si>
    <t xml:space="preserve"> اندازه‌گيري کمّي فعاليت آنزيم اسيد فسفاتاز توتال (ACP) در سرم/پلاسما  </t>
  </si>
  <si>
    <t xml:space="preserve"> اندازه‌گيري کمّي فعاليت آنزيم اسيد فسفاتاز پروستاتيك در سرم/پلاسما  </t>
  </si>
  <si>
    <t xml:space="preserve"> اندازه‌گيري کمّي فعاليت آنزيم لاکتات دهيدروژناز ((LD LDH در سرم/پلاسما  </t>
  </si>
  <si>
    <t xml:space="preserve"> اندازه‌گيري کمّي فعاليت آنزيم لاکتات دهيدروژناز ((LD LDH در مایعات بدن  </t>
  </si>
  <si>
    <t xml:space="preserve"> اندازه‌گيري کمّي ايزوآنزيم‌هاي لاکتات دهيدروژناز (LD) در سرم/پلاسما  </t>
  </si>
  <si>
    <t xml:space="preserve"> اندازه‌گيري کمّي فعاليت آنزيم کراتين فسفوکيناز CPK) CK) توتال در سرم/پلاسما  </t>
  </si>
  <si>
    <t xml:space="preserve"> اندازه‌گيري کمی ايزو آنزيم کراتين فسفوکيناز CPK-MB در سرم/پلاسما  </t>
  </si>
  <si>
    <t xml:space="preserve"> اندازه‌گيري کمی MASSـMBـCPK  </t>
  </si>
  <si>
    <t xml:space="preserve"> (این کد با کدهای CPK و میوگلوبین و تروپونین قابل محاسبه و گزارش نمی‌باشد) (صرفا در مراکز درمانی بستری و اورژانس تحت پوشش بیمه می‌باشد) </t>
  </si>
  <si>
    <t xml:space="preserve"> اندازه‌گيري کمّي فعاليت آنزيم آلدولاز در سرم/پلاسما  </t>
  </si>
  <si>
    <t xml:space="preserve">  آزمايش بررسي فعاليت آنزيم G6PD گلبول قرمز  </t>
  </si>
  <si>
    <t xml:space="preserve"> اندازه‌گيري کمّي فعاليت آنزيم آميلاز در سرم/پلاسما  </t>
  </si>
  <si>
    <t xml:space="preserve"> اندازه‌گيري کمّي فعاليت آنزيم آميلاز در ادرار  </t>
  </si>
  <si>
    <t xml:space="preserve"> اندازه‌گيري کمّي فعاليت آنزيم ليپاز در سرم/پلاسما  </t>
  </si>
  <si>
    <t xml:space="preserve"> اندازه‌گيري کمّي فعاليت آنزيم ايزوسيترات دهيدروژناز در سرم/پلاسما  </t>
  </si>
  <si>
    <t xml:space="preserve"> اندازه‌گيري کمّي فعاليت آنزيم سوربيتول دهيدروژناز در سرم/پلاسما  </t>
  </si>
  <si>
    <t xml:space="preserve"> اندازه‌گيري کمّي فعاليت آنزيم گاماگلوتاميل ترانسفراز(GGT) در سرم/پلاسما  </t>
  </si>
  <si>
    <t xml:space="preserve"> اندازه‌گيري کمّي فعاليت آنزيم لوسين آمينوپپتيداز(LAP) در سرم/پلاسما  </t>
  </si>
  <si>
    <t xml:space="preserve"> اندازه‌گيري کمّي فعاليت آنزيم لوسين آمينوپپتيداز(LAP) در ادرار و مایعات بدن  </t>
  </si>
  <si>
    <t xml:space="preserve"> اندازه‌گيري کمّي فعاليت آنزيم 5- نوكلئوتيداز (NT-5) در سرم/پلاسما  </t>
  </si>
  <si>
    <t xml:space="preserve"> اندازه‌گيري کمّي فعاليت آنزيم كولين استراز سرم  </t>
  </si>
  <si>
    <t xml:space="preserve"> اندازه‌گيري کمّي فعاليت آنزيم كولين استراز خون كامل  </t>
  </si>
  <si>
    <t xml:space="preserve"> اندازه‌گيري کمّي فعاليت آنزيم آدنوزين دي آميناز (ADA) در سرم/پلاسما  </t>
  </si>
  <si>
    <t xml:space="preserve"> اندازه‌گيري کمّي فعاليت آنزيم آدنوزين دي آميناز (ADA) در مايعات بدن  </t>
  </si>
  <si>
    <t xml:space="preserve"> اندازه‌گيري کمّي پيروات در سرم/پلاسما  </t>
  </si>
  <si>
    <t xml:space="preserve"> اندازه‌گيري کمّي لاكتات در سرم/پلاسما  </t>
  </si>
  <si>
    <t xml:space="preserve"> اندازه گيري کمّي فعاليت موراميداز در سرم/پلاسما  </t>
  </si>
  <si>
    <t xml:space="preserve"> اندازه گيري كليرانس كراتينين (برمبناي اندازه گيري کراتينين در سرم و ادرار)  </t>
  </si>
  <si>
    <t xml:space="preserve"> اندازه گيري كليرانس اوره (برمبناي اندازه گيري کراتينين در سرم و ادرار)  </t>
  </si>
  <si>
    <t xml:space="preserve"> اندازه گيري کمّي هومووانيليک اسيد (HVA) به روش HPLC در ادرار  </t>
  </si>
  <si>
    <t xml:space="preserve"> اندازه گیری هر آنالیت شیمی بالینی که در فهرست خدمات مشخص نشده است </t>
  </si>
  <si>
    <t xml:space="preserve"> اندازه گيري کمّي آمينواسيدها به ازاي يک يا چند آمينواسيد در سرم/پلاسما  </t>
  </si>
  <si>
    <t xml:space="preserve"> اندازه گيري کمّي آمينواسيدها به ازاي يک يا چند آمينواسيد در ادرار و مایعات بدن  </t>
  </si>
  <si>
    <t xml:space="preserve"> آزمايش چالش گلوکز (GCT)  </t>
  </si>
  <si>
    <t xml:space="preserve"> اندازه گيري PH مايعات بدن به جز خون و ادرار  </t>
  </si>
  <si>
    <t xml:space="preserve"> آزمايش الکتروفورز ايمونوفيکساسيون؛ ساير مايعات بدن با تغليظ (براي مثال ادرار ،CSF)  </t>
  </si>
  <si>
    <t xml:space="preserve"> آزمايش الکتروفورزيس هموگلوبين همراه اندازه گيري هموگلوبين F به روش شيميايي و هموگلوبين 2 A به روش ستون توا ماً  </t>
  </si>
  <si>
    <t xml:space="preserve"> آزمايش الكـتروفورز همـوگلوبين به روش سيترات آگار به منظور افتراق هموگلوبين‌هاي غيرطبيعي  </t>
  </si>
  <si>
    <t xml:space="preserve"> آزمايش کيفي ايزوپروپانل و حرارت (تعيين هموگلوبين ناپايدار)  </t>
  </si>
  <si>
    <t xml:space="preserve"> اندازه گيري کمّي نسبت زنجيره‌هاي گلوبين به روش بيوسنتز In vitro  </t>
  </si>
  <si>
    <t xml:space="preserve"> اندازه گيري کمّي هموگلوبين جنيني (HbF) به روش شيميايي  </t>
  </si>
  <si>
    <t xml:space="preserve"> اندازه گيري کمّي هموگلوبين 2 A به روش کروماتوگرافي ستوني  </t>
  </si>
  <si>
    <t xml:space="preserve"> آزمايش الكتروفورزيس پروتئين‌هاي سرم  </t>
  </si>
  <si>
    <t xml:space="preserve"> آزمايش الکتروفورزيس پروتئين هاي ادرار  </t>
  </si>
  <si>
    <t xml:space="preserve"> آزمايش الکتروفورزيس پروتئين هاي مایع نخاع  </t>
  </si>
  <si>
    <t xml:space="preserve"> آزمايش الكتروفورزيس زنجيره‌هاي گلوبين  </t>
  </si>
  <si>
    <t xml:space="preserve"> آزمايش الكتروفورزيس ليپوپروتئين‌هاي سرم  </t>
  </si>
  <si>
    <t xml:space="preserve"> آزمايش الکتروفورزيس آپوليپوپروتئين ها سرم  </t>
  </si>
  <si>
    <t xml:space="preserve"> آزمايش ايمونو الكتروفورزيس سرم  </t>
  </si>
  <si>
    <t xml:space="preserve"> آزمايش ايمونو الكتروفورزيس ادرار  </t>
  </si>
  <si>
    <t xml:space="preserve"> آزمايش الكتروفورزيس براي تعيين ايزوآنزيم‌هاي CK، LD و آلكالن فسفاتاز  </t>
  </si>
  <si>
    <t xml:space="preserve"> آزمايش Current Immuno Electrophoresis) CCIE Counter)  </t>
  </si>
  <si>
    <t xml:space="preserve"> آزمايش اندازه گيري کيفي آناليت (ها) با استفاده از كروماتوگرافي ستوني (مانند گاز، مايع و HPLC)  </t>
  </si>
  <si>
    <t xml:space="preserve"> آزمايش اندازه گيري کمّي آناليت (ها) با استفاده از كروماتوگرافي ستوني (مانند گاز، مايع و HPLC)  </t>
  </si>
  <si>
    <t xml:space="preserve"> آزمايش كروماتوگرافي كاغذي يك بعدي  </t>
  </si>
  <si>
    <t xml:space="preserve"> آزمايش كروماتوگرافي كاغذي دو بعدي  </t>
  </si>
  <si>
    <t xml:space="preserve"> آزمايش كروماتوگرافي لايه نازک (Thin layer)  </t>
  </si>
  <si>
    <t xml:space="preserve"> آزمايش كروماتوگرافي لايه نازک (Thin layer) مواد روان گردان، مخدر و داروها و متابولیت آن ها در خون  </t>
  </si>
  <si>
    <t xml:space="preserve"> آزمايش كروماتوگرافي لايه نازک (Thin layer) متابولیت مرتبط با بیماری های متابولیک در خون  </t>
  </si>
  <si>
    <t xml:space="preserve"> آزمايش كروماتوگرافي لايه نازک (Thin layer) مواد روان گردان، مخدر و داروها و متابولیت آن ها در ادرار و مایعات بدن  </t>
  </si>
  <si>
    <t xml:space="preserve"> اندازه‌گيري کمّي هر يك از فلزات سنگين در مايعات بدن به روش جذب اتمي (Fe ،Zn ، Hg و ساير موارد)  </t>
  </si>
  <si>
    <t xml:space="preserve"> اندازه‌گيري کمّي منيزيم خون يا ساير فلزات سنگين به روش اسپكتروفتومتري  </t>
  </si>
  <si>
    <t xml:space="preserve"> اندازه‌گيري کمّي منيزيم يونيزه خون به روش اسپكتروفتومتري  </t>
  </si>
  <si>
    <t xml:space="preserve">  (صرفا در بیماران بستری، جهت تشخیص اولیه مسمومیت‌ها تحت پوشش بیمه پایه می‌باشد) </t>
  </si>
  <si>
    <t xml:space="preserve"> اندازه گيري کيفي/نيمه کمّي اسيد استيل سالسيليك (آسپيرين)  </t>
  </si>
  <si>
    <t xml:space="preserve"> اندازه گيري کمّي اسيد استيل سالسيليك (آسپيرين)  </t>
  </si>
  <si>
    <t xml:space="preserve"> 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</si>
  <si>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</si>
  <si>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</si>
  <si>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t xml:space="preserve">  اندازه‌گيري کمّي Tacrolimous در خون/سرم/پلاسما  </t>
  </si>
  <si>
    <t xml:space="preserve">  اندازه‌گيري کمّي سطح ساير داروها در خون/سرم/پلاسما یا ادرار  </t>
  </si>
  <si>
    <t xml:space="preserve">  اندازه گيري کمّي 5-هيدروكسي اندول استيك اسيد (5HIAA) در ادرار  </t>
  </si>
  <si>
    <t xml:space="preserve">  اندازه گيري کمّي وانيليل مندليك اسيد (VMA) در ادرار  </t>
  </si>
  <si>
    <t xml:space="preserve">  اندازه‌گيري کمّي متيل موالونيك اسيد (M/M/A) در ادرار  </t>
  </si>
  <si>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</si>
  <si>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</si>
  <si>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</si>
  <si>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</si>
  <si>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 اندازه‌گيري کمّي متانفرين، نورمتانفرين آزاد در سرم  </t>
  </si>
  <si>
    <t xml:space="preserve"> اندازه‌گيري کمّي متانفرين، نورمتانفرين در ادرار  </t>
  </si>
  <si>
    <t xml:space="preserve"> اندازه‌گيري کمّي 17-كتواستروئيدها در ادرار  </t>
  </si>
  <si>
    <t xml:space="preserve"> اندازه‌گيري کمّي 17-هيدروكسي استروئيدها در ادرار  </t>
  </si>
  <si>
    <t xml:space="preserve"> آزمايش اسپكتروفتومتريك مايع آمنيوتيك  </t>
  </si>
  <si>
    <t xml:space="preserve"> اندازه‌گيري کمّي بيليروبين در مايع آمنيوتيك  </t>
  </si>
  <si>
    <t xml:space="preserve"> اندازه‌گيري کمّي لسيتين و اسفنگوميلين در مايع آمنيوتيك  </t>
  </si>
  <si>
    <t xml:space="preserve"> آزمايش ثبات كف (Foam Stability Test) در مايع آمنيوتيك  </t>
  </si>
  <si>
    <t xml:space="preserve">  اندازه‌گيري کمّي هيدروكسي پرولين آزاد در ادرار  </t>
  </si>
  <si>
    <t xml:space="preserve">  اندازه‌گيري کمّي هيدروكسي پرولين توتال در ادرار  </t>
  </si>
  <si>
    <t xml:space="preserve"> اندازه‌گيري کيفي/نيمه کمّي اسيد موكوپلي ساكاريدهاي ادرار  </t>
  </si>
  <si>
    <t xml:space="preserve"> اندازه‌گيري کمّي اسيد موكوپلي ساكاريدهاي ادرار  </t>
  </si>
  <si>
    <t xml:space="preserve"> آزمايش اسيد معده شامل اندازه گيري کمّي اسيد کلريدريک آزاد، اسيديته توتال، براي هر نمونه  </t>
  </si>
  <si>
    <t xml:space="preserve"> اندازه گيري فاكتور داخلي (Intrinsic Factor) در شيره معده  </t>
  </si>
  <si>
    <t xml:space="preserve"> جمع‌آوري نمونه عرق  </t>
  </si>
  <si>
    <t xml:space="preserve"> اندازه‌گيري کمّي دلتا آمينولوولينيك(Delta-ALA) در ادرار  </t>
  </si>
  <si>
    <t xml:space="preserve"> اندازه‌گيري کمّي پورفيرين در ادرار  </t>
  </si>
  <si>
    <t xml:space="preserve"> اندازه گيري کيفي/نيمه کمي اوروپورفيرين در ادرار  </t>
  </si>
  <si>
    <t xml:space="preserve"> اندازه‌گيري کمّي اوروپورفيرين ادرار  </t>
  </si>
  <si>
    <t xml:space="preserve"> اندازه گيري کيفي/نيمه کمي كوپروپورفيرين در ادرار  </t>
  </si>
  <si>
    <t xml:space="preserve"> اندازه گيري کمّي كوپروپورفيرين خون  </t>
  </si>
  <si>
    <t xml:space="preserve"> اندازه گيري کمّي كوپروپورفيرين ادرار  </t>
  </si>
  <si>
    <t xml:space="preserve"> اندازه گيري کمّي كوپروپورفيرين مدفوع  </t>
  </si>
  <si>
    <t xml:space="preserve"> اندازه گيري کيفي/نيمه کمي پورفوبيلينوژن ادرار  </t>
  </si>
  <si>
    <t xml:space="preserve"> اندازه گيري کمّي پورفوبيلينوژن ادرار  </t>
  </si>
  <si>
    <t xml:space="preserve"> اندازه گيري کمّي اوروبيلينوژن در ادرار  </t>
  </si>
  <si>
    <t xml:space="preserve"> اندازه گيري کمّي اوروبيلينوژن در مدفوع  </t>
  </si>
  <si>
    <t xml:space="preserve"> اندازه‌گيري کمّي فنيل آلانين يا تيروزين به روش شيميايي در سرم/پلاسما / خون کامل </t>
  </si>
  <si>
    <t xml:space="preserve"> اندازه‌گيري کمّي فنيل آلانين يا تيروزين به روش شيميايي در ادرار  </t>
  </si>
  <si>
    <t xml:space="preserve"> اندازه‌گيري کمّي سرولوپلاسمين به روش شيميايي در سرم/پلاسما  </t>
  </si>
  <si>
    <t xml:space="preserve"> اندازه‌گيري کمّي آمونياك خون/پلاسما  </t>
  </si>
  <si>
    <t xml:space="preserve"> اندازه گيري کمّي اسيد لاكتيك خون/پلاسما  </t>
  </si>
  <si>
    <t xml:space="preserve"> اندازه گيري کمّي اسيد لاكتيك مایع مغزی نخاعی  </t>
  </si>
  <si>
    <t xml:space="preserve"> اندازه گيري کمّي الكل (اتانول) در هر نوع نمونه باليني به جز هواي بازدمي  </t>
  </si>
  <si>
    <t xml:space="preserve"> اندازه گيري کمّي ميوگلوبين (Myoglobin) خون/پلاسما/ سرم  </t>
  </si>
  <si>
    <t xml:space="preserve"> اندازه گيري کمّي ميوگلوبين (Myoglobin) ادرار  </t>
  </si>
  <si>
    <t xml:space="preserve"> اندازه گيري کمّي مِت هموگلوبين (Methemoglobin) خون  </t>
  </si>
  <si>
    <t xml:space="preserve"> اندازه گيري کيفي/نيمه کمّي تروپونين قلبي در خون/سرم/پلاسما  </t>
  </si>
  <si>
    <t xml:space="preserve"> اندازه گيري کمّي تروپونين قلبي در خون/سرم/پلاسما  </t>
  </si>
  <si>
    <t xml:space="preserve"> اندازه گيري کمّي Homosysteine سرم/پلاسما  </t>
  </si>
  <si>
    <t xml:space="preserve"> اندازه گيري کمّي Homosysteine ادرار  </t>
  </si>
  <si>
    <t xml:space="preserve"> اندازه گيري کمّي گالاكتوز سرم/پلاسما  </t>
  </si>
  <si>
    <t xml:space="preserve"> اندازه گيري کمّي گالاكتوز ادرار  </t>
  </si>
  <si>
    <t xml:space="preserve"> آزمايش جذب دي گزيلوز  </t>
  </si>
  <si>
    <t xml:space="preserve"> آزمايش تحمل لاكتوز  </t>
  </si>
  <si>
    <t xml:space="preserve"> آزمايش تحمل گلوكاگون  </t>
  </si>
  <si>
    <t xml:space="preserve"> آزمايش تحمل تالبوتاميد  </t>
  </si>
  <si>
    <t xml:space="preserve"> آزمايش گازهاي خوني شامل (HCO3, PO2, PCO2, PH, CO2) و محاسبه O2 اشباع  </t>
  </si>
  <si>
    <t xml:space="preserve"> اندازه گيري گازهاي خوني شامل (PH, PO2, PCO2, CO2, HCO3)، محاسبه O2 اشباع، همراه با سديم، پتاسيم، کلسيم، هموگلوبين، هماتوکريت، گلوکز و لاکتات خون  </t>
  </si>
  <si>
    <t xml:space="preserve"> اندازه‌گيري کمّي مونواكسيدكربن يا كربوكسي هموگلوبين در خون  </t>
  </si>
  <si>
    <t xml:space="preserve"> اندازه‌گيري کيفي/ نيمه کمّي منواكسيد كربن يا كربوكسي هموگلوبين در خون  </t>
  </si>
  <si>
    <t xml:space="preserve"> اندازه‌گيري كيفي/ نيمه كمي استن و اجسام كتوني سرم/ پلاسما  </t>
  </si>
  <si>
    <t xml:space="preserve"> اندازه گيري کمّي اسمولا ليته پلاسما يا ساير مايعات بدن  </t>
  </si>
  <si>
    <t xml:space="preserve"> اندازه‌گيري کمّي بتا-كاروتن سرم  </t>
  </si>
  <si>
    <t xml:space="preserve"> اندازه‌گيري کمّي اسيدآسكوربيك (ويتامينC) سرم/پلاسما  </t>
  </si>
  <si>
    <t xml:space="preserve"> اندازه گيري کمّي تيامين (ويتامين B1) خون/سرم/پلاسما  </t>
  </si>
  <si>
    <t xml:space="preserve"> اندازه گيري کمّي ريبوفلاوين (ويتامين B2) گلبول قرمز/سرم/پلاسما  </t>
  </si>
  <si>
    <t xml:space="preserve"> اندازه گيري کمّي ريبوفلاوين (ويتامين B2) گلبول ادرار  </t>
  </si>
  <si>
    <t xml:space="preserve"> اندازه گيري کمّي فوليك اسيد سرم/پلاسما  </t>
  </si>
  <si>
    <t xml:space="preserve"> اندازه گيري کمّي سيانوکوبالامين (ويتامينB12) گلبول قرمز/سرم/پلاسما  </t>
  </si>
  <si>
    <t xml:space="preserve"> اندازه‌گيري کمّي رتينول (ويتامين A) سرم  </t>
  </si>
  <si>
    <t xml:space="preserve"> آزمايش حلاليت براي تشخيص کم‌خوني سلول داسي (Solubility Test) Dithionite Rapid Test  </t>
  </si>
  <si>
    <t xml:space="preserve"> اندازه گيري کمّي ترانسفرين (Transferrin) سرم/پلاسما  </t>
  </si>
  <si>
    <t xml:space="preserve"> آزمايش اشباع ترانسفرين (Transferrin Saturation ) سرم  </t>
  </si>
  <si>
    <t xml:space="preserve"> اندازه گيري رسپتورهاي ترانسفرين سرم/پلاسما  </t>
  </si>
  <si>
    <t xml:space="preserve"> تجزيه سنگ‌هاي ادراري و كيسه صفرا  </t>
  </si>
  <si>
    <t xml:space="preserve"> اندازه گيري کمّي ديگوکسين(Digoxin ) سرم/پلاسما  </t>
  </si>
  <si>
    <t xml:space="preserve"> اندازه گيري کمّي فريتين سرم/پلاسما  </t>
  </si>
  <si>
    <t xml:space="preserve"> اندازه گيري کمّي تيروزين به روش کروماتوگرافی مایع با کارایی بالا (HPLC) سرم/پلاسما (پایش) </t>
  </si>
  <si>
    <t xml:space="preserve">  (در صورت غربالگري، کد * محسوب مي گردد) </t>
  </si>
  <si>
    <t xml:space="preserve"> اندازه گيري کمّي تيروزين به روش HPLC ادرار  </t>
  </si>
  <si>
    <t xml:space="preserve"> اندازه‌گيري کمّي فنيل آلانين به روش کروماتوگرافی مایع با کارایی بالا (HPLC) سرم/پلاسما (پایش)  </t>
  </si>
  <si>
    <t xml:space="preserve"> اندازه‌گيري کمّي فنيل آلانين به روش HPLC ادرار  </t>
  </si>
  <si>
    <t xml:space="preserve"> اندازه‌گيري کمّي تيروزين و فنيل آلانين به صورت همزمان به روش کروماتوگرافی مایع با کارایی بالا (HPLC) سرم/پلاسما (تایید تشخیص) </t>
  </si>
  <si>
    <t xml:space="preserve"> اندازه‌گيري کمّي تيروزين و فنيل آلانين به صورت همزمان به روش کروماتوگرافی مایع با کارایی بالا (HPLC) ادرار (تایید تشخیص)  </t>
  </si>
  <si>
    <t xml:space="preserve"> (در صورت غربالگري، کد * محسوب مي گردد) </t>
  </si>
  <si>
    <t xml:space="preserve"> اندازه‌گيري کمّي هاپتوگلوبين خون/سرم/پلاسما  </t>
  </si>
  <si>
    <t xml:space="preserve"> اندازه گيري Arylsulfatase A,B,C ؛ هر كدام در سرم/پلاسما  </t>
  </si>
  <si>
    <t xml:space="preserve"> اندازه گيري Arylsulfatase A,B,C ؛ هر كدام در ادرار  </t>
  </si>
  <si>
    <t xml:space="preserve"> تجسس هموسيدرين در ادرار  </t>
  </si>
  <si>
    <t xml:space="preserve"> اندازه‌گيري کمّي هر يك از آپوليپوپروتئين‌ها سرم/پلاسما  </t>
  </si>
  <si>
    <t xml:space="preserve"> اندازه گيري کمّي (Lipoprotein a (Lpa سرم/پلاسما  </t>
  </si>
  <si>
    <t xml:space="preserve"> اندازه‌گيـــري کيفي/ نيمه کمّــي فعاليت آنزيم تريپسين در مايع دوازدهــه و مدفــوع Stool Trypsin Activity  </t>
  </si>
  <si>
    <t xml:space="preserve"> اندازه گيري کوکائين و متابوليت‌هاي آن در خون/سرم/پلاسما  </t>
  </si>
  <si>
    <t xml:space="preserve"> اندازه گيري کوکائين و متابوليت‌هاي آن در ادرار یا مایعات بدن  </t>
  </si>
  <si>
    <t xml:space="preserve"> اندازه گيري کمّي فنوباربيتال به روش HPLC در سرم/پلاسما  </t>
  </si>
  <si>
    <t xml:space="preserve"> اندازه گيري کمّي نورتريپتيلين به روش HPLC در سرم/پلاسما  </t>
  </si>
  <si>
    <t xml:space="preserve"> اندازه گيري کمّي Amphetamine يا Methamphetamineبه روش HPLC در سرم/پلاسما  </t>
  </si>
  <si>
    <t xml:space="preserve"> اندازه‌گيري کمّي ساير ويتامين‌ها به روش HPLC در نمونه هاي باليني  </t>
  </si>
  <si>
    <t xml:space="preserve"> اندازه گيري کيفي/نيمه کمّي متادون در خون/سرم/پلاسما  </t>
  </si>
  <si>
    <t xml:space="preserve"> اندازه گيري کيفي/نيمه کمّي متادون در ادرار  </t>
  </si>
  <si>
    <t xml:space="preserve"> اندازه گيري کمّي تئوفيلين سرم/پلاسما  </t>
  </si>
  <si>
    <t xml:space="preserve"> اندازه گيري کمّي Cystatin C سرم/پلاسما  </t>
  </si>
  <si>
    <t xml:space="preserve"> آزمايش هاي غربالگري بيماري هاي متابوليک Test Metabolic Disorders Screening (by TMS Method) براي 25 بيماري  </t>
  </si>
  <si>
    <t xml:space="preserve"> MDA  </t>
  </si>
  <si>
    <t xml:space="preserve"> اندازه گيري کمّي کاتالاز (Catalase ) در خون يا ادرار  </t>
  </si>
  <si>
    <t xml:space="preserve"> اندازه گيري کمّي گلوتاتيون ردوكتاز (GSH) در خون  </t>
  </si>
  <si>
    <t xml:space="preserve">  اندازه‌گيري کمّي (Thyrotropin-Releasing Hormone (TRH سرم/پلاسما /خون کامل </t>
  </si>
  <si>
    <t xml:space="preserve">  اندازه‌گيري کمّي Thyroglobulin سرم/پلاسما  </t>
  </si>
  <si>
    <t xml:space="preserve"> اندازه‌گيري کمّي (LH) Luteinizing hormone ادرار  </t>
  </si>
  <si>
    <t xml:space="preserve">  اندازه‌گيري کمّي تستوسترون Testosteroneسرم/پلاسما  </t>
  </si>
  <si>
    <t xml:space="preserve"> اندازه‌گيري کمّي استراديول (E2) ادرار  </t>
  </si>
  <si>
    <t xml:space="preserve">  اندازه‌گيري کمّي تستوسترون آزاد Free Testosterone سرم/پلاسما  </t>
  </si>
  <si>
    <t xml:space="preserve"> اندازه گیری کمّی دی هیدرو تستوسترون  </t>
  </si>
  <si>
    <t xml:space="preserve">  اندازه‌گيري کمّي دي هيدرو اپي اندروسترون سولفات DHEA-S سرم/پلاسما  </t>
  </si>
  <si>
    <t xml:space="preserve">  اندازه‌گيري کمّي دي هيدرو اپي اندروسترون DHEA سرم/پلاسما  </t>
  </si>
  <si>
    <t xml:space="preserve">  اندازه‌گيري کمّي پروژسترون Progesterone سرم/پلاسما  </t>
  </si>
  <si>
    <t xml:space="preserve">  اندازه‌گيري کمّي17-هيدروکسي پروژسترون 17-OH-Progesteron خون، سرم/پلاسما  </t>
  </si>
  <si>
    <t xml:space="preserve">  اندازه‌گيري کمّي استراديول (E2) سرم/پلاسما  </t>
  </si>
  <si>
    <t xml:space="preserve"> اندازه‌گيري کمّي استريول (E3) ادرار </t>
  </si>
  <si>
    <t xml:space="preserve">  اندازه‌گيري کمّي استريول (E3) سرم/ پلاسما  </t>
  </si>
  <si>
    <t xml:space="preserve">  اندازه‌گيري کمّي اندروستنديون Androstenedione سرم/پلاسما  </t>
  </si>
  <si>
    <t xml:space="preserve">  اندازه‌گيري کمّي هورمون پاراتيروتيد PTH سرم /پلاسما  </t>
  </si>
  <si>
    <t xml:space="preserve">  اندازه‌گيري کمّي کلسي تونين Calcitonin سرم/پلاسما  </t>
  </si>
  <si>
    <t xml:space="preserve">  اندازه‌گيري کمّي 25-هيدروکسي ويتامين D (25-Hydroxy Vitamin D) سرم/پلاسما  </t>
  </si>
  <si>
    <t xml:space="preserve">  اندازه‌گيري کمّي رنين (Renin)در پلاسما  </t>
  </si>
  <si>
    <t xml:space="preserve">  اندازه‌گيري کمّي (Angiotensin Converting Enzyme (ACE در سرم/پلاسما  </t>
  </si>
  <si>
    <t xml:space="preserve">  اندازه‌گيري کمّي Angiotensin II در پلاسما  </t>
  </si>
  <si>
    <t xml:space="preserve">  اندازه‌گيري کمّي Aldosterone در سرم/پلاسما  </t>
  </si>
  <si>
    <t xml:space="preserve">  اندازه‌گيري کمّي Aldosterone در ادرار  </t>
  </si>
  <si>
    <t xml:space="preserve">  اندازه‌گيري کمّي اريتروپوئتين (EPO ) در سرم/پلاسما  </t>
  </si>
  <si>
    <t xml:space="preserve">  اندازه‌گيري کمّي Adrenocorticotropic Hormone (ACTH) در پلاسما  </t>
  </si>
  <si>
    <t xml:space="preserve">  اندازه‌گيري کمّي Cortisol در سرم/پلاسما  </t>
  </si>
  <si>
    <t xml:space="preserve">  اندازه‌گيري کمّي Cortisol در ادرار  </t>
  </si>
  <si>
    <t xml:space="preserve">  اندازه‌گيري کمّي هورمون رشد انساني (HGH) Human Growth Hormone در سرم/پلاسما سطح پایه  </t>
  </si>
  <si>
    <t xml:space="preserve">  اندازه‌گيري کمّي HGH در سرم/پلاسما، بعد از تحريك یا مهار (L-Dopa ، ورزش یا سایر محرک ها)، به ازای هر بار، </t>
  </si>
  <si>
    <t xml:space="preserve">  (حداکثر تا 3 بار قابل گزارش و محاسبه می‌باشد) (کد 801555 با این کد قابل گزارش می‌باشد) </t>
  </si>
  <si>
    <t xml:space="preserve">  اندازه‌گيري کمّي Insulin در سرم  </t>
  </si>
  <si>
    <t xml:space="preserve">  اندازه‌گيري کمّي C-Peptide در سرم  </t>
  </si>
  <si>
    <t xml:space="preserve">  اندازه‌گيري کمّي Glucagon در سرم/پلاسما  </t>
  </si>
  <si>
    <t xml:space="preserve">  اندازه‌گيري کمّي Gastrin در سرم  </t>
  </si>
  <si>
    <t xml:space="preserve">  اندازه‌گيري کمّي Gastrin در سرم بعد از تحريك سكرتين  </t>
  </si>
  <si>
    <t xml:space="preserve">  اندازه‌گيري کمّي Beta-HCG در سرم/پلاسما با تيتراژ حداقل با سه رقت  </t>
  </si>
  <si>
    <t xml:space="preserve">  اندازه‌گيري کمّي وازوپرسين يا ADH در سرم/پلاسما  </t>
  </si>
  <si>
    <t xml:space="preserve"> اندازه‌گيري کمّي ميكروآلبومين در ادرار به روش الايزا یا ایمونوتوربیدیمتری </t>
  </si>
  <si>
    <t xml:space="preserve">  اندازه‌گيري کمّي هورمون هاي ديگري كه به روشهاي RIA و الايزا اندازه‌گيري مي‌شوند </t>
  </si>
  <si>
    <t xml:space="preserve">  (فهرست خدمات پیشنهادی آزمایشگاه مرجع وزارت بهداشت، با تایید دبیرخانه شورای عالی بیمه تحت پوشش بیمه پایه می‌باشد) </t>
  </si>
  <si>
    <t xml:space="preserve">  اندازه‌گيري کمّي IGF-1 Insulin Like Growth Factor 1))  </t>
  </si>
  <si>
    <t xml:space="preserve">  اندازه‌گيري کمّي Free Beta-HCG در سرم/پلاسما  </t>
  </si>
  <si>
    <t xml:space="preserve"> اندازه‌گيري کمّي (CEA(Carcinoembryonic Antigen در سرم/ پلاسما  </t>
  </si>
  <si>
    <t xml:space="preserve"> اندازه‌گيري کمّي (CEA(Carcinoembryonic Antigen در مایعات بدن  </t>
  </si>
  <si>
    <t xml:space="preserve">  اندازه‌گيري کمّي آلفا فتوپروتئين در سرم/ پلاسما  </t>
  </si>
  <si>
    <t xml:space="preserve">  اندازه‌گيري کمّي آلفا فتوپروتئين در مايع آمنيون  </t>
  </si>
  <si>
    <t xml:space="preserve">  اندازه‌گيري کمّي PSA در سرم/ پلاسما  </t>
  </si>
  <si>
    <t xml:space="preserve">  اندازه‌گيري کمّي Free PSAدر سرم/ پلاسما  </t>
  </si>
  <si>
    <t xml:space="preserve">  اندازه‌گيري کمّي(SHBG) Hormon Binding Globolin Sex در سرم/ پلاسما  </t>
  </si>
  <si>
    <t xml:space="preserve"> اندازه‌گيري کمّي CA 19-9 در سرم/ پلاسما و مايعات بدن  </t>
  </si>
  <si>
    <t xml:space="preserve"> اندازه‌گيري کمّي CA 15-3 در سرم/ پلاسما و مايعات بدن  </t>
  </si>
  <si>
    <t xml:space="preserve"> اندازه‌گيري کمّي CA 125 در سرم/ پلاسما و مايعات بدن  </t>
  </si>
  <si>
    <t xml:space="preserve"> اندازه‌گيري کمّي CA 27-29 در سرم/ پلاسما و مايعات بدن  </t>
  </si>
  <si>
    <t xml:space="preserve"> اندازه‌گيري کمّي CA 72-4 در سرم/ پلاسما و مايعات بدن  </t>
  </si>
  <si>
    <t xml:space="preserve"> اندازه‌گيري کمّي CA 242در سرم/ پلاسما و مايعات بدن  </t>
  </si>
  <si>
    <t xml:space="preserve"> تومورماركرهاي درج نشده ديگر  </t>
  </si>
  <si>
    <t xml:space="preserve"> (فهرست خدمات پیشنهادی آزمایشگاه مرجع وزارت بهداشت، با تایید دبیرخانه شورای عالی بیمه تحت پوشش بیمه پایه می‌باشد)  </t>
  </si>
  <si>
    <t xml:space="preserve"> اندازه‌گيري کمّي Cyfra 21-1 در سرم  </t>
  </si>
  <si>
    <t xml:space="preserve"> آنتی بادی Anti NSE(Neuron-Specific Enolase)  </t>
  </si>
  <si>
    <t xml:space="preserve"> آزمایش Chromogranin A به روش الایزا  </t>
  </si>
  <si>
    <t xml:space="preserve"> آزمايش CBC (هموگلوبين، هماتوكريت، شمارش گلبول قرمز و سفيد و پلاكت، انديس‌هاي سلولي) و شمارش افتراقي گلبولهاي سفيد  </t>
  </si>
  <si>
    <t xml:space="preserve"> آزمايش شمارش گلبولهاي سفيد به تنهايي  </t>
  </si>
  <si>
    <t xml:space="preserve"> اندازه‌گيري هموگلوبين  </t>
  </si>
  <si>
    <t xml:space="preserve"> اندازه‌گيري هماتوكريت  </t>
  </si>
  <si>
    <t xml:space="preserve"> شمارش رتيكولوسيت‌ها  </t>
  </si>
  <si>
    <t xml:space="preserve"> شمارش پلاكت‌ها  </t>
  </si>
  <si>
    <t xml:space="preserve"> اندازه گيري سديمانتاسيون گلبولهاي قرمز  </t>
  </si>
  <si>
    <t xml:space="preserve"> آزمايش تجسس سلول LE  </t>
  </si>
  <si>
    <t xml:space="preserve"> آزمايش شمارش افتراقي ائوزينوفيل در ترشحات بيني و ساير مايعات بدن  </t>
  </si>
  <si>
    <t xml:space="preserve"> آزمايش شمارش مطلق ائوزينوفيل در ادرار  </t>
  </si>
  <si>
    <t xml:space="preserve"> آزمايش شكنندگي گلبول‌هاي قرمز (Osmotic Fragility Test)  </t>
  </si>
  <si>
    <t xml:space="preserve"> آزمايش داسي شدن گلبول قرمز بوسيله متابيسولفيت سديم (Sickle cell Prep)  </t>
  </si>
  <si>
    <t xml:space="preserve">  اندازه‌گيري کمّي هموگلوبين پلاسما  </t>
  </si>
  <si>
    <t xml:space="preserve"> آزمايش تجسس ميکروسکوپي گسترش خون از نظر انگل‌هايي نظيرمالاريا، بورليا، تريپانوزوم و ساير موارد مشابه  </t>
  </si>
  <si>
    <t xml:space="preserve"> آزمايش تجسس اجسام هاينز در خون محيطي  </t>
  </si>
  <si>
    <t xml:space="preserve">  اندازه‌گيري کمّي Red Cell Mass  </t>
  </si>
  <si>
    <t xml:space="preserve">  اندازه‌گيري کمّي Total Blood Volume  </t>
  </si>
  <si>
    <t xml:space="preserve">  اندازه‌گيري کمّي Total Plasma Volume  </t>
  </si>
  <si>
    <t xml:space="preserve"> سایر آزمایش های خون شناسی که در فهرست خدمات مشخص نشده اند </t>
  </si>
  <si>
    <t xml:space="preserve">  اندازه‌گيري کمّي زمان سيلان خون (BT)  </t>
  </si>
  <si>
    <t xml:space="preserve">  اندازه‌گيري کمّي زمان سيلان خون با روش IVY  </t>
  </si>
  <si>
    <t xml:space="preserve">  اندازه‌گيري کمّي زمان انعقاد خون (CT)  </t>
  </si>
  <si>
    <t xml:space="preserve">  اندازه‌گيري کمّي زمان پروتومبين (PT ) با تعيين ميزان INR  </t>
  </si>
  <si>
    <t xml:space="preserve">  اندازه‌گيري کمّي زمان ترومبوپلاستين نسبي (PTT يا aPTT)  </t>
  </si>
  <si>
    <t xml:space="preserve"> بررسی مسیر داخلی انعقاد به روش ترومبوالاستومتری  </t>
  </si>
  <si>
    <t xml:space="preserve"> بررسی مسیر خارجی انعقاد به روش ترومبوالاستومتری  </t>
  </si>
  <si>
    <t xml:space="preserve"> بررسی اثر فیبرینوژن بر پروسه انغقاد خون به روش ترومبوالاستومتری  </t>
  </si>
  <si>
    <t xml:space="preserve"> بررسی اثر هپارین بر پروسه انغقاد خون به روش ترومبوالاستومتری  </t>
  </si>
  <si>
    <t xml:space="preserve">  اندازه‌گيري کمّي فيبرينوژن  </t>
  </si>
  <si>
    <t xml:space="preserve"> بررسی اثر آپروتینین بر پروسه انغقاد خون به روش ترومبوالاستومتری  </t>
  </si>
  <si>
    <t xml:space="preserve"> آزمايش حل شدن فيبرين  </t>
  </si>
  <si>
    <t xml:space="preserve"> آزمايش مصرف پروترومبين  </t>
  </si>
  <si>
    <t xml:space="preserve">  اندازه‌گيري کمّي زمان ترومبين (TT)  </t>
  </si>
  <si>
    <t xml:space="preserve">  اندازه‌گيري کمّي زمان رپتيلاز  </t>
  </si>
  <si>
    <t xml:space="preserve">  اندازه‌گيري کمّي میزان فاکتور انعقادی II  </t>
  </si>
  <si>
    <t xml:space="preserve">  اندازه‌گيري کمّي میزان فاکتور انعقادی V  </t>
  </si>
  <si>
    <t xml:space="preserve">  اندازه‌گيري کمّي میزان فاکتور انعقادی VII  </t>
  </si>
  <si>
    <t xml:space="preserve">  اندازه‌گيري کمّي میزان فاکتور انعقادی VIII  </t>
  </si>
  <si>
    <t xml:space="preserve">  اندازه‌گيري کمّي ميزان فاكتور انعقادي IX  </t>
  </si>
  <si>
    <t xml:space="preserve">  اندازه‌گيري کمّي ميزان فاكتور انعقادي X  </t>
  </si>
  <si>
    <t xml:space="preserve">  اندازه‌گيري کمّي ميزان فاكتور انعقادي XI  </t>
  </si>
  <si>
    <t xml:space="preserve">  اندازه‌گيري کمّي ميزان فاكتور انعقادي XII  </t>
  </si>
  <si>
    <t xml:space="preserve">  اندازه‌گيري کمّي مواد حاصل از تخريب فيبرين (FDP) (کد 802330 همزمان قابل گزارش و اخذ نمی‌باشد) </t>
  </si>
  <si>
    <t xml:space="preserve"> آزمايش ليز شدن يوگلوبولين (ELT)  </t>
  </si>
  <si>
    <t xml:space="preserve"> اندازه‌گيري کمّي فاكتور فون ويلبراند  </t>
  </si>
  <si>
    <t xml:space="preserve">  اندازه‌گيري کمّي فاكتور XIII  </t>
  </si>
  <si>
    <t xml:space="preserve">  اندازه‌گيري کمّي فاكتورIII پلاكتي  </t>
  </si>
  <si>
    <t xml:space="preserve">  اندازه‌گيري کمّي پروتئين C  </t>
  </si>
  <si>
    <t xml:space="preserve">  اندازه‌گيري کمّي پروتئين S  </t>
  </si>
  <si>
    <t xml:space="preserve">  اندازه‌گيري کمّي آنتي ترومبينIII يا ساير مهاركننده‌هاي فاكتور انعقادي و ضد انعقادي و فون‌ويلبراند فاكتور  </t>
  </si>
  <si>
    <t xml:space="preserve"> آزمايش تجمع پلاكت‌ها به ازاي هر معرف (Platelet aggregation)  </t>
  </si>
  <si>
    <t xml:space="preserve"> (برای پایش مقاومت به آسپرین و پلاویکس و در بیماران قلبی و سکته مغزی به ازاء هر فاکتور) (صرفا در موارد بستری و بستری موقت قابل گزارش و اخذ می‌باشد)  </t>
  </si>
  <si>
    <t xml:space="preserve"> آزمايش چسبندگي پلاكت (Platelet adhesion)  </t>
  </si>
  <si>
    <t xml:space="preserve"> آزمايش ركلسيفيكاسيون پلاسما (PRT)  </t>
  </si>
  <si>
    <t xml:space="preserve"> آزمايش جمع شدن لخته (Clot Retraction)  </t>
  </si>
  <si>
    <t xml:space="preserve"> آزمايش تشخيص آنتي بادي ضد پلاكتي به روش فلوسايتومتري  </t>
  </si>
  <si>
    <t xml:space="preserve"> آزمايش تشخيص آنتي بادي ضد پلاكتي به روشIF  </t>
  </si>
  <si>
    <t xml:space="preserve">  اندازه‌گيري کمّي D-Dimer  </t>
  </si>
  <si>
    <t xml:space="preserve"> اندازه‌گيري (PVO-ELT) Post Venous Occlusion Euglobulin Lysis Time  </t>
  </si>
  <si>
    <t xml:space="preserve"> اندازه‌گيري کمّي (Plasminogen Activator Inhibitor)  </t>
  </si>
  <si>
    <t xml:space="preserve"> اندازه‌گيري TPA (Tissue Plasminogen Activator)  </t>
  </si>
  <si>
    <t xml:space="preserve"> آزمايش APC-R (Activated Protein C Resistance) (غربالگری برای Factor V Leiden-Mutation  - فاکتور V لیدن) </t>
  </si>
  <si>
    <t xml:space="preserve"> آزمايش Functional Clotting Protein  </t>
  </si>
  <si>
    <t xml:space="preserve">  اندازه‌گيري کمّي Plasmin Inhibitor  </t>
  </si>
  <si>
    <t xml:space="preserve">  اندازه‌گيري کمّي Heparin  </t>
  </si>
  <si>
    <t xml:space="preserve">  اندازه‌گيري کمّي فاكتورهاي انعقادي II,X,VII (هپاتوكمپلكس)  </t>
  </si>
  <si>
    <t xml:space="preserve"> سایر آزمایش‌های مربوط به انعقاد که در فهرست خدمات مشخص نشده اند </t>
  </si>
  <si>
    <t xml:space="preserve"> آزمايش تعيين گروه خون ABO,Rh,Du  </t>
  </si>
  <si>
    <t xml:space="preserve"> آزمايش تعيين ژنوتيپ Rh (E ,e,C,c)؛ هر کدام  </t>
  </si>
  <si>
    <t xml:space="preserve"> آزمايش پانل سل (تشخيص آنتي‌بادي‌هاي غير طبيعي در سرم)  </t>
  </si>
  <si>
    <t xml:space="preserve"> آزمايش كراس ماچ استاندارد  </t>
  </si>
  <si>
    <t xml:space="preserve"> آزمايش كراسماچ به روش فلوسايتومتري  </t>
  </si>
  <si>
    <t xml:space="preserve"> آزمايش كومبس مستقيم  </t>
  </si>
  <si>
    <t xml:space="preserve"> آزمايش کومبس غيرمستقيم  </t>
  </si>
  <si>
    <t xml:space="preserve"> آزمايش غربالگري آنتي‌بادي (Antibody Screening )  </t>
  </si>
  <si>
    <t xml:space="preserve"> (این کد با کدهای مربوط به کراس ماچ قابل گزارش و محاسبه نمی‌باشد) </t>
  </si>
  <si>
    <t xml:space="preserve"> آزمايش تعيين آنتي‌ژن‌هاي ساير گروه‌هاي خوني ديگر (مانند kell)  </t>
  </si>
  <si>
    <t xml:space="preserve"> آزمايش رد ابوت (Paternity Test)  </t>
  </si>
  <si>
    <t xml:space="preserve"> FFP شامل آماده سازي (گرم کردن) هر واحد  </t>
  </si>
  <si>
    <t xml:space="preserve"> پلاسما فرزيس درماني براي هر 500 سي سي  </t>
  </si>
  <si>
    <t xml:space="preserve"> آزمايش کراس مچ WBC جهت پيوند  </t>
  </si>
  <si>
    <t xml:space="preserve"> آزمايش Reactive Ab Panel جهت پيوند  </t>
  </si>
  <si>
    <t xml:space="preserve"> آزمايش HLA A,B, C Typing تنها يك آنتي ژن(مانند B5 يا B27 )  </t>
  </si>
  <si>
    <t xml:space="preserve"> آزمايشA,B,C HLA Typing چند آنتي ژن  </t>
  </si>
  <si>
    <t xml:space="preserve"> آزمايش HLA Typing كلاس I  </t>
  </si>
  <si>
    <t xml:space="preserve"> آزمايش HLA Typing كلاس II  </t>
  </si>
  <si>
    <t xml:space="preserve"> آزمايش بررسي CD مارکرهاي سطحي به ازاي هر مارکر به روش فلوسايتومتري  </t>
  </si>
  <si>
    <t xml:space="preserve"> آزمايش بررسي CD مارکرهاي سيتوپلاسميک به ازاي هر مارکر به روش فلوسايتومتري  </t>
  </si>
  <si>
    <t xml:space="preserve"> آزمايش DQ/DR HLA Typing تنها يك آنتي ژن  </t>
  </si>
  <si>
    <t xml:space="preserve"> آزمايش DQ/DR Typing HLA چند آنتي ژن  </t>
  </si>
  <si>
    <t xml:space="preserve"> تهيه و تزريق لنفوسيت براي درمان سقط هاي عادي  </t>
  </si>
  <si>
    <t xml:space="preserve"> آزمايش تعيين سكرتور، غيرسكرتور و نيمه سكرتور با نمونه بزاق  </t>
  </si>
  <si>
    <t xml:space="preserve"> آزمايش تيتراژ ImmuneAnti-A,ImmuneAnti-B,ImmuneAnti-A+B هر كدام  </t>
  </si>
  <si>
    <t xml:space="preserve"> آزمايش بررسي اتوايمون آنتي بادي در سرم بيماران  </t>
  </si>
  <si>
    <t xml:space="preserve"> اندازه گيري کيفي/نيمه کمّي CIC در سرم/پلاسما (Circulating Immune Complex)  </t>
  </si>
  <si>
    <t xml:space="preserve"> آزمايش بررسي اتوهموليز  </t>
  </si>
  <si>
    <t xml:space="preserve"> شستشوي خون هر واحد  </t>
  </si>
  <si>
    <t xml:space="preserve"> گلبول قرمز متراكم  </t>
  </si>
  <si>
    <t xml:space="preserve"> (قیمت تولید داده خام به‌عنوان بخش از جزء فنی بر اساس اعلام رسمی وزارت بهداشت، درمان و آموزش پزشکی قابل محاسبه و پرداخت می‌باشد) </t>
  </si>
  <si>
    <t xml:space="preserve"> پلاكت رندم  </t>
  </si>
  <si>
    <t xml:space="preserve"> پلاسما FFP یا CPP </t>
  </si>
  <si>
    <t xml:space="preserve"> كرايوي خون  </t>
  </si>
  <si>
    <t xml:space="preserve"> گلبول قرمز با حذف لكوسيت (اطفال و بزرگسالان) </t>
  </si>
  <si>
    <t xml:space="preserve"> پولد پلاكت با حذف لكوسيت  </t>
  </si>
  <si>
    <t xml:space="preserve">  اشعه دادن فرآورده هاي خوني  </t>
  </si>
  <si>
    <t xml:space="preserve"> پلاسما فرزيس درماني </t>
  </si>
  <si>
    <t xml:space="preserve">  (هزينه ست مطابق قيمت اعلامي وزارت بهداشت، درمان و آموزش پزشکي به صورت جداگانه قابل محاسبه مي باشد) </t>
  </si>
  <si>
    <t xml:space="preserve"> پلاکت فرزيس </t>
  </si>
  <si>
    <t xml:space="preserve"> (هزينه ست مطابق قيمت اعلامي وزارت بهداشت درمان و آموزش پزشکي به صورت جداگانه قابل محاسبه مي باشد) </t>
  </si>
  <si>
    <t xml:space="preserve"> لوكوفرزيس درماني </t>
  </si>
  <si>
    <t xml:space="preserve">  (هزينه ست مطابق قيمت اعلامي وزارت بهداشت درمان و آموزش پزشکي به صورت جداگانه قابل محاسبه مي باشد) </t>
  </si>
  <si>
    <t xml:space="preserve"> فرآورده CMV-Negative  </t>
  </si>
  <si>
    <t xml:space="preserve"> گلبول قرمز شسته شده  </t>
  </si>
  <si>
    <t xml:space="preserve"> اريتروفرزيس </t>
  </si>
  <si>
    <t xml:space="preserve"> سایر آزمایش های مربوط به بانک خون که در فهرست خدمات مشخص نشده اند </t>
  </si>
  <si>
    <t xml:space="preserve"> خدمات ایمونوهماتولوژی پیشرفته برای بیماران تالاسمی و بیماران مولتی‌ترانسفیوژ </t>
  </si>
  <si>
    <t xml:space="preserve"> (جزء فنی براساس ضرایب ریالی جزء فنی بخش دولتی قابل محاسبه و پرداخت است) (قیمت تولید داده خام به‌عنوان بخش از جزء فنی بر اساس اعلام رسمی وزارت بهداشت، درمان و آموزش پزشکی قابل محاسبه و پرداخت می‌باشد) </t>
  </si>
  <si>
    <t xml:space="preserve"> فرآورده پلاکتی سازگار (HLA-Compatible Platelets) </t>
  </si>
  <si>
    <t xml:space="preserve"> غربالگری آنتی‌بادی‌های گروه‌های خونی در اهداکنندگان خون </t>
  </si>
  <si>
    <t xml:space="preserve"> گلوبال-پردازش و نگهداری خون محیطی موبیلیزه اتولوگ </t>
  </si>
  <si>
    <t xml:space="preserve"> (جزء فنی براساس ضرایب ریالی جزء فنی بخش دولتی قابل محاسبه و پرداخت است) </t>
  </si>
  <si>
    <t xml:space="preserve"> گلوبال-پردازش و نگهداری خون محیطی موبیلیزه آلوژنیک  </t>
  </si>
  <si>
    <t xml:space="preserve"> گلوبال-پردازش و نگهداری مغز استخوان آلوژنیک </t>
  </si>
  <si>
    <t xml:space="preserve"> اندازه‌گيري کيفي/نيمه کمّي CRP در سرم/ پلاسما  </t>
  </si>
  <si>
    <t xml:space="preserve">  اندازه‌گيري کمّي CRP در سرم/ پلاسما  </t>
  </si>
  <si>
    <t xml:space="preserve"> اندازه‌گيري کيفي/نيمه کمّي RFدر سرم/ پلاسما  </t>
  </si>
  <si>
    <t xml:space="preserve">  اندازه‌گيري کمّي RF در سرم/ پلاسما  </t>
  </si>
  <si>
    <t xml:space="preserve"> آزمایش تعیین RF-IgG  </t>
  </si>
  <si>
    <t xml:space="preserve"> آزمایش تعیین RF-IgM  </t>
  </si>
  <si>
    <t xml:space="preserve"> آزمایش تعیین RF-IgA  </t>
  </si>
  <si>
    <t xml:space="preserve"> آزمايش کيفي/نيمه کمّي منو تست در سرم/ پلاسما  </t>
  </si>
  <si>
    <t xml:space="preserve"> اندازه گيري کيفي/نيمه کمّي VDRL يا RPR براي غربالگري سيفليس  </t>
  </si>
  <si>
    <t xml:space="preserve"> آزمايش تيتراسيون رايت  </t>
  </si>
  <si>
    <t xml:space="preserve"> آزمايش تيتراسيون كومبس رايت  </t>
  </si>
  <si>
    <t xml:space="preserve"> آنتی بادی بروسلا به روش Immunocapture  </t>
  </si>
  <si>
    <t xml:space="preserve"> (این کد همزمان با کد کومبس رایت بروسلا قابل محاسبه و گزارش نمی‌باشد)  </t>
  </si>
  <si>
    <t xml:space="preserve"> آزمايش تيتراسيون 2ME  </t>
  </si>
  <si>
    <t xml:space="preserve"> آزمايش تيتراسيون ويدال  </t>
  </si>
  <si>
    <t xml:space="preserve">  آزمايش تيتراسيون ASO  </t>
  </si>
  <si>
    <t xml:space="preserve"> آزمايش آنتي‌بادي هتروفيل(آزمايش پل بونل)  </t>
  </si>
  <si>
    <t xml:space="preserve"> آزمايش پوستي توبركولوز با استفاده از PPD  </t>
  </si>
  <si>
    <t xml:space="preserve"> آزمايش پوستي كازوني  </t>
  </si>
  <si>
    <t xml:space="preserve"> آزمايش تشخيص کیفی HCG در ادرار  </t>
  </si>
  <si>
    <t xml:space="preserve"> اندازه گيري کيفي یا نيمه کمّي ANA (Antibody Anti Nuclear) به روش ايمونوفلورسانس  </t>
  </si>
  <si>
    <t xml:space="preserve"> اندازه گيري کيفي یا نيمه کمّي ANA به روش آلایزا  </t>
  </si>
  <si>
    <t xml:space="preserve"> اندازه گيري کيفي یا نيمه کمّي آنتي ليستريا به روش ايمونوفلورسانس  </t>
  </si>
  <si>
    <t xml:space="preserve"> اندازه گيري کيفي یا نيمه کمّي آنتي مايكوپلاسما به روش ايمونوفلورسانس  </t>
  </si>
  <si>
    <t xml:space="preserve"> اندازه گيري کيفي یا نيمه کمّي (ANCA) Anti Neutrophilic Cytoplasmic Antibody  </t>
  </si>
  <si>
    <t xml:space="preserve"> آزمايش اندازه گيري کيفي یا نيمه کمّي (NBT) Nitro Blue Tetrazolium  </t>
  </si>
  <si>
    <t xml:space="preserve"> آزمايش Killing  </t>
  </si>
  <si>
    <t xml:space="preserve"> آزمايش Chemotaxia  </t>
  </si>
  <si>
    <t xml:space="preserve"> آزمايش Opsonin  </t>
  </si>
  <si>
    <t xml:space="preserve"> آزمايش فاگوسيتوز  </t>
  </si>
  <si>
    <t xml:space="preserve">  اندازه‌گيري کمّي بتا-2- ميكروگلوبولين (Beta-2-Microglobulin) سرم يا ادرار  </t>
  </si>
  <si>
    <t xml:space="preserve"> آزمايش هموليز سوکروز (Sucrose Hemolysis Test)  </t>
  </si>
  <si>
    <t xml:space="preserve"> آزمايش Ham (Ham’s Test)  </t>
  </si>
  <si>
    <t xml:space="preserve"> آزمايش تيتراسيون آگلوتينين‌هاي سرد در سرم  </t>
  </si>
  <si>
    <t xml:space="preserve"> آزمايش همولايزين سرد (Cold Hemolysin) سرم  </t>
  </si>
  <si>
    <t xml:space="preserve">  آزمايش تجسس Alpha Heavy Chain  </t>
  </si>
  <si>
    <t xml:space="preserve">  اندازه‌گيري کيفي/نيمه کمّي DNA –Anti  </t>
  </si>
  <si>
    <t xml:space="preserve"> آزمايش تشخيص فنوتيپ B-cell و T-cell به روش فلوسايتومتري  </t>
  </si>
  <si>
    <t xml:space="preserve"> آزمايش تشخيص فنوتيپ B-cell و T-cell با ساير روش‌ها  </t>
  </si>
  <si>
    <t xml:space="preserve"> آزمايش ترانسفورماسيون لنفوسيتي(LTT )  </t>
  </si>
  <si>
    <t xml:space="preserve"> آزمايش فنوتيپ T4 و T8  </t>
  </si>
  <si>
    <t xml:space="preserve"> آزمايش تشخيص فنوتيپ B-cell و T-cell و T4 كامل  </t>
  </si>
  <si>
    <t xml:space="preserve"> آزمايش تعيين آنتي بادي روبلا (IgG)  </t>
  </si>
  <si>
    <t xml:space="preserve">  آزمايش تعيين آنتي بادي روبلا (IgM)  </t>
  </si>
  <si>
    <t xml:space="preserve"> آزمايش تعيين آنتي بادي CMV (IgG)  </t>
  </si>
  <si>
    <t xml:space="preserve"> آزمايش تعيين آنتي بادي CMV (IgM)  </t>
  </si>
  <si>
    <t xml:space="preserve"> آزمايش تعيين آنتي بادي HSV (IgG)  </t>
  </si>
  <si>
    <t xml:space="preserve"> آزمايش تعيين آنتي بادي HSV (IgM)  </t>
  </si>
  <si>
    <t xml:space="preserve"> آزمايش کيفي (Fluorescent Treponemal Antibody Absorption (FTA-ABS (IgG)  </t>
  </si>
  <si>
    <t xml:space="preserve"> آزمايش کيفي (Fluorescent Treponemal Antibody Absorption (FTA-ABS (IgM)  </t>
  </si>
  <si>
    <t xml:space="preserve"> آزمايش تعيين آنتي بادي Toxoplasma (IgG)  </t>
  </si>
  <si>
    <t xml:space="preserve"> آزمايش تعيين آنتي بادي Toxoplasma (IgM)  </t>
  </si>
  <si>
    <t xml:space="preserve"> آزمايش تعيين آنتي‌بادي كلاميديا (IgG)  </t>
  </si>
  <si>
    <t xml:space="preserve"> آزمايش تعيين آنتي‌بادي كلاميديا (IgA)  </t>
  </si>
  <si>
    <t xml:space="preserve"> آزمايش تعيين آنتي‌بادي كلاميديا (IgM)  </t>
  </si>
  <si>
    <t xml:space="preserve"> آزمايش تعيين آنتي‌بادي مايكو پلاسما (IgG)  </t>
  </si>
  <si>
    <t xml:space="preserve"> آزمايش تعيين آنتي‌بادي مايكو پلاسما (IgM)  </t>
  </si>
  <si>
    <t xml:space="preserve"> آزمايش تعيين آنتي‌بادي هليكوباكتر (IgG)  </t>
  </si>
  <si>
    <t xml:space="preserve"> آزمايش تعيين آنتي‌بادي هليكوباكتر (IgA)  </t>
  </si>
  <si>
    <t xml:space="preserve"> آزمايش تعيين آنتي‌بادي هليكوباكتر (IgM)  </t>
  </si>
  <si>
    <t xml:space="preserve"> آزمايش تشخيص هليكوباكتر به روش ايمنوبلاتينگ  </t>
  </si>
  <si>
    <t xml:space="preserve"> آزمايش تعيين آنتي بادي فاسيولا (IgG)  </t>
  </si>
  <si>
    <t xml:space="preserve"> آزمايش تعيين آنتي بادي فاسيولا (IgM)  </t>
  </si>
  <si>
    <t xml:space="preserve"> آزمايش تعيين آنتي بادي توکسوکارا (IgG)  </t>
  </si>
  <si>
    <t xml:space="preserve"> آزمايش تعيين آنتي بادي توکسوکارا (IgM)  </t>
  </si>
  <si>
    <t xml:space="preserve"> آزمايش تعيين آنتي بادي VZV(IgG)  </t>
  </si>
  <si>
    <t xml:space="preserve"> آزمايش تعيين آنتي بادي VZV(IgM)  </t>
  </si>
  <si>
    <t xml:space="preserve"> آزمايش تعيين آنتي‌بادي Mumps (IgG)  </t>
  </si>
  <si>
    <t xml:space="preserve"> آزمايش تعيين آنتي‌بادي Mumps (IgM)  </t>
  </si>
  <si>
    <t xml:space="preserve"> آزمايش تعيين آنتي‌بادي Measles (IgG)  </t>
  </si>
  <si>
    <t xml:space="preserve"> آزمايش تعيين آنتي‌بادي Measles (IgM)  </t>
  </si>
  <si>
    <t xml:space="preserve"> آزمايش تعيين آنتي بادي EBV (IgG)  </t>
  </si>
  <si>
    <t xml:space="preserve"> آزمايش تعيين آنتي بادي EBV (IgM)  </t>
  </si>
  <si>
    <t xml:space="preserve"> آزمايش تعيين آنتي فسفوليپيد (IgG)  </t>
  </si>
  <si>
    <t xml:space="preserve"> آزمايش تعيين آنتي فسفوليپيد (IgM)  </t>
  </si>
  <si>
    <t xml:space="preserve"> آزمايش تعيين آنتي کارديوليپين (IgG)  </t>
  </si>
  <si>
    <t xml:space="preserve"> آزمايش تعيين آنتي کارديوليپين (IgM)  </t>
  </si>
  <si>
    <t xml:space="preserve">  آزمايش تعيين آنتي ميتوكندريال آنتي‌بادي (AMA)  </t>
  </si>
  <si>
    <t xml:space="preserve"> آزمايش تعيين آنتي‌بادي ضد ماهيچه‌هاي صاف (ASM)  </t>
  </si>
  <si>
    <t xml:space="preserve"> آزمايش تعيين آنتي‌بادي ضد اسپرم  </t>
  </si>
  <si>
    <t xml:space="preserve">  آزمايش تعيين آنتي‌بادي تيروگلوبولين  </t>
  </si>
  <si>
    <t xml:space="preserve"> آزمايش تعيين آنتي بادي لشمانيوز احشايي (کالاآزار) (IgG)  </t>
  </si>
  <si>
    <t xml:space="preserve"> آزمايش تعيين آنتي بادي لشمانيوز احشايي (کالاآزار) (IgM)  </t>
  </si>
  <si>
    <t xml:space="preserve"> آزمایش آگلوتیناسیون مستقیم برای تشخیص لیشمانیوز احشایی(کالاآزار)  </t>
  </si>
  <si>
    <t xml:space="preserve"> آزمايش تعيين آنتي بادي بر عليه آميبياز (Amoebiasis) (IgG)  </t>
  </si>
  <si>
    <t xml:space="preserve"> آزمايش تعيين آنتي بادي بر عليه آميبياز (Amoebiasis) (IgM)  </t>
  </si>
  <si>
    <t xml:space="preserve"> آزمايش تعيين آنتي بادي بر عليه کيست هيداتيک (IgG)  </t>
  </si>
  <si>
    <t xml:space="preserve"> آزمايش تعيين آنتي بادي بر عليه کيست هيداتيک (IgM)  </t>
  </si>
  <si>
    <t xml:space="preserve">  آزمايش تعيين زنجيره‌هاي سبك كاپا و لامبدا  </t>
  </si>
  <si>
    <t xml:space="preserve"> آزمايش لوپوس آنتي كوآگولانت  </t>
  </si>
  <si>
    <t xml:space="preserve"> آزمايش آنتی ژن P24 و آنتی بادی HIV </t>
  </si>
  <si>
    <t xml:space="preserve"> آزمايش آنتی بادی HIV </t>
  </si>
  <si>
    <t xml:space="preserve"> آزمایش آنتي ژن HIV- P24 </t>
  </si>
  <si>
    <t xml:space="preserve"> آزمایش آنتي بادي IgM) Anti-HBc) </t>
  </si>
  <si>
    <t xml:space="preserve"> آزمایش آنتي بادي Anti-HAV Total </t>
  </si>
  <si>
    <t xml:space="preserve"> آزمايش HBsAg </t>
  </si>
  <si>
    <t xml:space="preserve"> آزمايش HBeAg </t>
  </si>
  <si>
    <t xml:space="preserve"> آزمايش آنتي بادي Anti-Hbe </t>
  </si>
  <si>
    <t xml:space="preserve"> آزمايش سنجش آنتي بادي Anti-HBs </t>
  </si>
  <si>
    <t xml:space="preserve"> آزمايش آنتي بادي Total Anti-HBc </t>
  </si>
  <si>
    <t xml:space="preserve"> تست تاييدي HIV يا HCV به روش تأییدی استاندارد </t>
  </si>
  <si>
    <t xml:space="preserve"> آزمایش HTLV-I </t>
  </si>
  <si>
    <t xml:space="preserve"> آزمایش HTLV-II </t>
  </si>
  <si>
    <t xml:space="preserve"> آنتي باديAnti-HEV </t>
  </si>
  <si>
    <t xml:space="preserve"> آنتي باديAnti- HDV </t>
  </si>
  <si>
    <t xml:space="preserve"> آنتي بادي Anti-HCV </t>
  </si>
  <si>
    <t xml:space="preserve"> آزمايش سنجش IgE </t>
  </si>
  <si>
    <t xml:space="preserve"> آزمايش 50 CH </t>
  </si>
  <si>
    <t xml:space="preserve"> آزمايش 50 CH به روش هموليزين (RBC حساس‌شده گوسفند)  </t>
  </si>
  <si>
    <t xml:space="preserve"> آزمايش سنجش IgD به روش RID‌  </t>
  </si>
  <si>
    <t xml:space="preserve"> آزمايش سنجشIgG به روش RID‌  </t>
  </si>
  <si>
    <t xml:space="preserve"> آزمايش سنجش IgA به روش RID‌  </t>
  </si>
  <si>
    <t xml:space="preserve"> آزمايش سنجش IgM به روش RID‌  </t>
  </si>
  <si>
    <t xml:space="preserve"> آزمايش سنجش IgD به روش الایزا‌  </t>
  </si>
  <si>
    <t xml:space="preserve"> آزمايش سنجشIgG به روش الایزا‌؛ هر کدام  </t>
  </si>
  <si>
    <t xml:space="preserve"> آزمايش سنجشIgA به روش الایزا‌  </t>
  </si>
  <si>
    <t xml:space="preserve"> آزمايش سنجش IgM به روش الایزا‌  </t>
  </si>
  <si>
    <t xml:space="preserve"> اندازه‌گيري کمّي C3– ترانسفرين به روش RID و EIA  </t>
  </si>
  <si>
    <t xml:space="preserve">  اندازه‌گيري کمّي C4– ترانسفرين به روش RID و EIA  </t>
  </si>
  <si>
    <t xml:space="preserve">  اندازه‌گيري کمّي C6– ترانسفرين به روش RID و EIA  </t>
  </si>
  <si>
    <t xml:space="preserve">  اندازه‌گيري کمّي C7– ترانسفرين به روش RID و EIA  </t>
  </si>
  <si>
    <t xml:space="preserve">  اندازه‌گيري کمّي C8– ترانسفرين به روش RID و EIA  </t>
  </si>
  <si>
    <t xml:space="preserve">  اندازه‌گيري کمّي C9– ترانسفرين به روش RID و EIA  </t>
  </si>
  <si>
    <t xml:space="preserve">  اندازه‌گيري کمّي Clq  </t>
  </si>
  <si>
    <t xml:space="preserve"> اندازه گيري کمّي آلفا-1-آنتي تريپسين  </t>
  </si>
  <si>
    <t xml:space="preserve"> اندازه‌گيري کمّي ساب کلاس هاي ايمونوگلوبولين IgG1 </t>
  </si>
  <si>
    <t xml:space="preserve">  اندازه‌گيري کمّي ساب کلاس هاي ايمونوگلوبولين IgG2  </t>
  </si>
  <si>
    <t xml:space="preserve">  اندازه‌گيري کمّي ساب کلاس هاي ايمونوگلوبولين IgG3  </t>
  </si>
  <si>
    <t xml:space="preserve">  اندازه‌گيري کمّي ساب کلاس هاي ايمونوگلوبولين IgG4  </t>
  </si>
  <si>
    <t xml:space="preserve"> ژل ديفيوژن كيفي (روش اشترلوني) براي هر آنتي‌بادي يا آنتي‌ژن  </t>
  </si>
  <si>
    <t xml:space="preserve">  آزمايشMIF (فاكتور مهاركننده مهاجرت)  </t>
  </si>
  <si>
    <t xml:space="preserve"> آزمايش کيفي كرايوگلوبولين  </t>
  </si>
  <si>
    <t xml:space="preserve">  اندازه‌گيري کمّي كرايوفيبرينوژن  </t>
  </si>
  <si>
    <t xml:space="preserve">  اندازه‌گيري کمّي High Sensitive CRP  </t>
  </si>
  <si>
    <t xml:space="preserve">  اندازه‌گيري کمّي C1 Inhibitor  </t>
  </si>
  <si>
    <t xml:space="preserve"> آزمایش C1 inhibitor functional  </t>
  </si>
  <si>
    <t xml:space="preserve">  اندازه‌گيري کمّي Anti-MPO </t>
  </si>
  <si>
    <t xml:space="preserve"> (PANCA (Perinuclear Antineutrophil Cytoplasmic Antibodies  </t>
  </si>
  <si>
    <t xml:space="preserve">  اندازه‌گيري کمّي (PAPP-A) Pregnancy Associated Plasma protein –A  </t>
  </si>
  <si>
    <t xml:space="preserve"> آزمايش تعيين آنتي بادي Anti-Smith  </t>
  </si>
  <si>
    <t xml:space="preserve"> آزمايش تعيين آنتي بادي Liver-Kidney-Microsomal (LKM Ab)  </t>
  </si>
  <si>
    <t xml:space="preserve"> آزمايش تعيين آنتي بادي Anti-Parietal  </t>
  </si>
  <si>
    <t xml:space="preserve"> آزمايش تعيين آنتي بادي (GBM Ab) Anti-Glomerular Basement Membrane  </t>
  </si>
  <si>
    <t xml:space="preserve"> آزمايش تعيين آنتي پمفيگوس (Pemphigus Ab)  </t>
  </si>
  <si>
    <t xml:space="preserve"> آنتی بادی Desmoglein Ab I&amp;III به روش الایزا‌  </t>
  </si>
  <si>
    <t xml:space="preserve"> آنتی بادی Desmoglein Ab I به روش الایزا‌  </t>
  </si>
  <si>
    <t xml:space="preserve"> آنتی بادی Desmoglein Ab III به روش الایزا‌  </t>
  </si>
  <si>
    <t xml:space="preserve"> آزمايش تعيين آنتي بادي Anti-Endomesial (IgA)  </t>
  </si>
  <si>
    <t xml:space="preserve"> آزمايش تعيين آنتي بادي Anti-Endomesial (IgG)  </t>
  </si>
  <si>
    <t xml:space="preserve"> آزمايش تعيين آنتي بادي Anti-Endomesial (IgM)  </t>
  </si>
  <si>
    <t xml:space="preserve"> آزمايش تعيين آنتي بادي Anti-Gliadin (IgA)  </t>
  </si>
  <si>
    <t xml:space="preserve"> آزمايش تعيين آنتي بادي Anti-Gliadin (IgG)  </t>
  </si>
  <si>
    <t xml:space="preserve"> آزمايش تعيين آنتي بادي Anti-Gliadin (IgM)  </t>
  </si>
  <si>
    <t xml:space="preserve"> آزمايش (DNPH) Dinitrophenylhydrazine  </t>
  </si>
  <si>
    <t xml:space="preserve"> آزمايش آلرژن تنفسي با 20 نوع آلرژن  </t>
  </si>
  <si>
    <t xml:space="preserve"> آزمايش 1 و 3 بتاگلوكان (1,3-Beta-D-Glucan)  </t>
  </si>
  <si>
    <t xml:space="preserve"> آزمايش تعيين آنتي بادي Anti-SCL-70  </t>
  </si>
  <si>
    <t xml:space="preserve"> آزمايش تعيين آنتي بادي Anti-SSA-RO  </t>
  </si>
  <si>
    <t xml:space="preserve"> آزمايش تعيين آنتي بادي Anti-SSA-LA  </t>
  </si>
  <si>
    <t xml:space="preserve"> آزمايش تعيين آنتي بادي Anti-Sm/RNP وanti-Smith  </t>
  </si>
  <si>
    <t xml:space="preserve"> آزمايش تعيين آنتي بادي Anti-Jo1  </t>
  </si>
  <si>
    <t xml:space="preserve"> آزمايش Antibodies to Extractable Nuclear Antigens) ENA profile)  </t>
  </si>
  <si>
    <t xml:space="preserve"> اندازه‌گيري کمّي آنتي بادي (Anti-Cyclic Citrullinated Peptide (CCP  </t>
  </si>
  <si>
    <t xml:space="preserve"> آنتی بادی Anti MCV (anti-mutated citrullinated vimentin)  </t>
  </si>
  <si>
    <t xml:space="preserve">  آنتي بادي(IgA) Anti Beta-2-Glycoprotein 1  </t>
  </si>
  <si>
    <t xml:space="preserve">  آنتي بادي(IgG) Anti Beta-2-Glycoprotein 1  </t>
  </si>
  <si>
    <t xml:space="preserve">  آنتي بادي(IgM) Anti Beta-2-Glycoprotein 1  </t>
  </si>
  <si>
    <t xml:space="preserve">  آنتي بادي Anti-Centromere  </t>
  </si>
  <si>
    <t xml:space="preserve"> اندازه گيري کمّي Osteocalcin  </t>
  </si>
  <si>
    <t xml:space="preserve"> آزمايش ASCA (Anti-Saccharomyces Cerevisiae Antibodies)  </t>
  </si>
  <si>
    <t xml:space="preserve">  اندازه‌گيري کمّي CTX (Carboxy Terminal Telopeptide)  </t>
  </si>
  <si>
    <t xml:space="preserve"> آنتي بادي Anti-Proteinase 3 يا (c-ANCA (Antineutrophil Cytoplasmic Antibodies  </t>
  </si>
  <si>
    <t xml:space="preserve">  اندازه‌گيري کمّي Anti Interferon B  </t>
  </si>
  <si>
    <t xml:space="preserve"> HCV Genotyping  </t>
  </si>
  <si>
    <t xml:space="preserve"> آزمايش تعيين آنتي بادي Anti-Listeria (IgG) به روش الايزا  </t>
  </si>
  <si>
    <t xml:space="preserve"> آزمايش تعيين آنتي بادي Anti-Listeria (IgM) به روش الايزا  </t>
  </si>
  <si>
    <t xml:space="preserve"> آزمايش تعيين آنتي بادي IgG) Anti-Leptospira) به روش الايزا  </t>
  </si>
  <si>
    <t xml:space="preserve"> آزمايش تعيين آنتي بادي IgM) Anti-Leptospira) به روش الايزا  </t>
  </si>
  <si>
    <t xml:space="preserve"> آنتي بادي (Anti-Brucella (IgA  </t>
  </si>
  <si>
    <t xml:space="preserve"> آنتي بادي (Anti-Brucella (IgG  </t>
  </si>
  <si>
    <t xml:space="preserve"> آنتي بادي (Anti-Brucella (IgM  </t>
  </si>
  <si>
    <t xml:space="preserve"> (Anti-HAV (IgM  </t>
  </si>
  <si>
    <t xml:space="preserve">  اندازه‌گيري کمّي Anti- dsDNA  </t>
  </si>
  <si>
    <t xml:space="preserve"> اندازه‌گيري کمّي Anti Mullerian hormon (AMH) </t>
  </si>
  <si>
    <t xml:space="preserve"> آنتي بادي (Anti-Pneumonia (Each Class  </t>
  </si>
  <si>
    <t xml:space="preserve"> آنتي بادي (Anti-Diphtheria (Each Class  </t>
  </si>
  <si>
    <t xml:space="preserve"> آنتي بادي (Anti-GM1, Anti-Ganglioside (Each Class  </t>
  </si>
  <si>
    <t xml:space="preserve"> آنتي بادي (Anti-Acetylcholine Receptor (Each Class  </t>
  </si>
  <si>
    <t xml:space="preserve"> آنتی بادی Anti MuSK (Muscle-Specific Kinase)  </t>
  </si>
  <si>
    <t xml:space="preserve"> آنتی بادی Acetyl coline receptor Ab  </t>
  </si>
  <si>
    <t xml:space="preserve">  اندازه‌گيري کمّي Inhibin A  </t>
  </si>
  <si>
    <t xml:space="preserve">  اندازه‌گيري کمّي Leptin  </t>
  </si>
  <si>
    <t xml:space="preserve"> آنتي بادي (Anti-Tetanus (Each Class  </t>
  </si>
  <si>
    <t xml:space="preserve"> آزمايش تعيين آنتي بادي (Anti-Borrelia (Anti Lyme) (IgG  </t>
  </si>
  <si>
    <t xml:space="preserve"> آزمايش تعيين آنتي بادي (Anti-Borrelia (Anti Lyme) (IgM  </t>
  </si>
  <si>
    <t xml:space="preserve"> اندازه‌گيري کمّي NGAL (Neutrophil gelatinase associated lipocalin)  </t>
  </si>
  <si>
    <t xml:space="preserve"> تجسس آنتي ژن H pylori در مدفوع  </t>
  </si>
  <si>
    <t xml:space="preserve"> اندازه گيري کمّي Interleukins؛ هر كدام  </t>
  </si>
  <si>
    <t xml:space="preserve"> ‍P16  </t>
  </si>
  <si>
    <t xml:space="preserve"> CISH (مانند داك و FDA با تكنيك قابل قبول)  </t>
  </si>
  <si>
    <t xml:space="preserve"> آزمايش IgG) MAR )(Mixed antiglobulin reaction test)  </t>
  </si>
  <si>
    <t xml:space="preserve"> آزمايش MAR (IgA) (Mixed antiglobulin reaction test)  </t>
  </si>
  <si>
    <t xml:space="preserve"> آزمايش MAR (IgM) (Mixed antiglobulin reaction test)  </t>
  </si>
  <si>
    <t xml:space="preserve"> آزمايش (Sperm Washing (Swim Down Method  </t>
  </si>
  <si>
    <t xml:space="preserve"> آزمايش (Sperm Washing (Swim Up Method  </t>
  </si>
  <si>
    <t xml:space="preserve">  آنتي بادي (Transglutamiase (IgA Anti-Tissue  </t>
  </si>
  <si>
    <t xml:space="preserve">  آنتي بادي (Transglutamiase (IgG Anti-Tissue  </t>
  </si>
  <si>
    <t xml:space="preserve"> آنتي بادي Anti-TPO (Anti-Thyroid peroxidase)  </t>
  </si>
  <si>
    <t xml:space="preserve"> تجسس آنتي ژن C. difficile در مدفوع  </t>
  </si>
  <si>
    <t xml:space="preserve"> اندازه گيري کمّيCalprotectin  </t>
  </si>
  <si>
    <t xml:space="preserve"> تجسس Clostridum difficile toxin A&amp;B  </t>
  </si>
  <si>
    <t xml:space="preserve"> CMV Ag به روش IF  </t>
  </si>
  <si>
    <t xml:space="preserve">  اندازه‌گيري کمّي Human Epididymis Protein 4, HE4  </t>
  </si>
  <si>
    <t xml:space="preserve"> اندازه گيري کمّي NT-PRO-BNP (N-terminal of the prohormone brain natriuretic peptide )  </t>
  </si>
  <si>
    <t xml:space="preserve">  تجسس (Nuclear matrix protein 22 (NMP22  </t>
  </si>
  <si>
    <t xml:space="preserve"> اندازه گيري Pro-calcitonin  </t>
  </si>
  <si>
    <t xml:space="preserve"> آنتي بادي (Anti-Scl 70 (Topoisomerase 1  </t>
  </si>
  <si>
    <t xml:space="preserve"> آزمايش Xylocaine  </t>
  </si>
  <si>
    <t xml:space="preserve">  اندازه‌گيري کمّي اينترفرون گاما  </t>
  </si>
  <si>
    <t xml:space="preserve">  اندازه‌گيري کمّي گالاكتومانان  </t>
  </si>
  <si>
    <t xml:space="preserve"> تست آلرژن 30 پانلي  </t>
  </si>
  <si>
    <t xml:space="preserve"> آزمايش آدامز شامل آنتي ژن يا آنتي بادي  </t>
  </si>
  <si>
    <t xml:space="preserve"> تجسس کريپتوکوکوس نئوفورمنس به روش لاتکس  </t>
  </si>
  <si>
    <t xml:space="preserve"> آنتی بادی Anti Insulin  </t>
  </si>
  <si>
    <t xml:space="preserve"> آنتی بادی فاکتور داخلی Anti Intrinsic factor  </t>
  </si>
  <si>
    <t xml:space="preserve"> آنتی بادی Anti GAD  </t>
  </si>
  <si>
    <t xml:space="preserve"> آنتی بادی Anti TSH receptor  </t>
  </si>
  <si>
    <t xml:space="preserve"> آنتی بادی Aquaporin 4  </t>
  </si>
  <si>
    <t xml:space="preserve"> آنتی بادی (IgG) Aspergillus fumigatus Ab  </t>
  </si>
  <si>
    <t xml:space="preserve"> آنتی بادی (IgM) Aspergillus fumigatus Ab  </t>
  </si>
  <si>
    <t xml:space="preserve"> آنتی بادی Anti neuronal  </t>
  </si>
  <si>
    <t xml:space="preserve"> آنتی بادی S-100  </t>
  </si>
  <si>
    <t xml:space="preserve"> آنتی بادی Islet cell Ab  </t>
  </si>
  <si>
    <t xml:space="preserve"> Gangliozide Ab panel  </t>
  </si>
  <si>
    <t xml:space="preserve"> Myositis Ab panel  </t>
  </si>
  <si>
    <t xml:space="preserve"> اندازه گیری کمّی TNF-A  </t>
  </si>
  <si>
    <t xml:space="preserve"> اندازه گیری کمّیTGF-1 ((Tumor growth factor  </t>
  </si>
  <si>
    <t xml:space="preserve"> آنتی بادی Anti histon  </t>
  </si>
  <si>
    <t xml:space="preserve"> آنتی بادی Anti-NMDA receptor  </t>
  </si>
  <si>
    <t xml:space="preserve"> Antibodies against neuronal antigen (12آنتی ژن )  </t>
  </si>
  <si>
    <t xml:space="preserve"> اندازه گیری کمّی MBL (Mannose-Binding Lectin) به روش ایمونواسی  </t>
  </si>
  <si>
    <t xml:space="preserve"> آنتی بادی Anti C1q  </t>
  </si>
  <si>
    <t xml:space="preserve"> سایر آزمایش های سرولوژی و ایمونولوژی که در فهرست خدمات مشخص نشده اند </t>
  </si>
  <si>
    <t xml:space="preserve"> آزمايش كشت ادرار، كلني كانت و آنتي‌بيوگرام، از نظر عوامل ميکروبي  </t>
  </si>
  <si>
    <t xml:space="preserve"> آزمايش كشت مدفوع و آنتي‌بيوگرام، از نظر عوامل ميکروبي  </t>
  </si>
  <si>
    <t xml:space="preserve"> آزمايش كشت خون و آنتي‌بيوگرام، هر نوبت  </t>
  </si>
  <si>
    <t xml:space="preserve"> آزمايش كشت گلو از نظر عوامل باكتريايي  </t>
  </si>
  <si>
    <t xml:space="preserve"> آزمايش كشت عامل سالك (ليشمانيا)  </t>
  </si>
  <si>
    <t xml:space="preserve"> آزمايش كشت بي‌هوازي (مانند مايع آسيت و مايع پلور)  </t>
  </si>
  <si>
    <t xml:space="preserve"> آزمايش كشت ترشحات عمومي (مثل گوش، بيني، زخم) از نظر عوامل ميکروبي  </t>
  </si>
  <si>
    <t xml:space="preserve"> آزمايش كشت ترشحات واژن از نظر عوامل ميکروبي  </t>
  </si>
  <si>
    <t xml:space="preserve"> آزمايش تعيين گروه شيگلا  </t>
  </si>
  <si>
    <t xml:space="preserve"> آزمايش کيفي اوره‌آز روي بافت براي هليكوباكتر پيلوري  </t>
  </si>
  <si>
    <t xml:space="preserve"> آزمايش تجسس ميکروسکوپي مستقيم و كشت هليكوباكتر  </t>
  </si>
  <si>
    <t xml:space="preserve"> آزمايش كشت كلاميديا  </t>
  </si>
  <si>
    <t xml:space="preserve"> آزمايش كشت مايكوپلاسما و یا اوراپلاسما </t>
  </si>
  <si>
    <t xml:space="preserve"> آزمايش تجسس ميکروسکوپي BK (باسيل کخ) به روش اسيد فست  </t>
  </si>
  <si>
    <t xml:space="preserve"> آزمايش كـشت و آنتـي‌بيـوگرام ميكروب سـل (حـداقل با اسـتفاده از 3 نـوع آنتي بيوتيك)  </t>
  </si>
  <si>
    <t xml:space="preserve"> آزمايش آنتـي بيـوگرام ميكروب سـل  </t>
  </si>
  <si>
    <t xml:space="preserve"> آزمايش تجسس ميکروسکوپي مستقيم براي عوامل قارچي  </t>
  </si>
  <si>
    <t xml:space="preserve"> آزمايش كشت اختصاصي از نظر عوامل قارچي  </t>
  </si>
  <si>
    <t xml:space="preserve"> آزمايش مدفوع براي تجسس ميکروسکوپي انگل (با روشهاي مستقيم و تغليظي) هر نوبت  </t>
  </si>
  <si>
    <t xml:space="preserve"> آزمایش تشخیص ایمونولوژیک خون مخفی در مدفوع (FIT) </t>
  </si>
  <si>
    <t xml:space="preserve"> (قیمت مجموعه ابزارهای (کیت های) مورد نیاز برای انجام آزمایش به عنوان بخشی از جزء فنی براساس اعلام رسمی وزارت بهداشت درمان و آموزش پزشکی به صورت دوره ای، قابل محاسبه و پرداخت می‌باشد.) </t>
  </si>
  <si>
    <t xml:space="preserve"> آزمايش نوار چسب اسكاچ  </t>
  </si>
  <si>
    <t xml:space="preserve"> تجسس ميکروسکوپي جهت تجسس حشره گال  </t>
  </si>
  <si>
    <t xml:space="preserve">  اندازه‌گيري کمّي چربي تام مدفوع (24 تا 48 ساعته)  </t>
  </si>
  <si>
    <t xml:space="preserve"> تشخيص عوامل ويروسي با استفاده از كشت سلولي  </t>
  </si>
  <si>
    <t xml:space="preserve"> آزمايش افتراقي BK  </t>
  </si>
  <si>
    <t xml:space="preserve"> كشت آميب  </t>
  </si>
  <si>
    <t xml:space="preserve"> كشت ترشح گلو از نظر ديفتري  </t>
  </si>
  <si>
    <t xml:space="preserve"> كشت ليستريا  </t>
  </si>
  <si>
    <t xml:space="preserve"> كشت بروسلا روي محيط كاستانيدا  </t>
  </si>
  <si>
    <t xml:space="preserve"> آزمايش اوره تنفسي (UBT (Urea Breath Test با استفاده از کربن13 يا 14  </t>
  </si>
  <si>
    <t xml:space="preserve"> آزمايش E- Test براي هر آنتي بيوتيك  </t>
  </si>
  <si>
    <t xml:space="preserve"> تشخيص عوامل بيماري‌زا با تکنيک فلورسنت  </t>
  </si>
  <si>
    <t xml:space="preserve"> تجسس ميکروسکوپي مستقيم براي جسم ليشمن (Leishman Body)  </t>
  </si>
  <si>
    <t xml:space="preserve"> نمونه گیری و جداسازی میکروارگانیسم هوازی از خون (روش غیر دستگاهی) </t>
  </si>
  <si>
    <t xml:space="preserve"> نمونه گیری و جداسازی میکروارگانیسم هوازی از خون(روش دستگاهی) </t>
  </si>
  <si>
    <t xml:space="preserve"> نمونه گیری و جداسازی میکروارگانیسم هوازی در کشت زخم(حداقل چهار محیط) </t>
  </si>
  <si>
    <t xml:space="preserve"> نمونه گیری و جداسازی میکروارگانیسم هوازی و شمارش کلنی ها در کشت نمونه ادرار  </t>
  </si>
  <si>
    <t xml:space="preserve"> نمونه گیری و جداسازی میکروارگانیسم هوازی در کشت نمونه مدفوع </t>
  </si>
  <si>
    <t xml:space="preserve"> نمونه گیری و جداسازی میکروارگانیسم هوازی در کشت نمونه تنفسی </t>
  </si>
  <si>
    <t xml:space="preserve"> نمونه گیری و جداسازی میکروارگانیسم هوازی مایعات استریل بدن  </t>
  </si>
  <si>
    <t xml:space="preserve"> نمونه گیری و جداسازی میکروارگانیسم هوازی سایر نمونه های بالینی </t>
  </si>
  <si>
    <t xml:space="preserve"> نمونه گیری و جداسازی میکروارگانیسم بی هوازی در نمونه های بالینی </t>
  </si>
  <si>
    <t xml:space="preserve"> تشخیص فنوتیپیک باکتری های هوازی گرم منفی با رشد سریع(روش Traditional)  </t>
  </si>
  <si>
    <t xml:space="preserve"> تشخیص فنوتیپیک باکتری های هوازی گرم منفی با رشد سریع(به روش هایی نظیر Microwell strip یا دستگاه های اتومات) </t>
  </si>
  <si>
    <t xml:space="preserve"> تشخیص فنوتیپیک باکتری های هوازی گرم منفی پرنیاز(بروسلا، هموفیلوس، نایسریا و سایر)  </t>
  </si>
  <si>
    <t xml:space="preserve"> تشخیص فنوتیپیک باکتری های هوازی گرم مثبت  </t>
  </si>
  <si>
    <t xml:space="preserve"> رنگ آمیزی گرم برای هرنمونه و یا کلنی ایزوله شده </t>
  </si>
  <si>
    <t xml:space="preserve"> تعیین مقاومت میکروبی (به ازای هر آنتی بیوتیک)  </t>
  </si>
  <si>
    <t xml:space="preserve"> تشخیص فنوتیپیک ESBL  </t>
  </si>
  <si>
    <t xml:space="preserve"> تشخیص فنوتیپیک کارباپنماز </t>
  </si>
  <si>
    <t xml:space="preserve"> تشخیص فنوتیپیک Amp C  </t>
  </si>
  <si>
    <t xml:space="preserve"> تشخیص مولکولی MRSA  (شامل استخراج اسید نوکلئیک) </t>
  </si>
  <si>
    <t xml:space="preserve"> تشخیص مولکولی VRE  (شامل استخراج اسید نوکلئیک) </t>
  </si>
  <si>
    <t xml:space="preserve"> تشخیص مولکولی کارباپنماز  (شامل استخراج اسید نوکلئیک) </t>
  </si>
  <si>
    <t xml:space="preserve"> تشخیص مولکولی ESBL  (شامل استخراج اسید نوکلئیک) </t>
  </si>
  <si>
    <t xml:space="preserve"> تشخیص مولکولی Amp C  (شامل استخراج اسید نوکلئیک) </t>
  </si>
  <si>
    <t xml:space="preserve"> آزمايش كامل مايع مني (Semen Analysis) شامل ارزیابی حجم، شمارش، حرکت و مورفولوژی اسپرم به‌طور  کامل به روش دستی  </t>
  </si>
  <si>
    <t xml:space="preserve">  آزمايش كامل مايع مني (Semen Analysis) شامل ارزیابی حجم، شمارش، حرکت و مورفولوژی اسپرم به‌طور  کامل دستگاه خودکار  </t>
  </si>
  <si>
    <t xml:space="preserve"> آزمایش تعیین شاخص شکست DNA اسپرم (Sperm DNA Fragmentation Index, SDFI) </t>
  </si>
  <si>
    <t xml:space="preserve"> اندازه‌گيري فروكتوز مايع مني  </t>
  </si>
  <si>
    <t xml:space="preserve"> آزمايش بعد از مقاربت (PCT)  </t>
  </si>
  <si>
    <t xml:space="preserve"> 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</si>
  <si>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 آزمايش تجسس ميکروسکوپي مستقيم ترشحات و رنگ آميزي (مانند ترشحات گوش، بيني، واژينال و غيره)  </t>
  </si>
  <si>
    <t xml:space="preserve"> آزمايش (Hypo Osmotic Swelling (HOS  </t>
  </si>
  <si>
    <t xml:space="preserve"> آزمایش تشخیص پارگی کیسه آب جنین (سنجش insulin-like growth factor binding protein 1-IGFBP-1) به روش ایمونوکروماتوگرافی </t>
  </si>
  <si>
    <t xml:space="preserve"> شناسايي کروموزوم حامل جهش از طريق PCR/RFLP يا بررسي حذف از طريق PCR يا بررسي تکرارهاي ژنومي(مثلا VNTR) يا تعيين جهش با روش PCR (شامل استخراج اسید نوکلئیک)  </t>
  </si>
  <si>
    <t xml:space="preserve"> بررسي متيلاسيون به روش PCR (شامل استخراج اسید نوکلئیک) </t>
  </si>
  <si>
    <t xml:space="preserve"> دات بلات يا اسلات بلات (شامل استخراج اسید نوکلئیک) </t>
  </si>
  <si>
    <t xml:space="preserve"> بررسي ميکرودلسيون ها با ترکيبي از PCR و ساترن بلات يا MLPA (شامل استخراج اسید نوکلئیک) </t>
  </si>
  <si>
    <t xml:space="preserve"> بررسي تكرارهاي ژنومي (شامل استخراج اسید نوکلئیک) </t>
  </si>
  <si>
    <t xml:space="preserve"> تعيين توالي يک آمپلیکن (تعداد آمپلیکن ها بر اساس نوع بيماريها تعيين مي گردد) (شامل استخراج اسید نوکلئیک) </t>
  </si>
  <si>
    <t xml:space="preserve"> PCR کمي براي تعيين بار ساير عوامل بيماري زا (شامل استخراج اسید نوکلئیک) </t>
  </si>
  <si>
    <t xml:space="preserve"> RT/PCR کمي براي تعيين بار ساير عوامل بيماري زا (شامل استخراج اسید نوکلئیک) </t>
  </si>
  <si>
    <t xml:space="preserve"> RT/PCR کمي براي تعيين بار HIV (شامل استخراج اسید نوکلئیک) </t>
  </si>
  <si>
    <t xml:space="preserve"> RT/PCR کمي براي تعيين بار HCV (شامل استخراج اسید نوکلئیک) </t>
  </si>
  <si>
    <t xml:space="preserve"> PCR کمي براي تعيين بار CMV (شامل استخراج اسید نوکلئیک) </t>
  </si>
  <si>
    <t xml:space="preserve"> PCR کمي براي تعيين بار HBV (شامل استخراج اسید نوکلئیک) </t>
  </si>
  <si>
    <t xml:space="preserve"> PCR کمي براي تعيين بار ويروس EBV  (شامل استخراج اسید نوکلئیک) </t>
  </si>
  <si>
    <t xml:space="preserve"> RT/PCR کمي براي ژنتيک پزشکي (شامل استخراج اسید نوکلئیک) </t>
  </si>
  <si>
    <t xml:space="preserve"> PCR کمي براي تعيين بار ويروس JC/BK  (شامل استخراج اسید نوکلئیک) </t>
  </si>
  <si>
    <t xml:space="preserve"> PCR کمي براي تعيين بار ويروس HSV1&amp;2  (شامل استخراج اسید نوکلئیک) </t>
  </si>
  <si>
    <t xml:space="preserve"> PCR کمي براي BCR/ABL، به ازای تمام ژن‌های مورد بررسی (شامل استخراج اسید نوکلئیک) </t>
  </si>
  <si>
    <t xml:space="preserve"> PCR کيفي براي CMV (شامل استخراج اسید نوکلئیک) </t>
  </si>
  <si>
    <t xml:space="preserve"> PCR کيفي براي EBV (شامل استخراج اسید نوکلئیک) </t>
  </si>
  <si>
    <t xml:space="preserve"> PCR کیفی براي BCR/ABL، به ازای تمام ژن‌های مورد بررسی (شامل استخراج اسید نوکلئیک)   </t>
  </si>
  <si>
    <t xml:space="preserve"> PCR کيفي براي HBV (شامل استخراج اسید نوکلئیک) </t>
  </si>
  <si>
    <t xml:space="preserve"> PCR کيفي براي HSV (شامل استخراج اسید نوکلئیک) </t>
  </si>
  <si>
    <t xml:space="preserve"> PCR کيفي براي ساير عوامل بيماري زا (شامل استخراج اسید نوکلئیک) </t>
  </si>
  <si>
    <t xml:space="preserve"> PCR کيفي براي ويروسهاي JC/BK (شامل استخراج اسید نوکلئیک) </t>
  </si>
  <si>
    <t xml:space="preserve"> RT/PCR کيفي براي HIV (شامل استخراج اسید نوکلئیک) </t>
  </si>
  <si>
    <t xml:space="preserve"> RT/PCR کيفي براي HCV (شامل استخراج اسید نوکلئیک) </t>
  </si>
  <si>
    <t xml:space="preserve"> RT/PCR کيفي براي ساير عوامل بيماري زا (شامل استخراج اسید نوکلئیک) </t>
  </si>
  <si>
    <t xml:space="preserve"> HLAABDR به روش PCR با 96 پرایمر برای گیرنده پیوند (شامل استخراج اسید نوکلئیک) </t>
  </si>
  <si>
    <t xml:space="preserve"> HLA C به روش PCR با 96 پرايمر  برای گیرنده پیوند (شامل استخراج اسید نوکلئیک) </t>
  </si>
  <si>
    <t xml:space="preserve"> تعيين پرايمرها با استفاده از PCR براي تشخيص آلل هاي HLA DQB1, HLA DQA1, به ازای 16 پرایمر برای گیرنده پیوند (شامل استخراج اسید نوکلئیک) (این کد صرفا یکبار قابل محاسبه و پرداخت می‌باشد) </t>
  </si>
  <si>
    <t xml:space="preserve"> تعيين پرايمرها با استفاده از PCR براي تشخيص آلل‌هاي DRB3,DRB2,DRB1,HLA به ازای 3 پرایمر (شامل استخراج اسید نوکلئیک) (این کد صرفا یکبار قابل محاسبه و پرداخت می‌باشد) </t>
  </si>
  <si>
    <t xml:space="preserve"> آزمایش HLA Typing  با روش توالی‌یابی (HLA Typing High Resolution) صرفاً برای گیرنده پیوند مغز استخوان، کلیه، روده، قلب، ریه، کبد و پانکراس (شامل استخراج اسید نوکلئیک) </t>
  </si>
  <si>
    <t xml:space="preserve"> بررسي کامل STR ژنومیک در پیوند سلول‌های بنیادی خونساز یا سایر پیوندها (کایمریسم) (شامل استخراج اسید نوکلئیک)  </t>
  </si>
  <si>
    <t xml:space="preserve"> HLAABDR به روش PCR با 96 پرایمر برای دهنده پیوند (شامل استخراج اسید نوکلئیک) </t>
  </si>
  <si>
    <t xml:space="preserve"> HLA C به روش PCR با 96 پرايمر  برای دهنده پیوند (شامل استخراج اسید نوکلئیک) </t>
  </si>
  <si>
    <t xml:space="preserve"> تعيين پرايمرها با استفاده از PCR براي تشخيص آلل هاي HLA DQB1, HLA DQA1,   به ازای 16 پرایمر برای دهنده پیوند (شامل استخراج اسید نوکلئیک) (این کد صرفا یکبار قابل محاسبه و پرداخت می‌باشد) </t>
  </si>
  <si>
    <t>آزمایش گلوبال تشخیص مولکولی مولتی پلکس تنفسی شامل ویروس‌های Covid-19 به همراه آنفولانزای A&amp;B (پذیرش، نمونه‌گیری، استخراج RNA و انجام RT-PCR) (این کد صرفا در بخش بستری تحت پوشش بیمه‌های پایه می‌باشد)</t>
  </si>
  <si>
    <t>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</si>
  <si>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 xml:space="preserve"> تست رپید Covid-19</t>
  </si>
  <si>
    <t xml:space="preserve">قیمت مجموعه ابزارهای (کیت) تولید داخل به عنوان بخشی از جزء فنی براساس اعلام رسمی وزارت بهداشت، درمان و آموزش پزشکی، به طور جداگانه قابل محاسبه و پرداخت است. </t>
  </si>
  <si>
    <t xml:space="preserve"> آزمایش گلوبال تشخیص مولکولی کمپلکس مایکوباکتریوم توبرکلوزیس (TB Complex) (شامل استخراج DNA) </t>
  </si>
  <si>
    <t xml:space="preserve"> آزمایش گلوبال تشخیص مولکولی مایکوباکتریوم بوویس (شامل استخراج DNA) </t>
  </si>
  <si>
    <t xml:space="preserve"> آزمایش گلوبال تشخیص مولکولی مایکوباکتریوم بوویس زیرگونه کالمت گرین (ب. ث. ژ) (شامل استخراج DNA) </t>
  </si>
  <si>
    <t xml:space="preserve"> آزمایش گلوبال تشخیص مولکولی افتراق عوامل عفونی کمپلکس غیر مایکوباکتریوم توبرکلوزیس (Non TB Complex) (شامل استخراج DNA) </t>
  </si>
  <si>
    <t xml:space="preserve"> آزمایش گلوبال تشخیص مولکولی مایکوباکتریوم توبرکلوزیس مقاوم به دارو به ازای هر آنتی بیوتیک (شامل انجام RT-PCR و استخراج DNA) (فهرست داروهای خط اول، خط دوم و خط سوم درمان، در هر سال توسط وزارت بهداشت، درمان و آموزش پزشکی اعلام می‌گردد)  </t>
  </si>
  <si>
    <t xml:space="preserve"> جستجو و تعيين مقدار هر يك از سموم در خون و ساير نمونه‌ها  </t>
  </si>
  <si>
    <t xml:space="preserve"> آزمايش تشخيصي از لكه‌هاي خون  </t>
  </si>
  <si>
    <t xml:space="preserve"> آزمايش كامل سم شناسي روي مواد غذايي يا امعاء و احشاء  </t>
  </si>
  <si>
    <t xml:space="preserve"> آزمايش مواد نامعلوم از نظر نوع و سميت  </t>
  </si>
  <si>
    <t xml:space="preserve"> آزمايش مواد غذايي براي هر آزمايش  </t>
  </si>
  <si>
    <t xml:space="preserve"> تعيين گروه خون لكه‌ها و مو و تجسس اسپرم  </t>
  </si>
  <si>
    <t xml:space="preserve"> تشخيص CO در نمونه خون جسد  </t>
  </si>
  <si>
    <t xml:space="preserve"> تعيين نوع دارو و ماده مخدر در ادرار جسد  </t>
  </si>
  <si>
    <t xml:space="preserve"> تعيين نوع دارو و ماده مخدر در خون جسد  </t>
  </si>
  <si>
    <t xml:space="preserve"> تعيين گروه ABH  </t>
  </si>
  <si>
    <t xml:space="preserve"> بررسي خويشاوندي از طريق بررسي 16 منطقه STR مولکول DNA به ازاي هر فرد  </t>
  </si>
  <si>
    <t xml:space="preserve"> بررسي خويشاوندي از طريق بررسي DNA ميتوکندري به ازاي هر نفر  </t>
  </si>
  <si>
    <t xml:space="preserve"> بررسي خويشاوندي از طريق بررسي YSTR به ازاي هر نفر  </t>
  </si>
  <si>
    <t xml:space="preserve"> تطبيق نمونه‌ها از طريق DNA Typing به ازاي هر نمونه  </t>
  </si>
  <si>
    <t xml:space="preserve"> تطبيق نمونه‌ها از طريق Y-STR به ازاي هر نمونه  </t>
  </si>
  <si>
    <t xml:space="preserve"> تعيين توالي نوکلئوتيدها در هر نمونه  </t>
  </si>
  <si>
    <t xml:space="preserve"> تعيين گروه خون لکه و مو  </t>
  </si>
  <si>
    <t xml:space="preserve"> تجسس اسپرم در البسه و سواب‌ها  </t>
  </si>
  <si>
    <t xml:space="preserve"> تعيين گروه خوني اسپرم  </t>
  </si>
  <si>
    <t xml:space="preserve"> آنتي بادي پلاکتي به روش الايزا  </t>
  </si>
  <si>
    <t xml:space="preserve"> دابل ماركر براي غربالگري سندرم داون شامل (PADA+FreeBeta)  </t>
  </si>
  <si>
    <t xml:space="preserve"> تريپل ماركر براي غربالگري سندروم داون (aFP+Beta titer+unconjocated Estriol)  </t>
  </si>
  <si>
    <t xml:space="preserve"> كــوادروپـل ماركــر براي غربالگــري سنــدروم داون شــامل inhibiniA+ aFP+ Beta titer+Unconjucated Estriol  </t>
  </si>
  <si>
    <t xml:space="preserve"> بتا تالاسمي/ مرحله دوم تعيين وضعيت جنين (شامل استخراج اسید نوکلئیک) </t>
  </si>
  <si>
    <t xml:space="preserve"> آلفا تالاسمي/ مرحله دوم تعيين وضعيت جنين  (شامل استخراج اسید نوکلئیک) </t>
  </si>
  <si>
    <t xml:space="preserve"> آتروفي عضلاني اسپينال(SMA) نوع 1و2 / مرحله دوم تعيين وضعيت جنين  (شامل استخراج اسید نوکلئیک) </t>
  </si>
  <si>
    <t xml:space="preserve"> آنمي داسي شکل (Sickle Cell Anemia ) / مرحله دوم تعيين وضعيت جنين  (شامل استخراج اسید نوکلئیک) </t>
  </si>
  <si>
    <t xml:space="preserve"> بيماري‌هاي ناشي از تکرارها(X) شکننده، هانتينگتون، ديستروفي، ميوتونيک/ مرحله دوم تعيين وضعيت نهايي جنين  (شامل استخراج اسید نوکلئیک) </t>
  </si>
  <si>
    <t xml:space="preserve"> بيماري‌هاي نقص هاي انعقادي (هموفيلي B,A) / مرحله دوم تعيين جنسيت  (شامل استخراج اسید نوکلئیک) </t>
  </si>
  <si>
    <t xml:space="preserve"> (براي بقيه موارد بيماري هاي انعقادي غير از هموفيلي A,B اين مرحله قابل محاسبه نيست و فقط مرحله سوم به عنوان مرحله دوم مانند بقيه بيماري ها محاسبه شوند) </t>
  </si>
  <si>
    <t xml:space="preserve"> بيماري‌هاي نقص هاي انعقادي (هموفيلي B,A) / تعيين وضعيت نهايي جنين  (شامل استخراج اسید نوکلئیک) </t>
  </si>
  <si>
    <t xml:space="preserve"> (براي ساير بيماري هاي نقص انعقادي اين مرحله به عنوان مرحله دوم محاسبه شود) </t>
  </si>
  <si>
    <t xml:space="preserve"> بيماري‌هايي که با روش حذف ژني قابل بررسي هستند مثل دوشن، بيکر- مرحله دوم تعيين نوع جنسيت (شامل استخراج اسید نوکلئیک) </t>
  </si>
  <si>
    <t xml:space="preserve"> بيماري‌هايي که با روش حذف ژني قابل بررسي هستند مثل دوشن، بيکر- مرحله سوم تعيين وضعيت نهايي جنين  (شامل استخراج اسید نوکلئیک) </t>
  </si>
  <si>
    <t xml:space="preserve"> PKU مرحله دوم  (شامل استخراج اسید نوکلئیک) </t>
  </si>
  <si>
    <t xml:space="preserve"> تعیین وضعیت نهایی جنین برای سایر بیماری ها  (شامل استخراج اسید نوکلئیک) </t>
  </si>
  <si>
    <t xml:space="preserve"> پذيرش نمونه‌هاي سيتوپاتولوژي شامل ثبت و دريافت نمونه و گزارش و نگهداري آن  </t>
  </si>
  <si>
    <t xml:space="preserve"> سيتوپاتولوژي مايعات، روش تغليظ، اسمير و بررسي به جز نمونه‌هاي حاصل از گردن رحم يا واژن  </t>
  </si>
  <si>
    <t xml:space="preserve"> سيتوپاتولوژي، پزشكي قانوني (مانند اسپرم)  </t>
  </si>
  <si>
    <t xml:space="preserve"> تعيين كروماتين جنسي، اجسام بار (Barr Bodies)  </t>
  </si>
  <si>
    <t xml:space="preserve"> تعيين كروماتين جنسي، اسميرخون محيطي، Drumsticks در PMN  </t>
  </si>
  <si>
    <t xml:space="preserve"> (قیمت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807025 قابل گزارش نمی‌باشد) </t>
  </si>
  <si>
    <t xml:space="preserve">آزمایش گلوبال تشخیص مولکولی (شامل استخراج اسید نوکلئیک) و تعیین سویه‌های پر خطر ویروسHPV به همراه ژنوتایپینگ </t>
  </si>
  <si>
    <t> (قیمت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807024 قابل محاسبه و گزارش نمی‌باشد)</t>
  </si>
  <si>
    <t xml:space="preserve"> سيتوپاتولوژي، اسمیرها، گردن رحم يا واژينال، تا 3 اسمير همراه با بررسي دقيق هورموني (نظيرIndex Estrogenic Maturation وKaryopynotic Index )  </t>
  </si>
  <si>
    <t xml:space="preserve">  Pap Liquid Based Smear با استفاده از دستگاه اتوماتیک/ تمام اتوماتیک </t>
  </si>
  <si>
    <t xml:space="preserve"> سيتوپاتولوژي نمونه ادرار  </t>
  </si>
  <si>
    <t xml:space="preserve"> بررسي ميكروسكوپي و گزارش (FNA)  </t>
  </si>
  <si>
    <t xml:space="preserve"> بررسي ميکروسکوپي آسپيراسيون مغز استخوان و گزارش آن </t>
  </si>
  <si>
    <t xml:space="preserve">  (برای آسپیراسیون کد 302820 قابل گزارش و محاسبه می‌باشد) </t>
  </si>
  <si>
    <t xml:space="preserve"> بررسي ميکروسکوپي نمونه های بيوپسي و آسپيراسيون مغز استخوان (با يا بدون سل بلاک) و گزارش آن </t>
  </si>
  <si>
    <t xml:space="preserve">  (برای بیوپسی باآسپیراسیون کد 302825 قابل گزارش و محاسبه می‌باشد) </t>
  </si>
  <si>
    <t xml:space="preserve"> عمل دی كلسيفيكاسيون  </t>
  </si>
  <si>
    <t xml:space="preserve"> رنگ‌آميزي اختصاصي، گروه 1 براي ميكروارگانيزم‌ها (مانندگريدلي، اسيدفست و متنامين سيلور)  </t>
  </si>
  <si>
    <t xml:space="preserve"> رنگ‌آميزي اختصاصي، گروه 2 رنگ آميزي‌هاي ديگر (مانند آهن و تري‌كروم)  </t>
  </si>
  <si>
    <t xml:space="preserve"> هيستوشيمي براي تعيين تركيبات شيميايي (مانند مس و روي)  </t>
  </si>
  <si>
    <t xml:space="preserve"> هيستوشيمي يا سيتو‌شيمي براي تعيين آنزيم‌هاي تشكيل‌دهنده؛ هر یک  </t>
  </si>
  <si>
    <t xml:space="preserve"> رنگ‌آميزي ايمنولوژي براي هر آنتي بادي ويروس DNA به روشFlow و IMAGE  </t>
  </si>
  <si>
    <t xml:space="preserve"> مشاوره و گزارش لام هايي که در جاي ديگري تهيه شده اند  </t>
  </si>
  <si>
    <t xml:space="preserve"> فروزن سكشن و مشاوره در اتاق عمل  </t>
  </si>
  <si>
    <t xml:space="preserve"> ايمونوهيستوشيمي (شامل ايمونوپراكسيد از بافتي)، هر آنتي‌بادي  </t>
  </si>
  <si>
    <t xml:space="preserve"> تست PDL1 </t>
  </si>
  <si>
    <t xml:space="preserve"> مطالعه ايمونوفلوئورسانس، هرآنتي بادي، روش مستقيم </t>
  </si>
  <si>
    <t xml:space="preserve"> مطالعه ايمونوفلوئورسانس، هر آنتي‌بادي، روش غيرمستقيم </t>
  </si>
  <si>
    <t xml:space="preserve"> ميکروسکوپ الکتروني، تشخيص  </t>
  </si>
  <si>
    <t xml:space="preserve"> ميکروسکوپ الکتروني، اسکنينگ  </t>
  </si>
  <si>
    <t xml:space="preserve"> سطح 1- آسيب شناسي تشريحي، تنها بررسي ظاهري بافت  </t>
  </si>
  <si>
    <t xml:space="preserve"> سطح 2-آسيب شناسي تشريحي، بررسي ظاهري بافت ريزبيني (ميكروسكوپي) شامل: فورسكين (پره پوس)، به جز نوزاد  </t>
  </si>
  <si>
    <t xml:space="preserve"> سطح 2-آسيب شناسي تشريحي، بررسي ظاهري بافت ريزبيني (ميكروسكوپي) شامل: واريكوسل  </t>
  </si>
  <si>
    <t xml:space="preserve"> سطح 2-آسيب شناسي تشريحي، بررسي ظاهري بافت ريزبيني (ميكروسكوپي) شامل: وازدفران، به جز عقيمي  </t>
  </si>
  <si>
    <t xml:space="preserve"> سطح 2-آسيب شناسي تشريحي، بررسي ظاهري بافت ريزبيني (ميكروسكوپي) شامل: وريد، واريكوزيتي  </t>
  </si>
  <si>
    <t xml:space="preserve"> سطح 2-آسيب شناسي تشريحي، بررسي ظاهري بافت و ریزبینی (میکروسکوپی) شامل: لوله فالوپ، عقيم سازي  </t>
  </si>
  <si>
    <t xml:space="preserve"> سطح 2-آسيب شناسي تشريحي، بررسي ظاهري بافت و ریزبینی (میکروسکوپی) شامل: انگشتان دست/پا، آمپوتاسيون، تروماتيك  </t>
  </si>
  <si>
    <t xml:space="preserve"> سطح 2-آسيب شناسي تشريحي، بررسي ظاهري بافت و ریزبینی (میکروسکوپی) شامل: فوراسكين (پره پوس)، نوزاد  </t>
  </si>
  <si>
    <t xml:space="preserve"> سطح 2-آسيب شناسي تشريحي، بررسي ظاهري بافت و ریزبینی (میکروسکوپی) شامل: ساك فتق، درمحل  </t>
  </si>
  <si>
    <t xml:space="preserve"> سطح 2-آسيب شناسي تشريحي، بررسي ظاهري بافت و ریزبینی (میکروسکوپی) شامل: ساك هيدروسل  </t>
  </si>
  <si>
    <t xml:space="preserve"> سطح 2-آسيب شناسي تشريحي، بررسي ظاهري بافت و ریزبینی (میکروسکوپی) شامل: پوست، ترميم پلاستيك  </t>
  </si>
  <si>
    <t xml:space="preserve"> سطح 2-آسيب شناسي تشريحي، بررسي ظاهري بافت و ریزبینی (میکروسکوپی) شامل: گانگليون سمپاتيك  </t>
  </si>
  <si>
    <t xml:space="preserve"> سطح 2-آسيب شناسي تشريحي، بررسي ظاهري بافت و ریزبینی (میکروسکوپی) شامل: بيضه ها، اخته كردن (كاستراسيون)  </t>
  </si>
  <si>
    <t xml:space="preserve"> سطح 2-آسيب شناسي تشريحي، بررسي ظاهري بافت و ریزبینی (میکروسکوپی) شامل: مخاط واژن، تصادف  </t>
  </si>
  <si>
    <t xml:space="preserve"> سطح 2-آسيب شناسي تشريحي، بررسي ظاهري بافت و ریزبینی (میکروسکوپی) شامل: وازدفران، عقيم سازي  </t>
  </si>
  <si>
    <t xml:space="preserve"> سطح 3-آسيب شناسي تشريحي، بررسي ظاهري بافت ريزبيني (ميكروسكوپي) شامل: سقط، القايي  </t>
  </si>
  <si>
    <t xml:space="preserve"> سطح 3-آسيب شناسي تشريحي، بررسي ظاهري بافت ريزبيني (ميكروسكوپي) شامل: آبسه  </t>
  </si>
  <si>
    <t xml:space="preserve"> سطح 3-آسيب شناسي تشريحي، بررسي ظاهري بافت ريزبيني (ميكروسكوپي) شامل: آنوريسم-شرياني/ بطني  </t>
  </si>
  <si>
    <t xml:space="preserve"> سطح 3-آسيب شناسي تشريحي، بررسي ظاهري بافت ريزبيني (ميكروسكوپي) شامل: آنوس(مقعد)، تگ(زائده)  </t>
  </si>
  <si>
    <t xml:space="preserve"> سطح 3-آسيب شناسي تشريحي، بررسي ظاهري بافت ريزبيني (ميكروسكوپي) شامل: آپانديس  </t>
  </si>
  <si>
    <t xml:space="preserve"> سطح 3-آسيب شناسي تشريحي، بررسي ظاهري بافت ريزبيني (ميكروسكوپي) شامل: شريان، پلاك آتروماتوس  </t>
  </si>
  <si>
    <t xml:space="preserve"> سطح 3-آسيب شناسي تشريحي، بررسي ظاهري بافت ريزبيني (ميكروسكوپي) شامل: كيست غدد بارتولن  </t>
  </si>
  <si>
    <t xml:space="preserve"> سطح 3-آسيب شناسي تشريحي، بررسي ظاهري بافت ريزبيني (ميكروسكوپي) شامل: بورسا، كيست  </t>
  </si>
  <si>
    <t xml:space="preserve"> سطح 3-آسيب شناسي تشريحي، بررسي ظاهري بافت ريزبيني (ميكروسكوپي) شامل: بافت كارپال تانل  </t>
  </si>
  <si>
    <t xml:space="preserve"> سطح 3-آسيب شناسي تشريحي، بررسي ظاهري بافت ريزبيني (ميكروسكوپي) شامل: غضروف، تراشيدن  </t>
  </si>
  <si>
    <t xml:space="preserve"> سطح 3-آسيب شناسي تشريحي، بررسي ظاهري بافت ريزبيني (ميكروسكوپي) شامل: كلسته آتوما  </t>
  </si>
  <si>
    <t xml:space="preserve"> سطح 3-آسيب شناسي تشريحي، بررسي ظاهري بافت ريزبيني (ميكروسكوپي) شامل: ملتحمه، بيوپسي  </t>
  </si>
  <si>
    <t xml:space="preserve"> سطح 3-آسيب شناسي تشريحي، بررسي ظاهري بافت ريزبيني (ميكروسكوپي) شامل: قرنيه  </t>
  </si>
  <si>
    <t xml:space="preserve"> سطح 3-آسيب شناسي تشريحي، بررسي ظاهري بافت ريزبيني (ميكروسكوپي) شامل: بافت كانتركچردوپوئيترين  </t>
  </si>
  <si>
    <t xml:space="preserve"> سطح 3-آسيب شناسي تشريحي، بررسي ظاهري بافت ريزبيني (ميكروسكوپي) شامل: فمور، به جز شكستگي  </t>
  </si>
  <si>
    <t xml:space="preserve"> سطح 3-آسيب شناسي تشريحي، بررسي ظاهري بافت ريزبيني (ميكروسكوپي) شامل: شقاق(فيسور)/فيستول  </t>
  </si>
  <si>
    <t xml:space="preserve"> سطح 3-آسيب شناسي تشريحي، بررسي ظاهري بافت ريزبيني (ميكروسكوپي) شامل: كيسه صفرا  </t>
  </si>
  <si>
    <t xml:space="preserve"> سطح 3-آسيب شناسي تشريحي، بررسي ظاهري بافت ريزبيني (ميكروسكوپي) شامل: گانگليون كيست  </t>
  </si>
  <si>
    <t xml:space="preserve"> سطح 3-آسيب شناسي تشريحي، بررسي ظاهري بافت ريزبيني (ميكروسكوپي) شامل: هماتوم  </t>
  </si>
  <si>
    <t xml:space="preserve"> سطح 3-آسيب شناسي تشريحي، بررسي ظاهري بافت ريزبيني (ميكروسكوپي) شامل: هموروئيد  </t>
  </si>
  <si>
    <t xml:space="preserve"> سطح 3-آسيب شناسي تشريحي، بررسي ظاهري بافت ريزبيني (ميكروسكوپي) شامل: هيداتيد مورگاگني  </t>
  </si>
  <si>
    <t xml:space="preserve"> سطح 3-آسيب شناسي تشريحي، بررسي ظاهري بافت ريزبيني (ميكروسكوپي) شامل: ديسك بين مهره اي  </t>
  </si>
  <si>
    <t xml:space="preserve"> سطح 3-آسيب شناسي تشريحي، بررسي ظاهري بافت ريزبيني (ميكروسكوپي) شامل: مفصل، لوزبادي  </t>
  </si>
  <si>
    <t xml:space="preserve"> سطح 3-آسيب شناسي تشريحي، بررسي ظاهري بافت ريزبيني (ميكروسكوپي) شامل: نوروما-مورتون/تروماتيك  </t>
  </si>
  <si>
    <t xml:space="preserve"> سطح 3-آسيب شناسي تشريحي، بررسي ظاهري بافت ريزبيني (ميكروسكوپي) شامل: سينوس/كيست پايلونيدال  </t>
  </si>
  <si>
    <t xml:space="preserve"> سطح 3-آسيب شناسي تشريحي، بررسي ظاهري بافت ريزبيني (ميكروسكوپي) شامل: پوليپ، التهابي-بيني/سينوس  </t>
  </si>
  <si>
    <t xml:space="preserve"> سطح 3-آسيب شناسي تشريحي، بررسي ظاهري بافت ريزبيني (ميكروسكوپي) شامل: بافت نرم، دبريدمان  </t>
  </si>
  <si>
    <t xml:space="preserve"> سطح 3-آسيب شناسي تشريحي، بررسي ظاهري بافت ريزبيني (ميكروسكوپي) شامل: اسپرماتوسل  </t>
  </si>
  <si>
    <t xml:space="preserve"> سطح 3-آسيب شناسي تشريحي، بررسي ظاهري بافت ريزبيني (ميكروسكوپي) شامل: تاندون/تاندون شيت(غلاف)  </t>
  </si>
  <si>
    <t xml:space="preserve"> سطح 3-آسيب شناسي تشريحي، بررسي ظاهري بافت ريزبيني (ميكروسكوپي) شامل: زائده بيضه  </t>
  </si>
  <si>
    <t xml:space="preserve"> سطح 3-آسيب شناسي تشريحي، بررسي ظاهري بافت ريزبيني (ميكروسكوپي) شامل: ترومبوس يا آمبولي  </t>
  </si>
  <si>
    <t xml:space="preserve"> سطح 3-آسيب شناسي تشريحي، بررسي ظاهري بافت ريزبيني (ميكروسكوپي) شامل: لوزه و/يا آدنوئيد  </t>
  </si>
  <si>
    <t xml:space="preserve"> سطح 3-آسيب شناسي تشريحي، بررسي ظاهري بافت ريزبيني (ميكروسكوپي) شامل: سقط-خودبخود/فراموش شده  </t>
  </si>
  <si>
    <t xml:space="preserve"> سطح 3-آسيب شناسي تشريحي، بررسي ظاهري بافت ريزبيني (ميكروسكوپي) شامل: شريان، بيوپسي  </t>
  </si>
  <si>
    <t xml:space="preserve"> سطح 3-آسيب شناسي تشريحي، بررسي ظاهري بافت ريزبيني (ميكروسكوپي) شامل: اگزوستوز استخوان  </t>
  </si>
  <si>
    <t xml:space="preserve"> سطح 3-آسيب شناسي تشريحي، بررسي ظاهري بافت ريزبيني (ميكروسكوپي) شامل: انتهاها، آمپوتاسيون، ترماتيك  </t>
  </si>
  <si>
    <t xml:space="preserve"> سطح 3-آسيب شناسي تشريحي، بررسي ظاهري بافت ريزبيني (ميكروسكوپي) شامل: ليوميوم، ميومكتومي رحمي-بدون رحم  </t>
  </si>
  <si>
    <t xml:space="preserve"> سطح 3-آسيب شناسي تشريحي، بررسي ظاهري بافت ريزبيني (ميكروسكوپي) شامل: جفت، به جز سه ماهه سوم  </t>
  </si>
  <si>
    <t xml:space="preserve"> سطح 3-آسیب شناسی تشریحی، بررسی ظاهری بافت و ریزبینی (میكروسكوپی) شامل: جسم خارجی </t>
  </si>
  <si>
    <t xml:space="preserve"> سطح 4- آسيب شناسي تشريحي، بررسي ظاهري بافت و ريزبيني (ميكروسكوپي) شامل: پستان، بيوپسي  </t>
  </si>
  <si>
    <t xml:space="preserve"> سطح 4- آسيب شناسي تشريحي، بررسي ظاهري بافت و ريزبيني(ميكروسكوپي)شامل: پستان، ماموپلاستي كاهنده  </t>
  </si>
  <si>
    <t xml:space="preserve"> سطح 4- آسيب شناسي تشريحي، بررسي ظاهري بافت و ريزبيني(ميكروسكوپي)شامل: برونش، بيوپسي  </t>
  </si>
  <si>
    <t xml:space="preserve"> سطح 4- آسيب شناسي تشريحي، بررسي ظاهري بافت و ريزبيني(ميكروسكوپي)شامل: سرويكس، بيوپسي  </t>
  </si>
  <si>
    <t xml:space="preserve"> سطح 4- آسيب شناسي تشريحي، بررسي ظاهري بافت و ريزبيني(ميكروسكوپي)شامل: كولون، بيوپسي  </t>
  </si>
  <si>
    <t xml:space="preserve"> سطح 4- آسيب شناسي تشريحي، بررسي ظاهري بافت و ريزبيني(ميكروسكوپي)شامل: دئودونوم، بيوپسي  </t>
  </si>
  <si>
    <t xml:space="preserve"> سطح 4- آسيب شناسي تشريحي، بررسي ظاهري بافت و ريزبيني(ميكروسكوپي)شامل: آندوسرويكس، كورتاژ/بيوپسي  </t>
  </si>
  <si>
    <t xml:space="preserve"> سطح 4- آسيب شناسي تشريحي، بررسي ظاهري بافت و ريزبيني(ميكروسكوپي)شامل: آندومتر، كورتاژ/بيوپسي  </t>
  </si>
  <si>
    <t xml:space="preserve"> سطح 4- آسيب شناسي تشريحي، بررسي ظاهري بافت و ريزبيني(ميكروسكوپي)شامل: مري، بيوپسي  </t>
  </si>
  <si>
    <t xml:space="preserve"> سطح 4- آسيب شناسي تشريحي، بررسي ظاهري بافت و ريزبيني(ميكروسكوپي)شامل: لوله فالوپ، حاملگي نابجا و يا تشخيصي  </t>
  </si>
  <si>
    <t xml:space="preserve"> سطح 4- آسيب شناسي تشريحي، بررسي ظاهري بافت و ريزبيني(ميكروسكوپي)شامل: سرفمور، شكستگي  </t>
  </si>
  <si>
    <t xml:space="preserve"> سطح 4- آسيب شناسي تشريحي، بررسي ظاهري بافت و ريزبيني(ميكروسكوپي)شامل: انگشتان دست/پا، آمپوتاسيون، غير تروماتيك  </t>
  </si>
  <si>
    <t xml:space="preserve"> سطح 4- آسيب شناسي تشريحي، بررسي ظاهري بافت و ريزبيني(ميكروسكوپي)شامل: لثه/مخاط دهان، بيوپسي  </t>
  </si>
  <si>
    <t xml:space="preserve"> سطح 4- آسيب شناسي تشريحي، بررسي ظاهري بافت و ريزبيني(ميكروسكوپي)شامل: دريچه قلب  </t>
  </si>
  <si>
    <t xml:space="preserve"> سطح 4- آسيب شناسي تشريحي، بررسي ظاهري بافت و ريزبيني(ميكروسكوپي)شامل: مفصل، رزكسيون  </t>
  </si>
  <si>
    <t xml:space="preserve"> سطح 4- آسيب شناسي تشريحي، بررسي ظاهري بافت و ريزبيني(ميكروسكوپي)شامل: حنجره، بيوپسي  </t>
  </si>
  <si>
    <t xml:space="preserve"> سطح 4- آسيب شناسي تشريحي، بررسي ظاهري بافت و ريزبيني(ميكروسكوپي)شامل: لب، بيوپسي/رزكسيون گوه اي(وج)  </t>
  </si>
  <si>
    <t xml:space="preserve"> سطح 4- آسيب شناسي تشريحي، بررسي ظاهري بافت و ريزبيني(ميكروسكوپي)شامل: ريه، بيوپسي ترانس برونشيال  </t>
  </si>
  <si>
    <t xml:space="preserve"> سطح 4- آسيب شناسي تشريحي، بررسي ظاهري بافت و ريزبيني(ميكروسكوپي)شامل: مخاط بيني، بيوپسي  </t>
  </si>
  <si>
    <t xml:space="preserve"> سطح 4- آسيب شناسي تشريحي، بررسي ظاهري بافت و ريزبيني(ميكروسكوپي)شامل: نازوفارنكس/اوروفارنكس، بيوپسي  </t>
  </si>
  <si>
    <t xml:space="preserve"> سطح 4- آسيب شناسي تشريحي، بررسي ظاهري بافت و ريزبيني(ميكروسكوپي)شامل: ادنتوژنتیک / دنتال سیست  </t>
  </si>
  <si>
    <t xml:space="preserve"> سطح 4- آسيب شناسي تشريحي، بررسي ظاهري بافت و ريزبيني(ميكروسكوپي)شامل: امنتوم (چادرینه)، بیوبسی  </t>
  </si>
  <si>
    <t xml:space="preserve"> سطح 4- آسيب شناسي تشريحي، بررسي ظاهري بافت و ريزبيني(ميكروسكوپي)شامل: تخمدان همراه يا بدون لوله، غير نئوپلاستيك  </t>
  </si>
  <si>
    <t xml:space="preserve"> سطح 4- آسيب شناسي تشريحي، بررسي ظاهري بافت و ريزبيني(ميكروسكوپي)شامل: تخمدان، بيوپسي/رزكسيون گوه اي(وج)  </t>
  </si>
  <si>
    <t xml:space="preserve"> سطح 4- آسيب شناسي تشريحي، بررسي ظاهري بافت و ريزبيني(ميكروسكوپي)شامل: غده پاراتيروئيد  </t>
  </si>
  <si>
    <t xml:space="preserve"> سطح 4- آسيب شناسي تشريحي، بررسي ظاهري بافت و ريزبيني(ميكروسكوپي)شامل: پريتوان(صفاق)، بيوپسي  </t>
  </si>
  <si>
    <t xml:space="preserve"> سطح 4- آسيب شناسي تشريحي، بررسي ظاهري بافت و ريزبيني(ميكروسكوپي)شامل: تومور هيپوفيز  </t>
  </si>
  <si>
    <t xml:space="preserve"> سطح 4- آسيب شناسي تشريحي، بررسي ظاهري بافت و ريزبيني(ميكروسكوپي)شامل: پلور/پريكارد- بيوپسي/بافت  </t>
  </si>
  <si>
    <t xml:space="preserve"> سطح 4- آسيب شناسي تشريحي، بررسي ظاهري بافت و ريزبيني(ميكروسكوپي)شامل: پوليپ، سرويكال/آندومتريال  </t>
  </si>
  <si>
    <t xml:space="preserve"> سطح 4- آسيب شناسي تشريحي، بررسي ظاهري بافت و ريزبيني(ميكروسكوپي)شامل: پوليپ، معده/روده كوچك  </t>
  </si>
  <si>
    <t xml:space="preserve"> سطح 4- آسيب شناسي تشريحي، بررسي ظاهري بافت و ريزبيني(ميكروسكوپي)شامل: پروستات، بيوپسي سوزني  </t>
  </si>
  <si>
    <t xml:space="preserve"> سطح 4- آسيب شناسي تشريحي، بررسي ظاهري بافت و ريزبيني(ميكروسكوپي)شامل: پروستات، تي يوآر(TUR)  </t>
  </si>
  <si>
    <t xml:space="preserve"> سطح 4- آسيب شناسي تشريحي، بررسي ظاهري بافت و ريزبيني(ميكروسكوپي)شامل: غده بزاقي، بيوپسي  </t>
  </si>
  <si>
    <t xml:space="preserve"> سطح 4- آسيب شناسي تشريحي، بررسي ظاهري بافت و ريزبيني(ميكروسكوپي)شامل: سينوس، پارانازال بيوپسي  </t>
  </si>
  <si>
    <t xml:space="preserve"> سطح 4- آسيب شناسي تشريحي، بررسي ظاهري بافت و ريزبيني(ميكروسكوپي)شامل: روده كوچك، بيوپسي  </t>
  </si>
  <si>
    <t xml:space="preserve"> سطح 4- آسيب شناسي تشريحي، بررسي ظاهري بافت و ريزبيني(ميكروسكوپي)شامل: بافت نرم، به جز تومور/توده/ليپوم/دبريدمان  </t>
  </si>
  <si>
    <t xml:space="preserve"> سطح 4- آسيب شناسي تشريحي، بررسي ظاهري بافت و ريزبيني(ميكروسكوپي)شامل: طحال  </t>
  </si>
  <si>
    <t xml:space="preserve"> سطح 4- آسيب شناسي تشريحي، بررسي ظاهري بافت و ريزبيني(ميكروسكوپي)شامل: معده، بيوپسي  </t>
  </si>
  <si>
    <t xml:space="preserve"> سطح 4- آسيب شناسي تشريحي، بررسي ظاهري بافت و ريزبيني(ميكروسكوپي)شامل: سينوويوم  </t>
  </si>
  <si>
    <t xml:space="preserve"> سطح 4- آسيب شناسي تشريحي، بررسي ظاهري بافت و ريزبيني(ميكروسكوپي)شامل: بيضه، به جز تومور/ بيوپسي/اخته كردن(كاستراسيون)  </t>
  </si>
  <si>
    <t xml:space="preserve"> سطح 4- آسيب شناسي تشريحي، بررسي ظاهري بافت و ريزبيني(ميكروسكوپي)شامل: مجراي تيروگلوس/كيست شكاف برانكيال  </t>
  </si>
  <si>
    <t xml:space="preserve"> سطح 4- آسيب شناسي تشريحي، بررسي ظاهري بافت و ريزبيني(ميكروسكوپي)شامل: زبان، بيوپسي  </t>
  </si>
  <si>
    <t xml:space="preserve"> سطح 4- آسيب شناسي تشريحي، بررسي ظاهري بافت و ريزبيني(ميكروسكوپي)شامل: لوزه، بيوپسي  </t>
  </si>
  <si>
    <t xml:space="preserve"> سطح 4- آسيب شناسي تشريحي، بررسي ظاهري بافت و ريزبيني(ميكروسكوپي)شامل: ناي(تراشه)، بيوپسي  </t>
  </si>
  <si>
    <t xml:space="preserve"> سطح 4- آسيب شناسي تشريحي، بررسي ظاهري بافت و ريزبيني(ميكروسكوپي)شامل: حالب، بيوپسي  </t>
  </si>
  <si>
    <t xml:space="preserve"> سطح 4- آسيب شناسي تشريحي، بررسي ظاهري بافت و ريزبيني(ميكروسكوپي)شامل: اورترا(مجراي ادرار)، بيوپسي  </t>
  </si>
  <si>
    <t xml:space="preserve"> سطح 4- آسيب شناسي تشريحي، بررسي ظاهري بافت و ريزبيني(ميكروسكوپي)شامل: مثانه، بيوپسي  </t>
  </si>
  <si>
    <t xml:space="preserve"> سطح 4- آسيب شناسي تشريحي، بررسي ظاهري بافت و ريزبيني(ميكروسكوپي)شامل: واژن، بيوپسي  </t>
  </si>
  <si>
    <t xml:space="preserve"> سطح 4- آسيب شناسي تشريحي، بررسي ظاهري بافت و ريزبيني(ميكروسكوپي)شامل: وولوا/لابيا، بيوپسي  </t>
  </si>
  <si>
    <t xml:space="preserve"> سطح 4- آسيب شناسي تشريحي، بررسي ظاهري بافت و ريزبيني(ميكروسكوپي) شامل: چشم و ضمائم به جز انوکلیشن </t>
  </si>
  <si>
    <t xml:space="preserve"> سطح 4- آسيب شناسي تشريحي، بررسي ظاهري بافت و ريزبيني(ميكروسكوپي)شامل: ريه، بيوپسي گوه اي(وج)  </t>
  </si>
  <si>
    <t xml:space="preserve"> سطح 4- آسيب شناسي تشريحي، بررسي ظاهري بافت و ريزبيني(ميكروسكوپي)شامل: ميوكارد، بيوپسي  </t>
  </si>
  <si>
    <t xml:space="preserve"> سطح 4- آسيب شناسي تشريحي، بررسي ظاهري بافت و ريزبيني(ميكروسكوپي)شامل: تومور ادونتوژنيك  </t>
  </si>
  <si>
    <t xml:space="preserve"> سطح 4- آسيب شناسي تشريحي، بررسي ظاهري بافت و ريزبيني(ميكروسكوپي)شامل: تخمدان با يا بدون لوله، نئوپلاستيك  </t>
  </si>
  <si>
    <t xml:space="preserve"> سطح 4- آسيب شناسي تشريحي، بررسي ظاهري بافت و ريزبيني(ميكروسكوپي)شامل: پانكراس بيوپسي  </t>
  </si>
  <si>
    <t xml:space="preserve"> سطح 4- آسيب شناسي تشريحي، بررسي ظاهري بافت و ريزبيني(ميكروسكوپي)شامل: جفت، سه ماهه سوم  </t>
  </si>
  <si>
    <t xml:space="preserve"> سطح 4- آسيب شناسي تشريحي، بررسي ظاهري بافت و ريزبيني(ميكروسكوپي)شامل: پروستات، به جز رزكسيون راديكال  </t>
  </si>
  <si>
    <t xml:space="preserve"> سطح 4- آسيب شناسي تشريحي، بررسي ظاهري بافت و ريزبيني(ميكروسكوپي)شامل: غده بزاقي  </t>
  </si>
  <si>
    <t xml:space="preserve"> سطح 4- آسيب شناسي تشريحي، بررسي ظاهري بافت و ريزبيني(ميكروسكوپي)شامل: روده كوچك، رزكسيون، به جز تومور  </t>
  </si>
  <si>
    <t xml:space="preserve"> سطح 4- آسيب شناسي تشريحي، بررسي ظاهري بافت و ريزبيني(ميكروسكوپي)شامل: توده بافت نرم(به جز ليپوم)- بيوپسي / (اكسيژن) برداشتن ساده  </t>
  </si>
  <si>
    <t xml:space="preserve"> سطح 4- آسيب شناسي تشريحي، بررسي ظاهري بافت و ريزبيني(ميكروسكوپي)شامل: حالب، رزكسيون  </t>
  </si>
  <si>
    <t xml:space="preserve"> سطح 4- آسيب شناسي تشريحي، بررسي ظاهري بافت و ريزبيني(ميكروسكوپي)شامل: مثانه، تي.يو.آر (TUR)  </t>
  </si>
  <si>
    <t xml:space="preserve"> سطح 5-آسيب شناسي تشريحي، بررسي ظاهري بافت و ريزبيني (ميكروسكوپي) شامل: كليه، بيوپسي </t>
  </si>
  <si>
    <t xml:space="preserve"> سطح 5-آسيب شناسي تشريحي، بررسي ظاهري بافت و ريزبيني (ميكروسكوپي) شامل: لنف نود، بيوپسي  </t>
  </si>
  <si>
    <t xml:space="preserve"> سطح 5- آسيب شناسي تشريحي، بررسي ظاهري بافت و ريزبيني(ميكروسكوپي)شامل: تيروئيد، توتال/لوب  </t>
  </si>
  <si>
    <t xml:space="preserve"> سطح 5-آسيب شناسي تشريحي، بررسي ظاهري بافت و ريزبيني (ميكروسكوپي) شامل: پوست، مو و ناخن </t>
  </si>
  <si>
    <t xml:space="preserve"> سطح 5-آسيب شناسي تشريحي، بررسي ظاهري بافت و ريزبيني (ميكروسكوپي) شامل: استخوان و مفاصل، بيوپسي يا كورتاژ </t>
  </si>
  <si>
    <t xml:space="preserve"> سطح 5-آسيب شناسي تشريحي، بررسي ظاهري بافت و ريزبيني (ميكروسكوپي) شامل: پستان، ماستكتومي-پارشيال/ساده  </t>
  </si>
  <si>
    <t xml:space="preserve"> سطح 5-آسيب شناسي تشريحي، بررسي ظاهري بافت و ريزبيني (ميكروسكوپي) شامل: سرويكس، كونيزاسيون(برداشتن مخاطي)  </t>
  </si>
  <si>
    <t xml:space="preserve"> سطح 5-آسيب شناسي تشريحي، بررسي ظاهري بافت و ريزبيني (ميكروسكوپي) شامل: انتهاها، آمپوتاسيون، غير تروماتيك  </t>
  </si>
  <si>
    <t xml:space="preserve"> سطح 5-آسيب شناسي تشريحي، بررسي ظاهري بافت و ريزبيني (ميكروسكوپي) شامل: كبد، بيوپسي-سوزني/گوه اي(وج) </t>
  </si>
  <si>
    <t xml:space="preserve"> سطح5- آسيب شناسي تشريحي، بررسي ظاهري بافت و ريزبيني (ميكروسكوپي) شامل: مدیاستن، توده ای </t>
  </si>
  <si>
    <t xml:space="preserve"> سطح 5-آسیب شناسی تشریحی، بررسی ظاهری بافت و ریزبینی (میكروسكوپی) شامل: سایر نمونه‌های تومورال پاتولوژی که دارای کد مستقل نمی‌باشند. </t>
  </si>
  <si>
    <t xml:space="preserve"> سطح 5- آسيب شناسي تشريحي، بررسي ظاهري بافت و ريزبيني(ميكروسكوپي) شامل: انوكليشن چشم </t>
  </si>
  <si>
    <t xml:space="preserve"> سطح6- آسيب شناسي تشريحي، بررسي ظاهري بافت و ريزبيني (ميكروسكوپي) شامل: آدرنال، رزكسيون  </t>
  </si>
  <si>
    <t xml:space="preserve"> سطح6- آسيب شناسي تشريحي، بررسي ظاهري بافت و ريزبيني (ميكروسكوپي) شامل: كليه، نفروكتومي توتال/پارشيال </t>
  </si>
  <si>
    <t xml:space="preserve"> سطح6- آسيب شناسي تشريحي، بررسي ظاهري بافت و ريزبيني (ميكروسكوپي) شامل: حنجره، پارشيال/توتال رزكسيون  </t>
  </si>
  <si>
    <t xml:space="preserve"> سطح6- آسيب شناسي تشريحي، بررسي ظاهري بافت و ريزبيني (ميكروسكوپي) شامل: كبد، رزكسيون پارشيال  </t>
  </si>
  <si>
    <t xml:space="preserve"> سطح6- آسيب شناسي تشريحي، بررسي ظاهري بافت و ريزبيني (ميكروسكوپي) شامل: لنف نود، رزكسيون رژيونال  </t>
  </si>
  <si>
    <t xml:space="preserve"> سطح6- آسيب شناسي تشريحي، بررسي ظاهري بافت و ريزبيني (ميكروسكوپي) شامل: رزكسيون استخوان  </t>
  </si>
  <si>
    <t xml:space="preserve"> سطح6- آسيب شناسي تشريحي، بررسي ظاهري بافت و ريزبيني (ميكروسكوپي) شامل: پستان، ماستكتومي، به همراه عقده هاي لنفاوي ناحيه  </t>
  </si>
  <si>
    <t xml:space="preserve"> سطح6- آسيب شناسي تشريحي، بررسي ظاهري بافت و ريزبيني (ميكروسكوپي) شامل: كولون، رزكسيون سگمنتال به علت تومور  </t>
  </si>
  <si>
    <t xml:space="preserve"> سطح6- آسيب شناسي تشريحي، بررسي ظاهري بافت و ريزبيني (ميكروسكوپي) شامل: كولون، رزكسيون توتال  </t>
  </si>
  <si>
    <t xml:space="preserve"> سطح6- آسيب شناسي تشريحي، بررسي ظاهري بافت و ريزبيني (ميكروسكوپي) شامل: مري، رزكسيون پارشيال/توتال  </t>
  </si>
  <si>
    <t xml:space="preserve"> سطح6- آسيب شناسي تشريحي، بررسي ظاهري بافت و ريزبيني (ميكروسكوپي) شامل: اندامها، ديس آرتيكولاسيون  </t>
  </si>
  <si>
    <t xml:space="preserve"> سطح6- آسيب شناسي تشريحي، بررسي ظاهري بافت و ريزبيني (ميكروسكوپي) شامل: جنين، با ديسكسيون  </t>
  </si>
  <si>
    <t xml:space="preserve"> سطح6- آسيب شناسي تشريحي، بررسي ظاهري بافت و ريزبيني (ميكروسكوپي) شامل: حلق، رزكسيون پارشيال/توتال به همراه عقده هاي لنفاوي ناحيه  </t>
  </si>
  <si>
    <t xml:space="preserve"> سطح6- آسيب شناسي تشريحي، بررسي ظاهري بافت و ريزبيني (ميكروسكوپي) شامل: ريه، رزكسيون توتال/لوب/سگمنت  </t>
  </si>
  <si>
    <t xml:space="preserve"> سطح6- آسيب شناسي تشريحي، بررسي ظاهري بافت و ريزبيني (ميكروسكوپي) شامل: پانكراس، رزكسيون توتال/ساب توتال  </t>
  </si>
  <si>
    <t xml:space="preserve"> سطح6- آسيب شناسي تشريحي، بررسي ظاهري بافت و ريزبيني (ميكروسكوپي) شامل: پروستات، رزكسيون راديكال  </t>
  </si>
  <si>
    <t xml:space="preserve"> سطح6- آسيب شناسي تشريحي، بررسي ظاهري بافت و ريزبيني (ميكروسكوپي) شامل: روده باريك، رزكسيون به علت تومور  </t>
  </si>
  <si>
    <t xml:space="preserve"> سطح6- آسيب شناسي تشريحي، بررسي ظاهري بافت و ريزبيني (ميكروسكوپي) شامل: تومور بافت نرم، رزكسيون به علت تومور  </t>
  </si>
  <si>
    <t xml:space="preserve"> سطح6- آسيب شناسي تشريحي، بررسي ظاهري بافت و ريزبيني (ميكروسكوپي) شامل: معده، رزكسيون ساب توتال  </t>
  </si>
  <si>
    <t xml:space="preserve"> سطح6- آسيب شناسي تشريحي، بررسي ظاهري بافت و ريزبيني (ميكروسكوپي) شامل: بيضه، تومور  </t>
  </si>
  <si>
    <t xml:space="preserve"> سطح6- آسيب شناسي تشريحي، بررسي ظاهري بافت و ريزبيني (ميكروسكوپي) شامل: زبان/لوزه- رزكسيون به علت تومور  </t>
  </si>
  <si>
    <t xml:space="preserve"> سطح6- آسيب شناسي تشريحي، بررسي ظاهري بافت و ريزبيني (ميكروسكوپي) شامل: مثانه، رزكسيون پارشيال/توتال  </t>
  </si>
  <si>
    <t xml:space="preserve"> سطح 6- آسيب شناسي تشريحي، بررسي ظاهري بافت و ريزبيني (ميكروسكوپي) شامل: رحم، با يا بدون لوله و تخمدانها </t>
  </si>
  <si>
    <t xml:space="preserve"> سطح6- آسيب شناسي تشريحي، بررسي ظاهري بافت و ريزبيني (ميكروسكوپي) شامل: وولوا، رزكسيون توتال/ساب توتال  </t>
  </si>
  <si>
    <t xml:space="preserve"> سطح 6-آسيب شناسي تشريحي، بررسي ظاهري بافت و ريزبيني (ميكروسكوپي) شامل: عضله، بيوپسي </t>
  </si>
  <si>
    <t xml:space="preserve"> سطح 6-آسيب شناسي تشريحي، بررسي ظاهري بافت و ريزبيني (ميكروسكوپي) شامل: عصب، بيوپسي تشخيص مديكال </t>
  </si>
  <si>
    <t xml:space="preserve"> سطح 6-آسيب شناسي تشريحي، بررسي ظاهري بافت و ريزبيني (ميكروسكوپي) شامل: مغز، بيوپسي  </t>
  </si>
  <si>
    <t xml:space="preserve"> سطح 6-آسيب شناسي تشريحي، بررسي ظاهري بافت و ريزبيني (ميكروسكوپي) شامل: مغز/مننژ، رزكسيون تومور  </t>
  </si>
  <si>
    <t xml:space="preserve"> سطح 4-آسیب شناسی تشریحی، بررسی ظاهری بافت و ریزبینی (میكروسكوپی) شامل: سایر نمونه‌های دستگاه گوارش که درفهرست کدهای کتاب موجود نمی‌باشد. </t>
  </si>
  <si>
    <t xml:space="preserve"> سطح 4-آسیب شناسی تشریحی، بررسی ظاهری بافت و ریزبینی (میكروسكوپی) شامل: سایر نمونه‌های دستگاه تنفسی که درفهرست کدهای کتاب موجود نمی‌باشد. </t>
  </si>
  <si>
    <t xml:space="preserve"> سطح 4-آسیب شناسی تشریحی، بررسی ظاهری بافت و ریزبینی (میكروسكوپی) شامل: سایر نمونه‌های دستگاه ادراری تناسلی که درفهرست کدهای کتاب موجود نمی‌باشد. </t>
  </si>
  <si>
    <t xml:space="preserve"> سطح 4-آسیب شناسی تشریحی، بررسی ظاهری بافت و ریزبینی (میكروسكوپی) شامل: سایر نمونه‌های دستگاه قلبی عروقی، خون و لنفاتیک که در فهرست کدهای کتاب موجود نمی‌باشد. </t>
  </si>
  <si>
    <t xml:space="preserve"> سطح 4-آسیب شناسی تشریحی، بررسی ظاهری بافت و ریزبینی (میكروسكوپی) شامل: سایر نمونه‌های دستگاه سروگردن که درفهرست کدهای کتاب موجود نمی باشد. </t>
  </si>
  <si>
    <t xml:space="preserve"> آماده سازي جنين براي انتقال با هر روش ( به ازای هر نی) </t>
  </si>
  <si>
    <t xml:space="preserve"> تشخيص اسپرم از آسپيراسيون اپيديديم  </t>
  </si>
  <si>
    <t xml:space="preserve"> انجماد جنين و تخمک به ازای اولین نی </t>
  </si>
  <si>
    <t xml:space="preserve"> + </t>
  </si>
  <si>
    <t xml:space="preserve"> به ازای هر نی اضافه </t>
  </si>
  <si>
    <t xml:space="preserve"> انجماد اسپرم  </t>
  </si>
  <si>
    <t xml:space="preserve"> آماده سازي اسپرم با روش ساده  </t>
  </si>
  <si>
    <t xml:space="preserve"> تشخيص اسپرم از بافت بيضه (تازه و منجمد)  </t>
  </si>
  <si>
    <t xml:space="preserve"> آناليز اسپرم با روش کروگي  </t>
  </si>
  <si>
    <t xml:space="preserve"> آناليز اسپرم حاصل از RE  </t>
  </si>
  <si>
    <t xml:space="preserve"> انجماد بافت بيضه  </t>
  </si>
  <si>
    <t xml:space="preserve"> ذخيره‌سازي جنين به ازای هر نی به ازای هر شش ماه </t>
  </si>
  <si>
    <t xml:space="preserve"> ذخيره‌سازي اسپرم به ازای هر شش ماه </t>
  </si>
  <si>
    <t xml:space="preserve"> ذخيره‌سازي بافت توليد مثلي (بيضه و تخمدان) به ازای هر شش ماه </t>
  </si>
  <si>
    <t xml:space="preserve"> ذخيره‌سازي تخمک به ازای هر شش ماه </t>
  </si>
  <si>
    <t xml:space="preserve"> ذوب بافت بيضه و تخمدان  </t>
  </si>
  <si>
    <t xml:space="preserve"> ذوب تخمک  </t>
  </si>
  <si>
    <t xml:space="preserve"> انجماد بافت تخمدان  </t>
  </si>
  <si>
    <t xml:space="preserve"> بيوپسی میکروسکوپی گويچه قطبی تخمک يا بلاستومر جنين، به منظور تشخيص ژنتیكی قبل از لانه‌گزينی، تا 4 تخمک یا جنين </t>
  </si>
  <si>
    <t xml:space="preserve"> *+ </t>
  </si>
  <si>
    <t xml:space="preserve"> به ازای هر تخمک یا جنین اضافه </t>
  </si>
  <si>
    <t xml:space="preserve"> پروسه ميکروانجکشن تخمک به ازای هر 4 تخمک. به ازای هر 1 تا 4 تخمک اضافه، این کد یک بار دیگر قابل گزارش می‌باشد. </t>
  </si>
  <si>
    <t xml:space="preserve"> بررسی فاکتور V، لیدن به تنهایی  </t>
  </si>
  <si>
    <t xml:space="preserve"> بررسی فاکتور2 (Prothrombin G20210A) به تنهایی  </t>
  </si>
  <si>
    <t xml:space="preserve"> بررسی یک تغییر تک بازی که در فارماکوژنومیکس نقش دارد به تنهایی  </t>
  </si>
  <si>
    <t xml:space="preserve"> نقص آلفا 1 – آنتی تریپسین  </t>
  </si>
  <si>
    <t xml:space="preserve"> بررسی یک واریانت تک نوکلئوتیدی به تنهایی در یک نفر  </t>
  </si>
  <si>
    <t xml:space="preserve"> بررسی یک موتاسیون سوماتیک در نمونه های سرطانی (مواردی همانند JAK2، BRAF و ...)(بررسی فقط یک موتاسیون به تنهایی)  </t>
  </si>
  <si>
    <t xml:space="preserve"> بررسی پانل پلی مورفیسم های مرتبط با ترومبوفیلی شامل (بررسی فاکتور V، فاکتور II، MTHFR C677T، MTFR A1298C، PAI-1 و .... تا سقف ده موتاسیون در یک پانل)  </t>
  </si>
  <si>
    <t xml:space="preserve"> بررسی موتاسیون های شایع ژن MEFV در بیماری FMF  </t>
  </si>
  <si>
    <t xml:space="preserve"> بررسی موتاسیون های شایع هموکروماتوز ارثی (HFE)  </t>
  </si>
  <si>
    <t xml:space="preserve"> بررسی حذف نواحی AZF در کروموزوم Y  </t>
  </si>
  <si>
    <t xml:space="preserve"> (صرفا براساس استانداردهای ابلاغی وزارت بهداشت درمان و آموزش پزشکی قابل محاسبه و گزارش می‌باشد) </t>
  </si>
  <si>
    <t xml:space="preserve"> بررسی حضور یا عدم حضور ژن SRY(فقط در مورد مشکلات ابهام جنسی)  </t>
  </si>
  <si>
    <t xml:space="preserve"> بررسی سایر پانل های دارای 2 تا 10 واریانت برای یک نفر به تنهایی بر اساس لیست آزمایشگاه مرجع سلامت  </t>
  </si>
  <si>
    <t xml:space="preserve"> بررسی یک واریانت متیله در یک نفر به تنهایی  </t>
  </si>
  <si>
    <t xml:space="preserve"> بررسی یک واریانت سوماتیک در یک نفر به تنهایی  </t>
  </si>
  <si>
    <t xml:space="preserve"> بررسی موتاسیون های چندگانه سوماتیک ژن های دخیل در سرطان (بجز NRAS، KRAS، EGFR)  </t>
  </si>
  <si>
    <t xml:space="preserve"> بررسی موتاسیون های KRAS  </t>
  </si>
  <si>
    <t xml:space="preserve"> بررسی موتاسیون های NRAS  </t>
  </si>
  <si>
    <t xml:space="preserve"> بررسی موتاسیون های ALK  </t>
  </si>
  <si>
    <t xml:space="preserve"> بررسی موتاسیون های EGFR  </t>
  </si>
  <si>
    <t xml:space="preserve"> بررسی موتاسیون با روش کمی  </t>
  </si>
  <si>
    <t xml:space="preserve"> (مطابق فهرست مورد تایید آزمایشگاه مرجع سلامت قابل محاسبه و پرداخت می‌باشد)  </t>
  </si>
  <si>
    <t xml:space="preserve"> بررسی ترانسلوکاسیون در سرطان های خون  </t>
  </si>
  <si>
    <t xml:space="preserve"> 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 </t>
  </si>
  <si>
    <t xml:space="preserve"> بررسی سیکل سل مرحله اول برای پدر به همراه فرزند  </t>
  </si>
  <si>
    <t xml:space="preserve"> بررسی سیکل سل مرحله اول برای مادر به همراه فرزند  </t>
  </si>
  <si>
    <t xml:space="preserve"> بررسی آکندروپلازی  </t>
  </si>
  <si>
    <t xml:space="preserve"> جهش شناخته شده قبلی در خانواده موسوم به  Known familial mutation برای کلیه بیماری ها (زمانی که قبلا موتاسیون مسبب بیماری در سایر اعضا و نزدیکان یک خانواده شناسایی شده باشد)  </t>
  </si>
  <si>
    <t xml:space="preserve"> این کد صرفا در صورت تعیین عامل بیماری در مرحله اول (PND1)، جهت بررسی و تعیین ناقل احتمالی بیماری‌های ژنتیکی در اعضای خانواده و خویشاوندان (به ازای هر یک نفر) بر اساس شجره‌نامه و تشخیص متخصص/مشاوره ژنتیک، تحت پوشش سازمان‌های بیمه‌گر می‌باشد.  (قیمت تولید داده خام به عنوان بخشی از جزء فنی براساس اعلام رسمی وزارت بهداشت درمان و آموزش پزشکی به صورت دوره ای، قابل محاسبه و پرداخت می‌باشد.)  </t>
  </si>
  <si>
    <t xml:space="preserve"> سایر موارد گروه چهار (بررسی یک موتاسیون نقطه ای به صورت گلوبال (خانواده با فرزند و یا بدون فرزند) </t>
  </si>
  <si>
    <t xml:space="preserve"> بررسی موتاسیون تکرار های سه نوکلئوتیدی در بیماری آتاکسی فردریش </t>
  </si>
  <si>
    <t xml:space="preserve"> بررسی موتاسیون تکرار های سه نوکلئوتیدی در بیماری دیستروفی میوتونیک  </t>
  </si>
  <si>
    <t xml:space="preserve"> بررسی موتاسیون تکرار های سه نوکلئوتیدی در بیماری هانتینگتون  </t>
  </si>
  <si>
    <t xml:space="preserve"> بررسی موتاسیون تکرار های سه نوکلئوتیدی در بیماری فراژایل X  </t>
  </si>
  <si>
    <t xml:space="preserve"> بررسی موتاسیون تکرار های سه نوکلئوتیدی در انواع SCA  </t>
  </si>
  <si>
    <t xml:space="preserve"> بررسی موتاسیون های کمپلکس ولی شناخته شده همانند مواردی که واژگونی یا حذف های خاص و بزرگ دارند  </t>
  </si>
  <si>
    <t xml:space="preserve"> بررسی Inversion22 در هموفیلی A  </t>
  </si>
  <si>
    <t xml:space="preserve"> پی کی یو (فقط بررسی جهش های شایع) پدر به همراه فرزند  </t>
  </si>
  <si>
    <t xml:space="preserve"> پی کی یو (فقط بررسی جهش های شایع) مادر به همراه فرزند  </t>
  </si>
  <si>
    <t xml:space="preserve"> فیبروز کیستیک یا CF (فقط بررسی جهش های شایع) پدر به همراه فرزند  </t>
  </si>
  <si>
    <t xml:space="preserve"> فیبروز کیستیک یا CF (فقط بررسی جهش های شایع) مادر به همراه فرزند  </t>
  </si>
  <si>
    <t xml:space="preserve"> سایر موارد گروه 5 (بررسی 2 تا 10 موتاسیون شایع در یک منطقه و یا شناسایی جهش های دینامیک) </t>
  </si>
  <si>
    <t xml:space="preserve"> بررسی کانکسین 26 در ناشنوایی مرحله اول برای پدر به همراه فرزند  </t>
  </si>
  <si>
    <t xml:space="preserve"> بررسی کانکسین 26 در ناشنوایی مرحله اول برای مادر به همراه فرزند  </t>
  </si>
  <si>
    <t xml:space="preserve"> سایر موارد گروه 6 (بررسی یک اگزون با روش تعیین توالی) </t>
  </si>
  <si>
    <t xml:space="preserve"> بررسی مرحله اول تالاسمی بتا برای پدر به همراه فرزند  </t>
  </si>
  <si>
    <t xml:space="preserve"> بررسی مرحله اول تالاسمی بتا برای مادر به همراه فرزند  </t>
  </si>
  <si>
    <t xml:space="preserve"> بررسی مرحله اول تالاسمی آلفا برای پدر به همراه فرزند  </t>
  </si>
  <si>
    <t xml:space="preserve"> بررسی مرحله اول تالاسمی آلفا برای مادر به همراه فرزند  </t>
  </si>
  <si>
    <t xml:space="preserve"> بررسی مرحله اول SMA برای پدر به همراه فرزند  </t>
  </si>
  <si>
    <t xml:space="preserve"> بررسی مرحله اول SMA برای مادر به همراه فرزند  </t>
  </si>
  <si>
    <t xml:space="preserve"> بررسی دوپلیکاسیون PMP22 در شارکوت ماری توث  </t>
  </si>
  <si>
    <t xml:space="preserve"> بررسی جهش های نقطه ای در ژن VHL در بیماری Von Hippel-Lindau  </t>
  </si>
  <si>
    <t xml:space="preserve"> سایر موارد گروه 7  (بررسی 2 تا 5 اگزون با روش تعیین توالی) </t>
  </si>
  <si>
    <t xml:space="preserve"> بررسی حذف های ژن DMD در بیماران دوشن و بکر  </t>
  </si>
  <si>
    <t xml:space="preserve"> بررسی موتاسیون های بیماری CAH (ژن CYP21A2)  </t>
  </si>
  <si>
    <t xml:space="preserve"> بررسی تمام اگزون ها در بیماری هموفیلی B  </t>
  </si>
  <si>
    <t xml:space="preserve"> بررسی بیماری شوگرن لارسن ژن ALDH3A2  </t>
  </si>
  <si>
    <t xml:space="preserve"> بررسی بیماری کاناوان ژن ASPA  </t>
  </si>
  <si>
    <t xml:space="preserve"> بررسی سندروم SLOS ژن DHCR7  </t>
  </si>
  <si>
    <t xml:space="preserve"> بررسی سندروم ولفرام، ژن WFS1  </t>
  </si>
  <si>
    <t xml:space="preserve"> نقص فاکتور 7 انعقادی، بررسی کامل ژن F7  </t>
  </si>
  <si>
    <t xml:space="preserve"> نقص فاکتور 10 انعقادی، بررسی ژن F10  </t>
  </si>
  <si>
    <t xml:space="preserve"> سندروم برنارد سوئیلر، بررسی ژنهای GP1BA، GP1BB و G9  </t>
  </si>
  <si>
    <t xml:space="preserve"> سایر موارد گروه 8 (بررسی 6 تا 10 اگزون با تعیین توالی) </t>
  </si>
  <si>
    <t xml:space="preserve"> بررسی بیماری PKU با روش تعیین توالی کل ژن برای پدر به همراه فرزند  </t>
  </si>
  <si>
    <t xml:space="preserve"> بررسی بیماری PKU با روش تعیین توالی کل ژن برای مادر به همراه فرزند  </t>
  </si>
  <si>
    <t xml:space="preserve"> استفاده از micro array برای تشخیص بیماری ها  </t>
  </si>
  <si>
    <t xml:space="preserve"> بررسی ژن APC در پولیپوزیس وراثتی  </t>
  </si>
  <si>
    <t xml:space="preserve"> بررسی نقص آدنوزین دآمیناز ژن ADA  </t>
  </si>
  <si>
    <t xml:space="preserve"> نقص prothrombinemia بررسی کامل ژن F2  </t>
  </si>
  <si>
    <t xml:space="preserve"> نقص فاکتور 5 انعقادی، بررسی کامل ژن F5  </t>
  </si>
  <si>
    <t xml:space="preserve"> نقص فاکتور 11 انعقادی، بررسی ژن F11  </t>
  </si>
  <si>
    <t xml:space="preserve"> بررسی ژن BLM در سندم بلوم  </t>
  </si>
  <si>
    <t xml:space="preserve"> بررسی ژن CDH1 در Hereditary Diffuse Gastric Cancer  </t>
  </si>
  <si>
    <t xml:space="preserve"> بررسی ژن TP53 در سندرم Li-Fraumeni  </t>
  </si>
  <si>
    <t xml:space="preserve"> بررسی ژن WAS در سندرم ویسکوت آلدریچ  </t>
  </si>
  <si>
    <t xml:space="preserve"> سایر موارد گروه 9 (بررسی 11 تا 25 اگزون) </t>
  </si>
  <si>
    <t xml:space="preserve"> بررسی بیماری CF با روش تعیین توالی کل ژن  </t>
  </si>
  <si>
    <t xml:space="preserve"> بررسی هموفیلی A با روش تعیین توالی کل ژن  </t>
  </si>
  <si>
    <t xml:space="preserve"> بررسی ژن RB1 در رتینوبلاستوما  </t>
  </si>
  <si>
    <t xml:space="preserve"> بررسی ژن CLCN7 در بیماری اسئوپتروز  </t>
  </si>
  <si>
    <t xml:space="preserve"> بررسی 26 تا 50 اگزون  </t>
  </si>
  <si>
    <t xml:space="preserve"> سایر موارد گروه 10 (بررسی 26 تا 50 اگزون) </t>
  </si>
  <si>
    <t xml:space="preserve"> بررسی همزمان ژنهای BRCA1 و BRCA2 در سرطان پستان وراثتی  </t>
  </si>
  <si>
    <t xml:space="preserve"> بررسی بیش از 50 اگزون با روش تعیین توالی  </t>
  </si>
  <si>
    <t xml:space="preserve"> بررسی 1 تا 20 ژن به صورت یک پانل توسط روش های NGS  </t>
  </si>
  <si>
    <t xml:space="preserve"> (این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 </t>
  </si>
  <si>
    <t xml:space="preserve"> بررسی 21 تا 50 ژن توسط روش های NGS  </t>
  </si>
  <si>
    <t xml:space="preserve"> بررسی 51 تا 200 ژن توسط روش های NGS  </t>
  </si>
  <si>
    <t xml:space="preserve"> بررسی بیش از 200 ژن در یک پانل توسط روش های NGS (شامل اگزوم) </t>
  </si>
  <si>
    <t xml:space="preserve"> بررسی بیش از 200 ژن در یک پانل توسط روش های NGS (شامل اگزوم)، نفر دوم (مقایسه ای)  </t>
  </si>
  <si>
    <t xml:space="preserve"> بررسی بیش از 200 ژن در یک پانل توسط روش های NGS (شامل اگزوم)، نفر سوم (مقایسه ای)  </t>
  </si>
  <si>
    <t xml:space="preserve"> (این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  </t>
  </si>
  <si>
    <t xml:space="preserve"> کاریوتایپ خون با حد تفکیک 400 الی 450  </t>
  </si>
  <si>
    <t xml:space="preserve"> (قیمت تولید داده خام به عنوان بخشی از جزء فنی براساس اعلام رسمی وزارت بهداشت درمان و آموزش پزشکی به صورت دوره ای، قابل محاسبه و پرداخت می‌باشد.)  </t>
  </si>
  <si>
    <t xml:space="preserve"> 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</si>
  <si>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 کاریوتایپ خون بند ناف  </t>
  </si>
  <si>
    <t xml:space="preserve"> کاریوتایپ مغز استخوان  </t>
  </si>
  <si>
    <t xml:space="preserve"> کاریوتایپ مایع آمنیون  </t>
  </si>
  <si>
    <t xml:space="preserve"> کاریوتایپ پرز جفتی  </t>
  </si>
  <si>
    <t xml:space="preserve"> کاریوتایپ فیبروبلاست های پوستی  </t>
  </si>
  <si>
    <t xml:space="preserve"> کاریوتایپ بافت های solid (توموری و غیر توموری شامل بافت جنین سقط شده)  </t>
  </si>
  <si>
    <t xml:space="preserve"> کاریوتایپ به منظور بررسی سندروم های شکست کروموزومی  </t>
  </si>
  <si>
    <t xml:space="preserve"> بررسی موزاییسم (مطالعه بیش از 20 سلول تا سقف 100 سلول)  </t>
  </si>
  <si>
    <t xml:space="preserve"> 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t>
  </si>
  <si>
    <t xml:space="preserve"> بررسی Interphase FISH به ازای هر پروب  </t>
  </si>
  <si>
    <t xml:space="preserve"> بررسی Metaphase FISH به ازای هرپروب  </t>
  </si>
  <si>
    <t xml:space="preserve"> تشخیص سریع آنیوپلوئیدی های جنین </t>
  </si>
  <si>
    <t xml:space="preserve"> (این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</si>
  <si>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t xml:space="preserve"> آزمایش NIPT با استفاده از cell free DNA جنینی برای غربالگری سندروم داون- روش NGS </t>
  </si>
  <si>
    <t xml:space="preserve"> آزمایش NIPT با استفاده از cell free DNA جنینی برای غربالگری سندروم داون- روش Microarray </t>
  </si>
  <si>
    <t xml:space="preserve"> کاریوتایپ اضافی برای هر مطالعه </t>
  </si>
  <si>
    <t xml:space="preserve"> PGD تعیین جنسیت به ازای هر جنین  </t>
  </si>
  <si>
    <t xml:space="preserve"> PGD برای بررسی ترانسلوکاسسیون هر جنین حداکثر تا 8 جنین  </t>
  </si>
  <si>
    <t xml:space="preserve"> 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t>
  </si>
  <si>
    <t xml:space="preserve"> مرحله دوم انجام PGD برای بیماری های مولکولی تا 5 جنين </t>
  </si>
  <si>
    <t xml:space="preserve">  (این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دوره‌ای، قابل محاسبه و پرداخت می‌باشد.) </t>
  </si>
  <si>
    <t xml:space="preserve"> PGDبرای بیماری های مولکولی مرحله دوم، هر جنين اضافه  </t>
  </si>
  <si>
    <t xml:space="preserve"> PGS با روش array، NGS و یا امثالهم به ازای هر جنین  </t>
  </si>
  <si>
    <t xml:space="preserve"> بررسی CNV به روش NGS با قدرت تفکیک و عمق بالا </t>
  </si>
  <si>
    <t xml:space="preserve"> آزمایش غربالگری بیماری های متابولیسم ارثی نوزادان با استفاده از پنل گسترده بررسی 53 بیماری و بیشتر به روش Expanded Pnal-Tandem MS </t>
  </si>
  <si>
    <t xml:space="preserve">  آزمایش اندازه گیری آسیل کارنیتین‌ها در سرم/پلاسما به روش LC/mas یا LC/mas/mas (این کد همزمان با کد 881000 قابل گزارش و پرداخت نمی‌باشد) </t>
  </si>
  <si>
    <t>مصاحبه و معاینه تشخیصی روانپزشکی؛ به ازای هر جلسه</t>
  </si>
  <si>
    <t>روان درمانی برای بحران‌های روانپزشکی، هر یک ساعت، (به ازای نیم ساعت و بیشتر مجددا قابل گزارش می‌باشد.) (انواع ویزیت همزمان با این کد قابل گزارش و اخذ نمی‌باشد)</t>
  </si>
  <si>
    <t xml:space="preserve"> (انواع ویزیت همزمان با این کد قابل گزارش و اخذ نمی‌باشد)</t>
  </si>
  <si>
    <t>(این کد برای بیماران مبتلا به اسکیزوفرنی براساس خرید راهبردی ابلاغی دبیرخانه شورای عالی بیمه سلامت کشور تحت پوشش سازمان‌های بیمه‌گر پایه قرار دارد.)</t>
  </si>
  <si>
    <t>(فقط هزینه ست، صافی، سوزن، پودر بیکربنات و محلول دیالیز جداگانه و مطابق قیمت اعلامی وزارت بهداشت، درمان و آموزش پزشکی قابل محاسبه می‌باشد)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</si>
  <si>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عکسبرداری خارج چشمی با تفسیر و گزارش برای مستند سازی پیشرفت درمانی (به عنوان مثال، عکسبرداری کلوزآپ، عکسبرداری اسلیت لامپ، گونیوفوتوگرافی، استریوفوتوگرافی)</t>
  </si>
  <si>
    <t>تجویز مشخصات اپتیکال و فیزیکال و تنظیم لنز تماسی، توسط پزشک؛ لنز قرنیه ای، هر دو چشم، به غیر از آفاکیا</t>
  </si>
  <si>
    <t>تجویز مشخصات اپتیکال و فیزیکال و تنظیم لنز تماسی، توسط اپتومتریست؛ لنز قرنیه ای، هر دو چشم، به غیر از آفاکیا</t>
  </si>
  <si>
    <t>تجویز و فیت کردن کانتاکت لنز قرنیه ای برای آفاکیا، یک چشم؛ توسط چشم پزشک</t>
  </si>
  <si>
    <t>تجویز و فیت کردن کانتاکت لنز قرنیه ای برای آفاکیا، یک چشم؛ توسط اپتومتریست</t>
  </si>
  <si>
    <t>تجویز و فیت کردن کانتاکت لنز قرنیه‌ای برای آفاکیا، هر دو چشم یا اسکلرایی؛ توسط چشم پزشک</t>
  </si>
  <si>
    <t>تجویز و فیت کردن کانتاکت لنز قرنیه‌ای برای آفاکیا، هر دو چشم یا اسکلرایی؛ توسط اپتومتریست</t>
  </si>
  <si>
    <t>اندازه‌گیری تیمپانیک (تست آمپدانس)</t>
  </si>
  <si>
    <t>(این کد کلیه خدمات سمعک از جمله ویزیت‌های دوره‌ای را به مدت یکسال شامل می‌گرددو هیچ گونه هزینه دیگری همراه با این کد قابل محاسبه و اخذ نمی‌باشد.) هزینه پروتز سمعک جداگانه براساس فاکتور رسمی قابل محاسبه و پرداخت است. هزینه آزمایشگاه فنی (لابراتوار) به عنوان بخشی از جزء فنی به طور سالانه توسط وزارت بهداشت، درمان و آموزش پزشکی تعیین می‌گردد.</t>
  </si>
  <si>
    <t>(جزء فنی در همه بخش‌های ارائه خدمت صرفاً براساس تعرفه دولتی قابل محاسبه و اخذ می‌باشد) (در صورت استفاده از فناوری‌های مبتنی بر سنسور، هزینه سنسور به طور جداگانه قابل محاسبه و اخذ نمی‌باشد) (این کد صرفا برای اعمال جراحی قلب بزرگسالان و اطفال و جراحی‌های پیوند، تحت پوشش سازمان‌های بیمه‌گر پایه است)</t>
  </si>
  <si>
    <t>(ویزیت همراه با این کد قابل گزارش نمی باشد)</t>
  </si>
  <si>
    <t>(به شرط يک بررسي توسط پزشک در طی جلسه شيمي درماني) (برای موارد بالای 8 ساعت کد901550 قابل گزارش و محاسبه مي باشد)</t>
  </si>
  <si>
    <t>طراحی و ساخت اورتز Halo</t>
  </si>
  <si>
    <t>طراحی و ساخت اورتز های لومبوساکرال (LSO)</t>
  </si>
  <si>
    <t>طراحی و ساخت اورتز های اصلاحی توراکولومبوساکرال  (TLSO)</t>
  </si>
  <si>
    <t>طراحی و ساخت اورتز های توراکولومبوساکرال و Body jacket پس از جراحی یا آسیب ستون فقرات (TLSO)</t>
  </si>
  <si>
    <t>طراحی و ساخت انواع اورتزهای استاتیک دست به عنوان مثال Cock Up و WHO</t>
  </si>
  <si>
    <t>طراحی و ساخت اورتز استاتیک بازو ( Sarmiento Brace)</t>
  </si>
  <si>
    <t xml:space="preserve">طراحی و ساخت انواع اورتزهای پا و مچ پا AFO </t>
  </si>
  <si>
    <t>طراحی و ساخت انواع اورتزهای هیپ (یکطرفه) Hip Brace (HO)</t>
  </si>
  <si>
    <t xml:space="preserve">طراحی و ساخت انواع اورتزهای زانو Knee Brace </t>
  </si>
  <si>
    <t>فصد خون به هر روش
توسط افراد صاحب صلاحیت بر اساس استانداردهای ابلاغی وزارت بهداشت، درمان و آموزش پزشکی</t>
  </si>
  <si>
    <t>(در برنامه پزشکی خانواده و نظام ارجاع تحت پوشش بیمه‌های پایه می‌باشد)</t>
  </si>
  <si>
    <t>تزريق پارااسپاینال و يا پرولوتراپی مفاصل بزرگ یا کوچک با گلوکز هیپرتونیک یا اوزن تراپي Ozone Therapy جهت درد و اختلالات اسکلتي-عضلاني</t>
  </si>
  <si>
    <t>این کد برای هر بیمار در طی دوره بستری صرفا یکبار قابل گزارش و پرداخت می‌باشد. برای یک بیمار این کد با کد 901975 قابل گزارش نمی‌باشد.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</si>
  <si>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می‌باشد.
§ برای شهرهای محروم (الف) و (ب) تا 50% این تعرفه قابل اخذ می‌باشد.
 برای پزشک عمومی تا 80% این تعرفه و برای کارشناسان پروانه‌دار تا 50% این تعرفه با لحاظ تقسیم‌بندی فوق‌الذکر قابل اخذ می‌باشد.</t>
  </si>
  <si>
    <t>نسخه پیچی سرپایی به ازای هر نسخه و مشروط بر درج مشخصات مسئول فنی داروخانه . (دریافت تعرفه توسط داروخانه در صورت اتصال به سامانه تی تک و پایش (کنترل) اصالت دارو مجاز خواهد بود). (این کد برای داروهای OTC قابل گزارش و اخذ نمی باشد)</t>
  </si>
  <si>
    <t>مدیریت عرضه داروهای بدون نسخه (OTC) و مشروط بر درج مشخصات مسئول فنی داروخانه (دریافت تعرفه توسط داروخانه در صورت اتصال به سامانه و پایش (کنترل) اصالت و رهگیری دارو (تی تک) مجاز خواهد بود). این کد از هر فرد در هر بار مراجعه فقط یک بار قابل گزارش و اخذ می‌باشد.</t>
  </si>
  <si>
    <t>مدیریت خدمات دارویی برای داروهای ترکیبی، به ازای هر قلم ماده به کار رفته در ساخت دارو حداکثر تا سه قلم و مشروط بر درج مشخصات مسئول فنی داروخانه (دریافت تعرفه توسط داروخانه در صورت اتصال به سامانه تی تک و پایش (کنترل) اصالت دارو مجاز خواهد بود) (این کد با کد 905010 قابل گزارش و محاسبه نمی باشد)</t>
  </si>
  <si>
    <t>تهیه محلول‌های استریل تزریق وریدی در محیط کنترل شده به ازای هر بار آماده‌سازی</t>
  </si>
  <si>
    <t xml:space="preserve">ارائه خدمت در بانک شیر مادر جهت نوزادان به ازای هر 100 سی سی برای نوزادان بیمار سطح دوم در بخش مراقبت ویژه نوزادان براساس استاندارد ابلاغی وزارت بهداشت درمان و آموزش پزشکی </t>
  </si>
  <si>
    <t> (در کلیه بخش های ارائه خدمت ضریب فنی بخش دولتی مبنای  محاسبه است)</t>
  </si>
  <si>
    <t>تعرفه تمام وقتی بخش دولتی(ریال)</t>
  </si>
  <si>
    <t xml:space="preserve">پروسه تلقيح آزمايشگاهي و باروري تخمک براي هر بيمار </t>
  </si>
  <si>
    <t>حذف شده</t>
  </si>
  <si>
    <t>#+</t>
  </si>
  <si>
    <t>تشخیص و جداسازی اسپرم از بافت بیضه به روش میکروسکوپی</t>
  </si>
  <si>
    <t xml:space="preserve">ویزیت پزشک متخصص در مراکز سرپایی </t>
  </si>
  <si>
    <t xml:space="preserve">ویزیت پزشک فوق تخصص در مراکز سرپایی  </t>
  </si>
  <si>
    <t>ویزیت پزشک فلوشیپ در مراکز سرپایی</t>
  </si>
  <si>
    <t>میانگین افزایش تعرفه سال 1405 نسبت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</si>
</sst>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_-* #,##0_-;\-* #,##0_-;_-* &quot;-&quot;??_-;_-@_-"/>
    <numFmt numFmtId="166" formatCode="0.0"/>
  </numFmts>
  <fonts count="13" x14ac:knownFonts="1">
    <font>
      <sz val="11"/>
      <color theme="1"/>
      <name val="Calibri"/>
      <family val="2"/>
      <scheme val="minor"/>
    </font>
    <font>
      <sz val="11"/>
      <color theme="1"/>
      <name val="Calibri"/>
      <family val="2"/>
      <scheme val="minor"/>
    </font>
    <font>
      <sz val="12"/>
      <color rgb="FF000000"/>
      <name val="B Nazanin"/>
      <charset val="178"/>
    </font>
    <font>
      <sz val="10"/>
      <name val="Arial"/>
      <family val="2"/>
    </font>
    <font>
      <sz val="12"/>
      <color theme="1"/>
      <name val="B Nazanin"/>
      <charset val="178"/>
    </font>
    <font>
      <b/>
      <sz val="11"/>
      <color theme="1"/>
      <name val="B Nazanin"/>
      <charset val="178"/>
    </font>
    <font>
      <b/>
      <sz val="12"/>
      <color theme="1"/>
      <name val="B Nazanin"/>
      <charset val="178"/>
    </font>
    <font>
      <sz val="11"/>
      <color theme="1"/>
      <name val="B Titr"/>
      <charset val="178"/>
    </font>
    <font>
      <b/>
      <sz val="12"/>
      <color rgb="FF000000"/>
      <name val="B Nazanin"/>
      <charset val="178"/>
    </font>
    <font>
      <sz val="11"/>
      <color theme="1"/>
      <name val="B Nazanin"/>
      <charset val="178"/>
    </font>
    <font>
      <sz val="11"/>
      <name val="B Nazanin"/>
      <charset val="178"/>
    </font>
    <font>
      <sz val="11"/>
      <color rgb="FF000000"/>
      <name val="B Nazanin"/>
      <charset val="178"/>
    </font>
    <font>
      <b/>
      <sz val="11"/>
      <color theme="1"/>
      <name val="B Titr"/>
      <charset val="178"/>
    </font>
  </fonts>
  <fills count="10">
    <fill>
      <patternFill patternType="none"/>
    </fill>
    <fill>
      <patternFill patternType="gray125"/>
    </fill>
    <fill>
      <patternFill patternType="solid">
        <fgColor theme="9"/>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0" fontId="3" fillId="0" borderId="0"/>
  </cellStyleXfs>
  <cellXfs count="83">
    <xf numFmtId="0" fontId="0" fillId="0" borderId="0" xfId="0"/>
    <xf numFmtId="1" fontId="4" fillId="0" borderId="1" xfId="2" applyNumberFormat="1" applyFont="1" applyBorder="1" applyAlignment="1">
      <alignment horizontal="center" vertical="center"/>
    </xf>
    <xf numFmtId="0" fontId="4" fillId="0" borderId="1" xfId="0" applyFont="1" applyBorder="1" applyAlignment="1">
      <alignment horizontal="right" vertical="center" wrapText="1" readingOrder="2"/>
    </xf>
    <xf numFmtId="49" fontId="4" fillId="0" borderId="1" xfId="2" applyNumberFormat="1" applyFont="1" applyBorder="1" applyAlignment="1">
      <alignment horizontal="center" vertical="center" readingOrder="2"/>
    </xf>
    <xf numFmtId="0" fontId="2" fillId="0" borderId="1" xfId="0" applyFont="1" applyBorder="1" applyAlignment="1">
      <alignment horizontal="center" vertical="center" readingOrder="2"/>
    </xf>
    <xf numFmtId="0" fontId="4" fillId="0" borderId="1" xfId="2" applyFont="1" applyBorder="1" applyAlignment="1">
      <alignment horizontal="center" vertical="center" readingOrder="2"/>
    </xf>
    <xf numFmtId="0" fontId="0" fillId="0" borderId="0" xfId="0" applyAlignment="1">
      <alignment wrapText="1"/>
    </xf>
    <xf numFmtId="0" fontId="2" fillId="0" borderId="1" xfId="0" applyFont="1" applyBorder="1" applyAlignment="1">
      <alignment horizontal="right" vertical="center" wrapText="1" readingOrder="2"/>
    </xf>
    <xf numFmtId="1"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1" fontId="2" fillId="5" borderId="1" xfId="0" applyNumberFormat="1" applyFont="1" applyFill="1" applyBorder="1" applyAlignment="1">
      <alignment horizontal="center" vertical="center" readingOrder="2"/>
    </xf>
    <xf numFmtId="164" fontId="5" fillId="4" borderId="1" xfId="1" applyNumberFormat="1" applyFont="1" applyFill="1" applyBorder="1" applyAlignment="1">
      <alignment vertical="center" wrapText="1"/>
    </xf>
    <xf numFmtId="164" fontId="5" fillId="3" borderId="1" xfId="1" applyNumberFormat="1" applyFont="1" applyFill="1" applyBorder="1" applyAlignment="1">
      <alignment vertical="center" wrapText="1"/>
    </xf>
    <xf numFmtId="0" fontId="6" fillId="6" borderId="1" xfId="0" applyFont="1" applyFill="1" applyBorder="1" applyAlignment="1">
      <alignment vertical="center"/>
    </xf>
    <xf numFmtId="164" fontId="6" fillId="6" borderId="1" xfId="1" applyNumberFormat="1" applyFont="1" applyFill="1" applyBorder="1" applyAlignment="1">
      <alignment vertical="center"/>
    </xf>
    <xf numFmtId="164" fontId="6" fillId="6" borderId="1" xfId="1" applyNumberFormat="1" applyFont="1" applyFill="1" applyBorder="1" applyAlignment="1">
      <alignment horizontal="center" vertical="center" wrapText="1"/>
    </xf>
    <xf numFmtId="165" fontId="6" fillId="0" borderId="1" xfId="1" applyNumberFormat="1" applyFont="1" applyFill="1" applyBorder="1" applyAlignment="1">
      <alignment horizontal="right"/>
    </xf>
    <xf numFmtId="164" fontId="6" fillId="0" borderId="1" xfId="1" applyNumberFormat="1" applyFont="1" applyBorder="1"/>
    <xf numFmtId="165" fontId="6" fillId="0" borderId="1" xfId="1" applyNumberFormat="1" applyFont="1" applyFill="1" applyBorder="1" applyAlignment="1">
      <alignment horizontal="right" wrapText="1"/>
    </xf>
    <xf numFmtId="0" fontId="6" fillId="7" borderId="1" xfId="0" applyFont="1" applyFill="1" applyBorder="1"/>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64" fontId="5" fillId="3" borderId="1" xfId="1" applyNumberFormat="1" applyFont="1" applyFill="1" applyBorder="1" applyAlignment="1">
      <alignment wrapText="1"/>
    </xf>
    <xf numFmtId="164" fontId="5" fillId="4" borderId="1" xfId="1" applyNumberFormat="1" applyFont="1" applyFill="1" applyBorder="1" applyAlignment="1">
      <alignment wrapText="1"/>
    </xf>
    <xf numFmtId="0" fontId="6" fillId="2" borderId="1" xfId="0" applyFont="1" applyFill="1" applyBorder="1" applyAlignment="1">
      <alignment horizontal="center" vertical="center"/>
    </xf>
    <xf numFmtId="164" fontId="6" fillId="2" borderId="1" xfId="1" applyNumberFormat="1" applyFont="1" applyFill="1" applyBorder="1" applyAlignment="1">
      <alignment horizontal="center" vertical="center" wrapText="1"/>
    </xf>
    <xf numFmtId="1" fontId="6" fillId="8" borderId="1" xfId="0" applyNumberFormat="1" applyFont="1" applyFill="1" applyBorder="1" applyAlignment="1">
      <alignment horizontal="center" vertical="center"/>
    </xf>
    <xf numFmtId="0" fontId="6" fillId="8"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1" fontId="4" fillId="5" borderId="1" xfId="0" applyNumberFormat="1" applyFont="1" applyFill="1" applyBorder="1" applyAlignment="1">
      <alignment horizontal="center" vertical="center" readingOrder="2"/>
    </xf>
    <xf numFmtId="0" fontId="6" fillId="0" borderId="1" xfId="2" applyFont="1" applyBorder="1" applyAlignment="1">
      <alignment horizontal="center" vertical="center" readingOrder="2"/>
    </xf>
    <xf numFmtId="0" fontId="8" fillId="0" borderId="1" xfId="0" applyFont="1" applyBorder="1" applyAlignment="1">
      <alignment horizontal="center" vertical="center" readingOrder="2"/>
    </xf>
    <xf numFmtId="49" fontId="6" fillId="0" borderId="1" xfId="2" applyNumberFormat="1" applyFont="1" applyBorder="1" applyAlignment="1">
      <alignment horizontal="center" vertical="center" readingOrder="2"/>
    </xf>
    <xf numFmtId="164" fontId="6" fillId="3" borderId="1" xfId="1" applyNumberFormat="1" applyFont="1" applyFill="1" applyBorder="1" applyAlignment="1">
      <alignment vertical="center"/>
    </xf>
    <xf numFmtId="164" fontId="5" fillId="0" borderId="1" xfId="1" applyNumberFormat="1" applyFont="1" applyBorder="1" applyAlignment="1">
      <alignment vertical="center"/>
    </xf>
    <xf numFmtId="164" fontId="6" fillId="0" borderId="1" xfId="1" applyNumberFormat="1" applyFont="1" applyFill="1" applyBorder="1" applyAlignment="1">
      <alignment vertical="center"/>
    </xf>
    <xf numFmtId="1" fontId="4" fillId="5" borderId="1" xfId="2" applyNumberFormat="1" applyFont="1" applyFill="1" applyBorder="1" applyAlignment="1">
      <alignment horizontal="center" vertical="center" readingOrder="2"/>
    </xf>
    <xf numFmtId="1" fontId="6" fillId="2" borderId="1" xfId="0" applyNumberFormat="1" applyFont="1" applyFill="1" applyBorder="1" applyAlignment="1">
      <alignment horizontal="center" vertical="center"/>
    </xf>
    <xf numFmtId="0" fontId="0" fillId="0" borderId="0" xfId="0" applyAlignment="1">
      <alignment horizontal="center" vertical="center"/>
    </xf>
    <xf numFmtId="1" fontId="7" fillId="2" borderId="1" xfId="0" applyNumberFormat="1" applyFont="1" applyFill="1" applyBorder="1" applyAlignment="1">
      <alignment horizontal="center" vertical="center"/>
    </xf>
    <xf numFmtId="0" fontId="7" fillId="2" borderId="1" xfId="0" applyFont="1" applyFill="1" applyBorder="1" applyAlignment="1">
      <alignment horizontal="right" vertical="center"/>
    </xf>
    <xf numFmtId="0" fontId="9" fillId="5" borderId="1" xfId="1" applyNumberFormat="1" applyFont="1" applyFill="1" applyBorder="1" applyAlignment="1">
      <alignment horizontal="center" vertical="center" wrapText="1"/>
    </xf>
    <xf numFmtId="0" fontId="9" fillId="9" borderId="1" xfId="1" applyNumberFormat="1" applyFont="1" applyFill="1" applyBorder="1" applyAlignment="1">
      <alignment horizontal="right" vertical="center" wrapText="1"/>
    </xf>
    <xf numFmtId="0" fontId="9" fillId="9" borderId="1" xfId="1" applyNumberFormat="1" applyFont="1" applyFill="1" applyBorder="1" applyAlignment="1">
      <alignment horizontal="right" vertical="center" wrapText="1" readingOrder="2"/>
    </xf>
    <xf numFmtId="0" fontId="9" fillId="9" borderId="1" xfId="1" applyNumberFormat="1" applyFont="1" applyFill="1" applyBorder="1" applyAlignment="1">
      <alignment horizontal="left" vertical="center" wrapText="1" readingOrder="2"/>
    </xf>
    <xf numFmtId="164" fontId="5" fillId="3" borderId="1" xfId="1" applyNumberFormat="1" applyFont="1" applyFill="1" applyBorder="1" applyAlignment="1">
      <alignment horizontal="right" vertical="center" wrapText="1"/>
    </xf>
    <xf numFmtId="164" fontId="5" fillId="4" borderId="1" xfId="1" applyNumberFormat="1" applyFont="1" applyFill="1" applyBorder="1" applyAlignment="1">
      <alignment horizontal="right" vertical="center" wrapText="1"/>
    </xf>
    <xf numFmtId="166" fontId="6" fillId="2" borderId="1" xfId="0" applyNumberFormat="1" applyFont="1" applyFill="1" applyBorder="1" applyAlignment="1">
      <alignment horizontal="center" vertical="center"/>
    </xf>
    <xf numFmtId="0" fontId="11" fillId="0" borderId="1" xfId="0" applyFont="1" applyBorder="1" applyAlignment="1">
      <alignment horizontal="center" vertical="center" wrapText="1" readingOrder="2"/>
    </xf>
    <xf numFmtId="0" fontId="11" fillId="0" borderId="1" xfId="0" applyFont="1" applyBorder="1" applyAlignment="1">
      <alignment horizontal="right" vertical="center" wrapText="1" readingOrder="2"/>
    </xf>
    <xf numFmtId="0" fontId="11" fillId="0" borderId="1" xfId="0" applyFont="1" applyBorder="1" applyAlignment="1">
      <alignment horizontal="center" vertical="center" readingOrder="2"/>
    </xf>
    <xf numFmtId="164" fontId="5" fillId="3" borderId="2" xfId="1" applyNumberFormat="1" applyFont="1" applyFill="1" applyBorder="1" applyAlignment="1">
      <alignment wrapText="1"/>
    </xf>
    <xf numFmtId="0" fontId="11" fillId="0" borderId="1" xfId="0" applyFont="1" applyBorder="1" applyAlignment="1">
      <alignment horizontal="center" vertical="center" wrapText="1" readingOrder="1"/>
    </xf>
    <xf numFmtId="0" fontId="10" fillId="0" borderId="1" xfId="0" applyFont="1" applyBorder="1" applyAlignment="1">
      <alignment horizontal="right" vertical="center" wrapText="1" readingOrder="2"/>
    </xf>
    <xf numFmtId="0" fontId="10" fillId="5" borderId="1" xfId="0" applyFont="1" applyFill="1" applyBorder="1" applyAlignment="1">
      <alignment horizontal="center" vertical="center" wrapText="1" readingOrder="2"/>
    </xf>
    <xf numFmtId="1" fontId="11" fillId="5" borderId="1" xfId="0" applyNumberFormat="1" applyFont="1" applyFill="1" applyBorder="1" applyAlignment="1">
      <alignment horizontal="center" vertical="center" readingOrder="2"/>
    </xf>
    <xf numFmtId="1" fontId="9" fillId="0" borderId="1" xfId="2" applyNumberFormat="1" applyFont="1" applyBorder="1" applyAlignment="1">
      <alignment horizontal="center" vertical="center"/>
    </xf>
    <xf numFmtId="0" fontId="9" fillId="0" borderId="1" xfId="0" applyFont="1" applyBorder="1" applyAlignment="1">
      <alignment horizontal="right" vertical="center" wrapText="1" readingOrder="2"/>
    </xf>
    <xf numFmtId="0" fontId="9" fillId="0" borderId="1" xfId="2" applyFont="1" applyBorder="1" applyAlignment="1">
      <alignment horizontal="center" vertical="center" readingOrder="2"/>
    </xf>
    <xf numFmtId="49" fontId="9" fillId="0" borderId="1" xfId="2" applyNumberFormat="1" applyFont="1" applyBorder="1" applyAlignment="1">
      <alignment horizontal="center" vertical="center" readingOrder="2"/>
    </xf>
    <xf numFmtId="0" fontId="9" fillId="0" borderId="1" xfId="0" applyFont="1" applyBorder="1" applyAlignment="1">
      <alignment horizontal="center" vertical="center"/>
    </xf>
    <xf numFmtId="0" fontId="9" fillId="0" borderId="1" xfId="0" applyFont="1" applyBorder="1" applyAlignment="1">
      <alignment horizontal="center" vertical="center" wrapText="1" readingOrder="2"/>
    </xf>
    <xf numFmtId="0" fontId="9" fillId="0" borderId="1" xfId="0" applyFont="1" applyBorder="1" applyAlignment="1">
      <alignment wrapText="1"/>
    </xf>
    <xf numFmtId="0" fontId="9" fillId="0" borderId="1" xfId="0" applyFont="1" applyBorder="1" applyAlignment="1">
      <alignment horizontal="center" vertical="center" wrapText="1" readingOrder="1"/>
    </xf>
    <xf numFmtId="1" fontId="9" fillId="0" borderId="1" xfId="2" applyNumberFormat="1" applyFont="1" applyBorder="1" applyAlignment="1">
      <alignment horizontal="center" vertical="center" readingOrder="2"/>
    </xf>
    <xf numFmtId="166" fontId="9" fillId="0" borderId="1" xfId="2" applyNumberFormat="1" applyFont="1" applyBorder="1" applyAlignment="1">
      <alignment horizontal="center" vertical="center" readingOrder="2"/>
    </xf>
    <xf numFmtId="1" fontId="9" fillId="0" borderId="1" xfId="3" applyNumberFormat="1" applyFont="1" applyBorder="1" applyAlignment="1">
      <alignment horizontal="center" vertical="center"/>
    </xf>
    <xf numFmtId="49" fontId="9" fillId="0" borderId="1" xfId="3" applyNumberFormat="1" applyFont="1" applyBorder="1" applyAlignment="1">
      <alignment horizontal="center" vertical="center" readingOrder="2"/>
    </xf>
    <xf numFmtId="1" fontId="1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1" fillId="3" borderId="1" xfId="0" applyFont="1" applyFill="1" applyBorder="1" applyAlignment="1">
      <alignment horizontal="center" vertical="center" readingOrder="2"/>
    </xf>
    <xf numFmtId="0" fontId="11" fillId="3" borderId="4" xfId="0" applyFont="1" applyFill="1" applyBorder="1" applyAlignment="1">
      <alignment horizontal="center" vertical="center" readingOrder="2"/>
    </xf>
    <xf numFmtId="0" fontId="11" fillId="3" borderId="5" xfId="0" applyFont="1" applyFill="1" applyBorder="1" applyAlignment="1">
      <alignment horizontal="center" vertical="center" readingOrder="2"/>
    </xf>
    <xf numFmtId="0" fontId="11" fillId="3" borderId="6" xfId="0" applyFont="1" applyFill="1" applyBorder="1" applyAlignment="1">
      <alignment horizontal="center" vertical="center" readingOrder="2"/>
    </xf>
    <xf numFmtId="0" fontId="11" fillId="3" borderId="7" xfId="0" applyFont="1" applyFill="1" applyBorder="1" applyAlignment="1">
      <alignment horizontal="center" vertical="center" readingOrder="2"/>
    </xf>
    <xf numFmtId="0" fontId="11" fillId="3" borderId="8" xfId="0" applyFont="1" applyFill="1" applyBorder="1" applyAlignment="1">
      <alignment horizontal="center" vertical="center" readingOrder="2"/>
    </xf>
    <xf numFmtId="0" fontId="11" fillId="3" borderId="9" xfId="0" applyFont="1" applyFill="1" applyBorder="1" applyAlignment="1">
      <alignment horizontal="center" vertical="center" readingOrder="2"/>
    </xf>
    <xf numFmtId="0" fontId="9" fillId="0" borderId="3" xfId="0" applyFont="1" applyBorder="1" applyAlignment="1">
      <alignment horizontal="center" vertical="center" wrapText="1" readingOrder="2"/>
    </xf>
    <xf numFmtId="0" fontId="9" fillId="0" borderId="2" xfId="0" applyFont="1" applyBorder="1" applyAlignment="1">
      <alignment horizontal="center" vertical="center" wrapText="1" readingOrder="2"/>
    </xf>
    <xf numFmtId="0" fontId="5" fillId="5" borderId="1" xfId="0" applyFont="1" applyFill="1" applyBorder="1" applyAlignment="1">
      <alignment horizontal="center"/>
    </xf>
  </cellXfs>
  <cellStyles count="4">
    <cellStyle name="Comma" xfId="1" builtinId="3"/>
    <cellStyle name="Normal" xfId="0" builtinId="0"/>
    <cellStyle name="Normal 2 2" xfId="2" xr:uid="{697DE84E-6D66-467C-9C66-D38EBA387DF2}"/>
    <cellStyle name="Normal 2 2 2" xfId="3" xr:uid="{BD9A5FED-8B38-4F24-A9F7-167661436DCA}"/>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23B6-F092-4420-9F96-DEF5ABD448FA}">
  <dimension ref="A1:F16"/>
  <sheetViews>
    <sheetView rightToLeft="1" tabSelected="1" workbookViewId="0">
      <selection activeCell="A2" sqref="A2"/>
    </sheetView>
  </sheetViews>
  <sheetFormatPr defaultRowHeight="15" x14ac:dyDescent="0.25"/>
  <cols>
    <col min="1" max="1" width="100" bestFit="1" customWidth="1"/>
    <col min="2" max="2" width="11.85546875" bestFit="1" customWidth="1"/>
    <col min="3" max="3" width="11.42578125" bestFit="1" customWidth="1"/>
    <col min="4" max="4" width="11.5703125" bestFit="1" customWidth="1"/>
    <col min="5" max="5" width="14.85546875" bestFit="1" customWidth="1"/>
    <col min="6" max="6" width="11.42578125" bestFit="1" customWidth="1"/>
  </cols>
  <sheetData>
    <row r="1" spans="1:6" ht="42" x14ac:dyDescent="0.25">
      <c r="A1" s="14" t="s">
        <v>3783</v>
      </c>
      <c r="B1" s="15" t="s">
        <v>3784</v>
      </c>
      <c r="C1" s="16" t="s">
        <v>3785</v>
      </c>
      <c r="D1" s="14" t="s">
        <v>3786</v>
      </c>
      <c r="E1" s="14" t="s">
        <v>3787</v>
      </c>
      <c r="F1" s="14" t="s">
        <v>3788</v>
      </c>
    </row>
    <row r="2" spans="1:6" ht="21" x14ac:dyDescent="0.55000000000000004">
      <c r="A2" s="17" t="s">
        <v>3789</v>
      </c>
      <c r="B2" s="18">
        <v>1289550</v>
      </c>
      <c r="C2" s="18">
        <v>0</v>
      </c>
      <c r="D2" s="18">
        <v>3577000</v>
      </c>
      <c r="E2" s="18">
        <v>2382000</v>
      </c>
      <c r="F2" s="18">
        <v>3242000</v>
      </c>
    </row>
    <row r="3" spans="1:6" ht="21" x14ac:dyDescent="0.55000000000000004">
      <c r="A3" s="19" t="s">
        <v>3790</v>
      </c>
      <c r="B3" s="18">
        <v>1794300</v>
      </c>
      <c r="C3" s="18">
        <v>2670000</v>
      </c>
      <c r="D3" s="18">
        <v>4987000</v>
      </c>
      <c r="E3" s="18">
        <v>3314000</v>
      </c>
      <c r="F3" s="18">
        <v>4518000</v>
      </c>
    </row>
    <row r="4" spans="1:6" ht="21" x14ac:dyDescent="0.55000000000000004">
      <c r="A4" s="19" t="s">
        <v>3791</v>
      </c>
      <c r="B4" s="18">
        <v>2185050</v>
      </c>
      <c r="C4" s="18">
        <v>3304000</v>
      </c>
      <c r="D4" s="18">
        <v>5952000</v>
      </c>
      <c r="E4" s="18">
        <v>4040000</v>
      </c>
      <c r="F4" s="18">
        <v>5416000</v>
      </c>
    </row>
    <row r="5" spans="1:6" ht="21" x14ac:dyDescent="0.55000000000000004">
      <c r="A5" s="19" t="s">
        <v>3792</v>
      </c>
      <c r="B5" s="18">
        <v>2185050</v>
      </c>
      <c r="C5" s="18">
        <v>3304000</v>
      </c>
      <c r="D5" s="18">
        <v>5952000</v>
      </c>
      <c r="E5" s="18">
        <v>4040000</v>
      </c>
      <c r="F5" s="18">
        <v>5416000</v>
      </c>
    </row>
    <row r="6" spans="1:6" ht="21" x14ac:dyDescent="0.55000000000000004">
      <c r="A6" s="17" t="s">
        <v>3793</v>
      </c>
      <c r="B6" s="18">
        <v>2520450</v>
      </c>
      <c r="C6" s="18">
        <v>3834000</v>
      </c>
      <c r="D6" s="18">
        <v>6813000</v>
      </c>
      <c r="E6" s="18">
        <v>4662000</v>
      </c>
      <c r="F6" s="18">
        <v>6210000</v>
      </c>
    </row>
    <row r="7" spans="1:6" ht="21" x14ac:dyDescent="0.55000000000000004">
      <c r="A7" s="17" t="s">
        <v>3794</v>
      </c>
      <c r="B7" s="18">
        <v>1064850</v>
      </c>
      <c r="C7" s="18">
        <v>0</v>
      </c>
      <c r="D7" s="18">
        <v>2924000</v>
      </c>
      <c r="E7" s="18">
        <v>1968000</v>
      </c>
      <c r="F7" s="18">
        <v>2656000</v>
      </c>
    </row>
    <row r="8" spans="1:6" ht="21" x14ac:dyDescent="0.55000000000000004">
      <c r="A8" s="17" t="s">
        <v>3795</v>
      </c>
      <c r="B8" s="18">
        <v>897150</v>
      </c>
      <c r="C8" s="18">
        <v>0</v>
      </c>
      <c r="D8" s="18">
        <v>2493500</v>
      </c>
      <c r="E8" s="18">
        <v>1657000</v>
      </c>
      <c r="F8" s="18">
        <v>2259000</v>
      </c>
    </row>
    <row r="9" spans="1:6" ht="21" x14ac:dyDescent="0.55000000000000004">
      <c r="A9" s="17" t="s">
        <v>3796</v>
      </c>
      <c r="B9" s="18">
        <f>B2+221400</f>
        <v>1510950</v>
      </c>
      <c r="C9" s="18">
        <v>0</v>
      </c>
      <c r="D9" s="18">
        <f>D2+416000</f>
        <v>3993000</v>
      </c>
      <c r="E9" s="18">
        <f>E2+41600</f>
        <v>2423600</v>
      </c>
      <c r="F9" s="18">
        <f>F2+416000</f>
        <v>3658000</v>
      </c>
    </row>
    <row r="10" spans="1:6" ht="21" x14ac:dyDescent="0.55000000000000004">
      <c r="A10" s="20" t="s">
        <v>3797</v>
      </c>
      <c r="B10" s="18">
        <v>2689800</v>
      </c>
      <c r="C10" s="18">
        <v>4052000</v>
      </c>
      <c r="D10" s="18">
        <v>7362000</v>
      </c>
      <c r="E10" s="18">
        <v>4972000</v>
      </c>
      <c r="F10" s="18">
        <v>6692000</v>
      </c>
    </row>
    <row r="11" spans="1:6" ht="21" x14ac:dyDescent="0.55000000000000004">
      <c r="A11" s="20" t="s">
        <v>3798</v>
      </c>
      <c r="B11" s="18">
        <v>3080550</v>
      </c>
      <c r="C11" s="18">
        <v>4686000</v>
      </c>
      <c r="D11" s="18">
        <v>8327000</v>
      </c>
      <c r="E11" s="18">
        <v>5698000</v>
      </c>
      <c r="F11" s="18">
        <v>7590000</v>
      </c>
    </row>
    <row r="12" spans="1:6" ht="21" x14ac:dyDescent="0.55000000000000004">
      <c r="A12" s="20" t="s">
        <v>3799</v>
      </c>
      <c r="B12" s="18">
        <f>B6+895500</f>
        <v>3415950</v>
      </c>
      <c r="C12" s="18">
        <f>C6+1382000</f>
        <v>5216000</v>
      </c>
      <c r="D12" s="18">
        <f>D6+2375000</f>
        <v>9188000</v>
      </c>
      <c r="E12" s="18">
        <f>E6+1658000</f>
        <v>6320000</v>
      </c>
      <c r="F12" s="18">
        <f>F6+2174000</f>
        <v>8384000</v>
      </c>
    </row>
    <row r="13" spans="1:6" ht="21" x14ac:dyDescent="0.55000000000000004">
      <c r="A13" s="20" t="s">
        <v>3800</v>
      </c>
      <c r="B13" s="18">
        <v>2963250</v>
      </c>
      <c r="C13" s="18">
        <v>0</v>
      </c>
      <c r="D13" s="18">
        <v>7645000</v>
      </c>
      <c r="E13" s="18">
        <v>5494000</v>
      </c>
      <c r="F13" s="18">
        <v>7042000</v>
      </c>
    </row>
    <row r="14" spans="1:6" ht="21" x14ac:dyDescent="0.55000000000000004">
      <c r="A14" s="20" t="s">
        <v>3801</v>
      </c>
      <c r="B14" s="18">
        <v>3582000</v>
      </c>
      <c r="C14" s="18">
        <v>0</v>
      </c>
      <c r="D14" s="18">
        <v>9500000</v>
      </c>
      <c r="E14" s="18">
        <v>6632000</v>
      </c>
      <c r="F14" s="18">
        <v>8696000</v>
      </c>
    </row>
    <row r="15" spans="1:6" ht="21" x14ac:dyDescent="0.55000000000000004">
      <c r="A15" s="20" t="s">
        <v>3802</v>
      </c>
      <c r="B15" s="18">
        <f>B13+449400</f>
        <v>3412650</v>
      </c>
      <c r="C15" s="18">
        <v>0</v>
      </c>
      <c r="D15" s="18">
        <f>D13+1306000</f>
        <v>8951000</v>
      </c>
      <c r="E15" s="18">
        <f>E13+828000</f>
        <v>6322000</v>
      </c>
      <c r="F15" s="18">
        <f>F13+1172000</f>
        <v>8214000</v>
      </c>
    </row>
    <row r="16" spans="1:6" ht="21" x14ac:dyDescent="0.55000000000000004">
      <c r="A16" s="20" t="s">
        <v>3803</v>
      </c>
      <c r="B16" s="18">
        <f>B14+449400</f>
        <v>4031400</v>
      </c>
      <c r="C16" s="18">
        <v>0</v>
      </c>
      <c r="D16" s="18">
        <f>D14+1306000</f>
        <v>10806000</v>
      </c>
      <c r="E16" s="18">
        <f>E14+828000</f>
        <v>7460000</v>
      </c>
      <c r="F16" s="18">
        <f>F14+1172000</f>
        <v>9868000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DAC4C-7959-4BFB-B57F-522AC034C0F9}">
  <dimension ref="A1:L3620"/>
  <sheetViews>
    <sheetView rightToLeft="1" workbookViewId="0">
      <pane ySplit="1" topLeftCell="A2" activePane="bottomLeft" state="frozen"/>
      <selection pane="bottomLeft" activeCell="A2" sqref="A2"/>
    </sheetView>
  </sheetViews>
  <sheetFormatPr defaultRowHeight="15" x14ac:dyDescent="0.25"/>
  <cols>
    <col min="1" max="1" width="11.28515625" bestFit="1" customWidth="1"/>
    <col min="2" max="2" width="13.5703125" bestFit="1" customWidth="1"/>
    <col min="3" max="3" width="20" style="6" bestFit="1" customWidth="1"/>
    <col min="4" max="4" width="40.42578125" style="6" customWidth="1"/>
    <col min="5" max="5" width="8.7109375" bestFit="1" customWidth="1"/>
    <col min="6" max="6" width="12" bestFit="1" customWidth="1"/>
    <col min="7" max="7" width="8.85546875" bestFit="1" customWidth="1"/>
    <col min="8" max="8" width="14.42578125" bestFit="1" customWidth="1"/>
    <col min="9" max="9" width="15.85546875" bestFit="1" customWidth="1"/>
    <col min="10" max="10" width="18" bestFit="1" customWidth="1"/>
    <col min="11" max="11" width="20.5703125" bestFit="1" customWidth="1"/>
    <col min="12" max="12" width="15.5703125" bestFit="1" customWidth="1"/>
  </cols>
  <sheetData>
    <row r="1" spans="1:12" ht="39" x14ac:dyDescent="0.25">
      <c r="A1" s="8" t="s">
        <v>13</v>
      </c>
      <c r="B1" s="9" t="s">
        <v>2</v>
      </c>
      <c r="C1" s="9" t="s">
        <v>12</v>
      </c>
      <c r="D1" s="9" t="s">
        <v>3</v>
      </c>
      <c r="E1" s="10" t="s">
        <v>4</v>
      </c>
      <c r="F1" s="10" t="s">
        <v>5</v>
      </c>
      <c r="G1" s="10" t="s">
        <v>6</v>
      </c>
      <c r="H1" s="9" t="s">
        <v>7</v>
      </c>
      <c r="I1" s="9" t="s">
        <v>8</v>
      </c>
      <c r="J1" s="9" t="s">
        <v>9</v>
      </c>
      <c r="K1" s="9" t="s">
        <v>10</v>
      </c>
      <c r="L1" s="9" t="s">
        <v>11</v>
      </c>
    </row>
    <row r="2" spans="1:12" ht="56.25" x14ac:dyDescent="0.25">
      <c r="A2" s="11">
        <v>100005</v>
      </c>
      <c r="B2" s="1"/>
      <c r="C2" s="2" t="s">
        <v>2216</v>
      </c>
      <c r="D2" s="7" t="s">
        <v>14</v>
      </c>
      <c r="E2" s="5">
        <v>5</v>
      </c>
      <c r="F2" s="4">
        <v>5</v>
      </c>
      <c r="G2" s="4">
        <v>0</v>
      </c>
      <c r="H2" s="3">
        <v>4</v>
      </c>
      <c r="I2" s="13">
        <f>F2*553500+G2*1140000</f>
        <v>2767500</v>
      </c>
      <c r="J2" s="12">
        <f>F2*1850000+G2*5100000</f>
        <v>9250000</v>
      </c>
      <c r="K2" s="13">
        <f>F2*1850000+G2*2060000</f>
        <v>9250000</v>
      </c>
      <c r="L2" s="12">
        <f>F2*1850000+G2*4340000</f>
        <v>9250000</v>
      </c>
    </row>
    <row r="3" spans="1:12" ht="56.25" x14ac:dyDescent="0.25">
      <c r="A3" s="11">
        <v>100006</v>
      </c>
      <c r="B3" s="1" t="s">
        <v>24</v>
      </c>
      <c r="C3" s="2" t="s">
        <v>2217</v>
      </c>
      <c r="D3" s="7"/>
      <c r="E3" s="5">
        <v>4</v>
      </c>
      <c r="F3" s="4">
        <v>4</v>
      </c>
      <c r="G3" s="4">
        <v>0</v>
      </c>
      <c r="H3" s="3">
        <v>0</v>
      </c>
      <c r="I3" s="13">
        <f>F3*553500+G3*1140000</f>
        <v>2214000</v>
      </c>
      <c r="J3" s="12">
        <f>F3*1850000+G3*5100000</f>
        <v>7400000</v>
      </c>
      <c r="K3" s="13">
        <f>F3*1850000+G3*2060000</f>
        <v>7400000</v>
      </c>
      <c r="L3" s="12">
        <f>F3*1850000+G3*4340000</f>
        <v>7400000</v>
      </c>
    </row>
    <row r="4" spans="1:12" ht="150" x14ac:dyDescent="0.25">
      <c r="A4" s="11">
        <v>100007</v>
      </c>
      <c r="B4" s="1"/>
      <c r="C4" s="2" t="s">
        <v>2218</v>
      </c>
      <c r="D4" s="7" t="s">
        <v>2219</v>
      </c>
      <c r="E4" s="5">
        <v>12.5</v>
      </c>
      <c r="F4" s="4">
        <v>8</v>
      </c>
      <c r="G4" s="4">
        <v>4.5</v>
      </c>
      <c r="H4" s="3">
        <v>4</v>
      </c>
      <c r="I4" s="13">
        <f t="shared" ref="I4:I67" si="0">F4*553500+G4*1140000</f>
        <v>9558000</v>
      </c>
      <c r="J4" s="12">
        <f t="shared" ref="J4:J67" si="1">F4*1850000+G4*5100000</f>
        <v>37750000</v>
      </c>
      <c r="K4" s="13">
        <f t="shared" ref="K4:K67" si="2">F4*1850000+G4*2060000</f>
        <v>24070000</v>
      </c>
      <c r="L4" s="12">
        <f t="shared" ref="L4:L67" si="3">F4*1850000+G4*4340000</f>
        <v>34330000</v>
      </c>
    </row>
    <row r="5" spans="1:12" ht="56.25" x14ac:dyDescent="0.25">
      <c r="A5" s="11">
        <v>100008</v>
      </c>
      <c r="B5" s="1" t="s">
        <v>24</v>
      </c>
      <c r="C5" s="2" t="s">
        <v>2217</v>
      </c>
      <c r="D5" s="7"/>
      <c r="E5" s="5">
        <v>4</v>
      </c>
      <c r="F5" s="4">
        <v>4</v>
      </c>
      <c r="G5" s="4">
        <v>0</v>
      </c>
      <c r="H5" s="3">
        <v>0</v>
      </c>
      <c r="I5" s="13">
        <f t="shared" si="0"/>
        <v>2214000</v>
      </c>
      <c r="J5" s="12">
        <f t="shared" si="1"/>
        <v>7400000</v>
      </c>
      <c r="K5" s="13">
        <f t="shared" si="2"/>
        <v>7400000</v>
      </c>
      <c r="L5" s="12">
        <f t="shared" si="3"/>
        <v>7400000</v>
      </c>
    </row>
    <row r="6" spans="1:12" ht="150" x14ac:dyDescent="0.25">
      <c r="A6" s="11">
        <v>100010</v>
      </c>
      <c r="B6" s="1"/>
      <c r="C6" s="2" t="s">
        <v>2220</v>
      </c>
      <c r="D6" s="7" t="s">
        <v>2219</v>
      </c>
      <c r="E6" s="5">
        <v>12.5</v>
      </c>
      <c r="F6" s="4">
        <v>8</v>
      </c>
      <c r="G6" s="4">
        <v>4.5</v>
      </c>
      <c r="H6" s="3">
        <v>4</v>
      </c>
      <c r="I6" s="13">
        <f t="shared" si="0"/>
        <v>9558000</v>
      </c>
      <c r="J6" s="12">
        <f t="shared" si="1"/>
        <v>37750000</v>
      </c>
      <c r="K6" s="13">
        <f t="shared" si="2"/>
        <v>24070000</v>
      </c>
      <c r="L6" s="12">
        <f t="shared" si="3"/>
        <v>34330000</v>
      </c>
    </row>
    <row r="7" spans="1:12" ht="56.25" x14ac:dyDescent="0.25">
      <c r="A7" s="11">
        <v>100011</v>
      </c>
      <c r="B7" s="1" t="s">
        <v>24</v>
      </c>
      <c r="C7" s="2" t="s">
        <v>2217</v>
      </c>
      <c r="D7" s="7"/>
      <c r="E7" s="5">
        <v>6</v>
      </c>
      <c r="F7" s="4">
        <v>6</v>
      </c>
      <c r="G7" s="4">
        <v>0</v>
      </c>
      <c r="H7" s="3">
        <v>0</v>
      </c>
      <c r="I7" s="13">
        <f t="shared" si="0"/>
        <v>3321000</v>
      </c>
      <c r="J7" s="12">
        <f t="shared" si="1"/>
        <v>11100000</v>
      </c>
      <c r="K7" s="13">
        <f t="shared" si="2"/>
        <v>11100000</v>
      </c>
      <c r="L7" s="12">
        <f t="shared" si="3"/>
        <v>11100000</v>
      </c>
    </row>
    <row r="8" spans="1:12" ht="93.75" x14ac:dyDescent="0.25">
      <c r="A8" s="11">
        <v>100015</v>
      </c>
      <c r="B8" s="1"/>
      <c r="C8" s="2" t="s">
        <v>2221</v>
      </c>
      <c r="D8" s="7" t="s">
        <v>15</v>
      </c>
      <c r="E8" s="5">
        <v>4</v>
      </c>
      <c r="F8" s="4">
        <v>4</v>
      </c>
      <c r="G8" s="4">
        <v>0</v>
      </c>
      <c r="H8" s="3">
        <v>4</v>
      </c>
      <c r="I8" s="13">
        <f t="shared" si="0"/>
        <v>2214000</v>
      </c>
      <c r="J8" s="12">
        <f t="shared" si="1"/>
        <v>7400000</v>
      </c>
      <c r="K8" s="13">
        <f t="shared" si="2"/>
        <v>7400000</v>
      </c>
      <c r="L8" s="12">
        <f t="shared" si="3"/>
        <v>7400000</v>
      </c>
    </row>
    <row r="9" spans="1:12" ht="37.5" x14ac:dyDescent="0.25">
      <c r="A9" s="11">
        <v>100017</v>
      </c>
      <c r="B9" s="1" t="s">
        <v>16</v>
      </c>
      <c r="C9" s="2" t="s">
        <v>17</v>
      </c>
      <c r="D9" s="7"/>
      <c r="E9" s="5">
        <v>6.5</v>
      </c>
      <c r="F9" s="4">
        <v>5</v>
      </c>
      <c r="G9" s="4">
        <v>1.5</v>
      </c>
      <c r="H9" s="3">
        <v>4</v>
      </c>
      <c r="I9" s="13">
        <f t="shared" si="0"/>
        <v>4477500</v>
      </c>
      <c r="J9" s="12">
        <f t="shared" si="1"/>
        <v>16900000</v>
      </c>
      <c r="K9" s="13">
        <f t="shared" si="2"/>
        <v>12340000</v>
      </c>
      <c r="L9" s="12">
        <f t="shared" si="3"/>
        <v>15760000</v>
      </c>
    </row>
    <row r="10" spans="1:12" ht="93.75" x14ac:dyDescent="0.25">
      <c r="A10" s="11">
        <v>100020</v>
      </c>
      <c r="B10" s="1"/>
      <c r="C10" s="2" t="s">
        <v>18</v>
      </c>
      <c r="D10" s="7"/>
      <c r="E10" s="5">
        <v>7</v>
      </c>
      <c r="F10" s="4">
        <v>7</v>
      </c>
      <c r="G10" s="4">
        <v>0</v>
      </c>
      <c r="H10" s="3">
        <v>4</v>
      </c>
      <c r="I10" s="13">
        <f t="shared" si="0"/>
        <v>3874500</v>
      </c>
      <c r="J10" s="12">
        <f t="shared" si="1"/>
        <v>12950000</v>
      </c>
      <c r="K10" s="13">
        <f t="shared" si="2"/>
        <v>12950000</v>
      </c>
      <c r="L10" s="12">
        <f t="shared" si="3"/>
        <v>12950000</v>
      </c>
    </row>
    <row r="11" spans="1:12" ht="37.5" x14ac:dyDescent="0.25">
      <c r="A11" s="11">
        <v>100025</v>
      </c>
      <c r="B11" s="1"/>
      <c r="C11" s="2" t="s">
        <v>19</v>
      </c>
      <c r="D11" s="7"/>
      <c r="E11" s="5">
        <v>8</v>
      </c>
      <c r="F11" s="4">
        <v>8</v>
      </c>
      <c r="G11" s="4">
        <v>0</v>
      </c>
      <c r="H11" s="3">
        <v>4</v>
      </c>
      <c r="I11" s="13">
        <f t="shared" si="0"/>
        <v>4428000</v>
      </c>
      <c r="J11" s="12">
        <f t="shared" si="1"/>
        <v>14800000</v>
      </c>
      <c r="K11" s="13">
        <f t="shared" si="2"/>
        <v>14800000</v>
      </c>
      <c r="L11" s="12">
        <f t="shared" si="3"/>
        <v>14800000</v>
      </c>
    </row>
    <row r="12" spans="1:12" ht="112.5" x14ac:dyDescent="0.25">
      <c r="A12" s="11">
        <v>100030</v>
      </c>
      <c r="B12" s="1"/>
      <c r="C12" s="2" t="s">
        <v>2222</v>
      </c>
      <c r="D12" s="7" t="s">
        <v>20</v>
      </c>
      <c r="E12" s="5">
        <v>8</v>
      </c>
      <c r="F12" s="4">
        <v>8</v>
      </c>
      <c r="G12" s="4">
        <v>0</v>
      </c>
      <c r="H12" s="3">
        <v>4</v>
      </c>
      <c r="I12" s="13">
        <f t="shared" si="0"/>
        <v>4428000</v>
      </c>
      <c r="J12" s="12">
        <f t="shared" si="1"/>
        <v>14800000</v>
      </c>
      <c r="K12" s="13">
        <f t="shared" si="2"/>
        <v>14800000</v>
      </c>
      <c r="L12" s="12">
        <f t="shared" si="3"/>
        <v>14800000</v>
      </c>
    </row>
    <row r="13" spans="1:12" ht="112.5" x14ac:dyDescent="0.25">
      <c r="A13" s="11">
        <v>100035</v>
      </c>
      <c r="B13" s="1"/>
      <c r="C13" s="2" t="s">
        <v>2223</v>
      </c>
      <c r="D13" s="7" t="s">
        <v>21</v>
      </c>
      <c r="E13" s="5">
        <v>5</v>
      </c>
      <c r="F13" s="4">
        <v>5</v>
      </c>
      <c r="G13" s="4">
        <v>0</v>
      </c>
      <c r="H13" s="3">
        <v>4</v>
      </c>
      <c r="I13" s="13">
        <f t="shared" si="0"/>
        <v>2767500</v>
      </c>
      <c r="J13" s="12">
        <f t="shared" si="1"/>
        <v>9250000</v>
      </c>
      <c r="K13" s="13">
        <f t="shared" si="2"/>
        <v>9250000</v>
      </c>
      <c r="L13" s="12">
        <f t="shared" si="3"/>
        <v>9250000</v>
      </c>
    </row>
    <row r="14" spans="1:12" ht="112.5" x14ac:dyDescent="0.25">
      <c r="A14" s="11">
        <v>100040</v>
      </c>
      <c r="B14" s="1"/>
      <c r="C14" s="2" t="s">
        <v>22</v>
      </c>
      <c r="D14" s="7"/>
      <c r="E14" s="5">
        <v>31</v>
      </c>
      <c r="F14" s="4">
        <v>11</v>
      </c>
      <c r="G14" s="4">
        <v>20</v>
      </c>
      <c r="H14" s="3">
        <v>4</v>
      </c>
      <c r="I14" s="13">
        <f t="shared" si="0"/>
        <v>28888500</v>
      </c>
      <c r="J14" s="12">
        <f t="shared" si="1"/>
        <v>122350000</v>
      </c>
      <c r="K14" s="13">
        <f t="shared" si="2"/>
        <v>61550000</v>
      </c>
      <c r="L14" s="12">
        <f t="shared" si="3"/>
        <v>107150000</v>
      </c>
    </row>
    <row r="15" spans="1:12" ht="37.5" x14ac:dyDescent="0.25">
      <c r="A15" s="11">
        <v>100045</v>
      </c>
      <c r="B15" s="1"/>
      <c r="C15" s="2" t="s">
        <v>2224</v>
      </c>
      <c r="D15" s="7" t="s">
        <v>23</v>
      </c>
      <c r="E15" s="5">
        <v>8</v>
      </c>
      <c r="F15" s="4">
        <v>8</v>
      </c>
      <c r="G15" s="4">
        <v>0</v>
      </c>
      <c r="H15" s="3">
        <v>4</v>
      </c>
      <c r="I15" s="13">
        <f t="shared" si="0"/>
        <v>4428000</v>
      </c>
      <c r="J15" s="12">
        <f t="shared" si="1"/>
        <v>14800000</v>
      </c>
      <c r="K15" s="13">
        <f t="shared" si="2"/>
        <v>14800000</v>
      </c>
      <c r="L15" s="12">
        <f t="shared" si="3"/>
        <v>14800000</v>
      </c>
    </row>
    <row r="16" spans="1:12" ht="75" x14ac:dyDescent="0.25">
      <c r="A16" s="11">
        <v>100050</v>
      </c>
      <c r="B16" s="1"/>
      <c r="C16" s="2" t="s">
        <v>2225</v>
      </c>
      <c r="D16" s="7"/>
      <c r="E16" s="5">
        <v>3</v>
      </c>
      <c r="F16" s="4">
        <v>3</v>
      </c>
      <c r="G16" s="4">
        <v>0</v>
      </c>
      <c r="H16" s="3">
        <v>4</v>
      </c>
      <c r="I16" s="13">
        <f t="shared" si="0"/>
        <v>1660500</v>
      </c>
      <c r="J16" s="12">
        <f t="shared" si="1"/>
        <v>5550000</v>
      </c>
      <c r="K16" s="13">
        <f t="shared" si="2"/>
        <v>5550000</v>
      </c>
      <c r="L16" s="12">
        <f t="shared" si="3"/>
        <v>5550000</v>
      </c>
    </row>
    <row r="17" spans="1:12" ht="56.25" x14ac:dyDescent="0.25">
      <c r="A17" s="11">
        <v>100055</v>
      </c>
      <c r="B17" s="1" t="s">
        <v>24</v>
      </c>
      <c r="C17" s="2" t="s">
        <v>25</v>
      </c>
      <c r="D17" s="7"/>
      <c r="E17" s="5">
        <v>2</v>
      </c>
      <c r="F17" s="4">
        <v>2</v>
      </c>
      <c r="G17" s="4">
        <v>0</v>
      </c>
      <c r="H17" s="3">
        <v>0</v>
      </c>
      <c r="I17" s="13">
        <f t="shared" si="0"/>
        <v>1107000</v>
      </c>
      <c r="J17" s="12">
        <f t="shared" si="1"/>
        <v>3700000</v>
      </c>
      <c r="K17" s="13">
        <f t="shared" si="2"/>
        <v>3700000</v>
      </c>
      <c r="L17" s="12">
        <f t="shared" si="3"/>
        <v>3700000</v>
      </c>
    </row>
    <row r="18" spans="1:12" ht="56.25" x14ac:dyDescent="0.25">
      <c r="A18" s="11">
        <v>100060</v>
      </c>
      <c r="B18" s="1"/>
      <c r="C18" s="2" t="s">
        <v>26</v>
      </c>
      <c r="D18" s="7"/>
      <c r="E18" s="5">
        <v>23</v>
      </c>
      <c r="F18" s="4">
        <v>23</v>
      </c>
      <c r="G18" s="4">
        <v>0</v>
      </c>
      <c r="H18" s="3">
        <v>4</v>
      </c>
      <c r="I18" s="13">
        <f t="shared" si="0"/>
        <v>12730500</v>
      </c>
      <c r="J18" s="12">
        <f t="shared" si="1"/>
        <v>42550000</v>
      </c>
      <c r="K18" s="13">
        <f t="shared" si="2"/>
        <v>42550000</v>
      </c>
      <c r="L18" s="12">
        <f t="shared" si="3"/>
        <v>42550000</v>
      </c>
    </row>
    <row r="19" spans="1:12" ht="131.25" x14ac:dyDescent="0.25">
      <c r="A19" s="11">
        <v>100065</v>
      </c>
      <c r="B19" s="1"/>
      <c r="C19" s="2" t="s">
        <v>2226</v>
      </c>
      <c r="D19" s="7"/>
      <c r="E19" s="5">
        <v>21</v>
      </c>
      <c r="F19" s="4">
        <v>21</v>
      </c>
      <c r="G19" s="4">
        <v>0</v>
      </c>
      <c r="H19" s="3">
        <v>4</v>
      </c>
      <c r="I19" s="13">
        <f t="shared" si="0"/>
        <v>11623500</v>
      </c>
      <c r="J19" s="12">
        <f t="shared" si="1"/>
        <v>38850000</v>
      </c>
      <c r="K19" s="13">
        <f t="shared" si="2"/>
        <v>38850000</v>
      </c>
      <c r="L19" s="12">
        <f t="shared" si="3"/>
        <v>38850000</v>
      </c>
    </row>
    <row r="20" spans="1:12" ht="112.5" x14ac:dyDescent="0.25">
      <c r="A20" s="11">
        <v>100066</v>
      </c>
      <c r="B20" s="1"/>
      <c r="C20" s="2" t="s">
        <v>2227</v>
      </c>
      <c r="D20" s="7"/>
      <c r="E20" s="5">
        <v>30</v>
      </c>
      <c r="F20" s="4">
        <v>30</v>
      </c>
      <c r="G20" s="4">
        <v>0</v>
      </c>
      <c r="H20" s="3">
        <v>4</v>
      </c>
      <c r="I20" s="13">
        <f t="shared" si="0"/>
        <v>16605000</v>
      </c>
      <c r="J20" s="12">
        <f t="shared" si="1"/>
        <v>55500000</v>
      </c>
      <c r="K20" s="13">
        <f t="shared" si="2"/>
        <v>55500000</v>
      </c>
      <c r="L20" s="12">
        <f t="shared" si="3"/>
        <v>55500000</v>
      </c>
    </row>
    <row r="21" spans="1:12" ht="112.5" x14ac:dyDescent="0.25">
      <c r="A21" s="11">
        <v>100070</v>
      </c>
      <c r="B21" s="1"/>
      <c r="C21" s="2" t="s">
        <v>27</v>
      </c>
      <c r="D21" s="7"/>
      <c r="E21" s="5">
        <v>32</v>
      </c>
      <c r="F21" s="4">
        <v>32</v>
      </c>
      <c r="G21" s="4">
        <v>0</v>
      </c>
      <c r="H21" s="3">
        <v>4</v>
      </c>
      <c r="I21" s="13">
        <f t="shared" si="0"/>
        <v>17712000</v>
      </c>
      <c r="J21" s="12">
        <f t="shared" si="1"/>
        <v>59200000</v>
      </c>
      <c r="K21" s="13">
        <f t="shared" si="2"/>
        <v>59200000</v>
      </c>
      <c r="L21" s="12">
        <f t="shared" si="3"/>
        <v>59200000</v>
      </c>
    </row>
    <row r="22" spans="1:12" ht="56.25" x14ac:dyDescent="0.25">
      <c r="A22" s="11">
        <v>100075</v>
      </c>
      <c r="B22" s="1"/>
      <c r="C22" s="2" t="s">
        <v>28</v>
      </c>
      <c r="D22" s="7"/>
      <c r="E22" s="5">
        <v>6</v>
      </c>
      <c r="F22" s="4">
        <v>6</v>
      </c>
      <c r="G22" s="4">
        <v>0</v>
      </c>
      <c r="H22" s="3">
        <v>4</v>
      </c>
      <c r="I22" s="13">
        <f t="shared" si="0"/>
        <v>3321000</v>
      </c>
      <c r="J22" s="12">
        <f t="shared" si="1"/>
        <v>11100000</v>
      </c>
      <c r="K22" s="13">
        <f t="shared" si="2"/>
        <v>11100000</v>
      </c>
      <c r="L22" s="12">
        <f t="shared" si="3"/>
        <v>11100000</v>
      </c>
    </row>
    <row r="23" spans="1:12" ht="56.25" x14ac:dyDescent="0.25">
      <c r="A23" s="11">
        <v>100080</v>
      </c>
      <c r="B23" s="1"/>
      <c r="C23" s="2" t="s">
        <v>29</v>
      </c>
      <c r="D23" s="7"/>
      <c r="E23" s="5">
        <v>19</v>
      </c>
      <c r="F23" s="4">
        <v>19</v>
      </c>
      <c r="G23" s="4">
        <v>0</v>
      </c>
      <c r="H23" s="3">
        <v>4</v>
      </c>
      <c r="I23" s="13">
        <f t="shared" si="0"/>
        <v>10516500</v>
      </c>
      <c r="J23" s="12">
        <f t="shared" si="1"/>
        <v>35150000</v>
      </c>
      <c r="K23" s="13">
        <f t="shared" si="2"/>
        <v>35150000</v>
      </c>
      <c r="L23" s="12">
        <f t="shared" si="3"/>
        <v>35150000</v>
      </c>
    </row>
    <row r="24" spans="1:12" ht="75" x14ac:dyDescent="0.25">
      <c r="A24" s="11">
        <v>100085</v>
      </c>
      <c r="B24" s="1"/>
      <c r="C24" s="2" t="s">
        <v>5230</v>
      </c>
      <c r="D24" s="7" t="s">
        <v>30</v>
      </c>
      <c r="E24" s="5">
        <v>2</v>
      </c>
      <c r="F24" s="4">
        <v>2</v>
      </c>
      <c r="G24" s="4">
        <v>0</v>
      </c>
      <c r="H24" s="3">
        <v>4</v>
      </c>
      <c r="I24" s="13">
        <f t="shared" si="0"/>
        <v>1107000</v>
      </c>
      <c r="J24" s="12">
        <f t="shared" si="1"/>
        <v>3700000</v>
      </c>
      <c r="K24" s="13">
        <f t="shared" si="2"/>
        <v>3700000</v>
      </c>
      <c r="L24" s="12">
        <f t="shared" si="3"/>
        <v>3700000</v>
      </c>
    </row>
    <row r="25" spans="1:12" ht="75" x14ac:dyDescent="0.25">
      <c r="A25" s="11">
        <v>100087</v>
      </c>
      <c r="B25" s="1"/>
      <c r="C25" s="2" t="s">
        <v>5231</v>
      </c>
      <c r="D25" s="7" t="s">
        <v>30</v>
      </c>
      <c r="E25" s="5">
        <v>3</v>
      </c>
      <c r="F25" s="4">
        <v>3</v>
      </c>
      <c r="G25" s="4">
        <v>0</v>
      </c>
      <c r="H25" s="3">
        <v>4</v>
      </c>
      <c r="I25" s="13">
        <f t="shared" si="0"/>
        <v>1660500</v>
      </c>
      <c r="J25" s="12">
        <f t="shared" si="1"/>
        <v>5550000</v>
      </c>
      <c r="K25" s="13">
        <f t="shared" si="2"/>
        <v>5550000</v>
      </c>
      <c r="L25" s="12">
        <f t="shared" si="3"/>
        <v>5550000</v>
      </c>
    </row>
    <row r="26" spans="1:12" ht="75" x14ac:dyDescent="0.25">
      <c r="A26" s="11">
        <v>100090</v>
      </c>
      <c r="B26" s="1"/>
      <c r="C26" s="2" t="s">
        <v>31</v>
      </c>
      <c r="D26" s="7"/>
      <c r="E26" s="5">
        <v>6</v>
      </c>
      <c r="F26" s="4">
        <v>6</v>
      </c>
      <c r="G26" s="4">
        <v>0</v>
      </c>
      <c r="H26" s="3">
        <v>4</v>
      </c>
      <c r="I26" s="13">
        <f t="shared" si="0"/>
        <v>3321000</v>
      </c>
      <c r="J26" s="12">
        <f t="shared" si="1"/>
        <v>11100000</v>
      </c>
      <c r="K26" s="13">
        <f t="shared" si="2"/>
        <v>11100000</v>
      </c>
      <c r="L26" s="12">
        <f t="shared" si="3"/>
        <v>11100000</v>
      </c>
    </row>
    <row r="27" spans="1:12" ht="37.5" x14ac:dyDescent="0.25">
      <c r="A27" s="11">
        <v>100092</v>
      </c>
      <c r="B27" s="1" t="s">
        <v>16</v>
      </c>
      <c r="C27" s="2" t="s">
        <v>32</v>
      </c>
      <c r="D27" s="7"/>
      <c r="E27" s="5">
        <v>4.5</v>
      </c>
      <c r="F27" s="4">
        <v>3</v>
      </c>
      <c r="G27" s="4">
        <v>1.5</v>
      </c>
      <c r="H27" s="3">
        <v>4</v>
      </c>
      <c r="I27" s="13">
        <f t="shared" si="0"/>
        <v>3370500</v>
      </c>
      <c r="J27" s="12">
        <f t="shared" si="1"/>
        <v>13200000</v>
      </c>
      <c r="K27" s="13">
        <f t="shared" si="2"/>
        <v>8640000</v>
      </c>
      <c r="L27" s="12">
        <f t="shared" si="3"/>
        <v>12060000</v>
      </c>
    </row>
    <row r="28" spans="1:12" ht="93.75" x14ac:dyDescent="0.25">
      <c r="A28" s="11">
        <v>100095</v>
      </c>
      <c r="B28" s="1"/>
      <c r="C28" s="2" t="s">
        <v>2230</v>
      </c>
      <c r="D28" s="7"/>
      <c r="E28" s="5">
        <v>5</v>
      </c>
      <c r="F28" s="4">
        <v>5</v>
      </c>
      <c r="G28" s="4">
        <v>0</v>
      </c>
      <c r="H28" s="3">
        <v>4</v>
      </c>
      <c r="I28" s="13">
        <f t="shared" si="0"/>
        <v>2767500</v>
      </c>
      <c r="J28" s="12">
        <f t="shared" si="1"/>
        <v>9250000</v>
      </c>
      <c r="K28" s="13">
        <f t="shared" si="2"/>
        <v>9250000</v>
      </c>
      <c r="L28" s="12">
        <f t="shared" si="3"/>
        <v>9250000</v>
      </c>
    </row>
    <row r="29" spans="1:12" ht="93.75" x14ac:dyDescent="0.25">
      <c r="A29" s="11">
        <v>100100</v>
      </c>
      <c r="B29" s="1"/>
      <c r="C29" s="2" t="s">
        <v>5232</v>
      </c>
      <c r="D29" s="7" t="s">
        <v>15</v>
      </c>
      <c r="E29" s="5">
        <v>5</v>
      </c>
      <c r="F29" s="4">
        <v>5</v>
      </c>
      <c r="G29" s="4">
        <v>0</v>
      </c>
      <c r="H29" s="3">
        <v>4</v>
      </c>
      <c r="I29" s="13">
        <f t="shared" si="0"/>
        <v>2767500</v>
      </c>
      <c r="J29" s="12">
        <f t="shared" si="1"/>
        <v>9250000</v>
      </c>
      <c r="K29" s="13">
        <f t="shared" si="2"/>
        <v>9250000</v>
      </c>
      <c r="L29" s="12">
        <f t="shared" si="3"/>
        <v>9250000</v>
      </c>
    </row>
    <row r="30" spans="1:12" ht="112.5" x14ac:dyDescent="0.25">
      <c r="A30" s="11">
        <v>100101</v>
      </c>
      <c r="B30" s="1"/>
      <c r="C30" s="2" t="s">
        <v>5233</v>
      </c>
      <c r="D30" s="7" t="s">
        <v>15</v>
      </c>
      <c r="E30" s="5">
        <v>5</v>
      </c>
      <c r="F30" s="4">
        <v>5</v>
      </c>
      <c r="G30" s="4">
        <v>0</v>
      </c>
      <c r="H30" s="3">
        <v>4</v>
      </c>
      <c r="I30" s="13">
        <f t="shared" si="0"/>
        <v>2767500</v>
      </c>
      <c r="J30" s="12">
        <f t="shared" si="1"/>
        <v>9250000</v>
      </c>
      <c r="K30" s="13">
        <f t="shared" si="2"/>
        <v>9250000</v>
      </c>
      <c r="L30" s="12">
        <f t="shared" si="3"/>
        <v>9250000</v>
      </c>
    </row>
    <row r="31" spans="1:12" ht="131.25" x14ac:dyDescent="0.25">
      <c r="A31" s="11">
        <v>100102</v>
      </c>
      <c r="B31" s="1"/>
      <c r="C31" s="2" t="s">
        <v>5234</v>
      </c>
      <c r="D31" s="7" t="s">
        <v>15</v>
      </c>
      <c r="E31" s="5">
        <v>6</v>
      </c>
      <c r="F31" s="4">
        <v>6</v>
      </c>
      <c r="G31" s="4">
        <v>0</v>
      </c>
      <c r="H31" s="3">
        <v>4</v>
      </c>
      <c r="I31" s="13">
        <f t="shared" si="0"/>
        <v>3321000</v>
      </c>
      <c r="J31" s="12">
        <f t="shared" si="1"/>
        <v>11100000</v>
      </c>
      <c r="K31" s="13">
        <f t="shared" si="2"/>
        <v>11100000</v>
      </c>
      <c r="L31" s="12">
        <f t="shared" si="3"/>
        <v>11100000</v>
      </c>
    </row>
    <row r="32" spans="1:12" ht="93.75" x14ac:dyDescent="0.25">
      <c r="A32" s="11">
        <v>100105</v>
      </c>
      <c r="B32" s="1"/>
      <c r="C32" s="2" t="s">
        <v>5235</v>
      </c>
      <c r="D32" s="7" t="s">
        <v>15</v>
      </c>
      <c r="E32" s="5">
        <v>10</v>
      </c>
      <c r="F32" s="4">
        <v>10</v>
      </c>
      <c r="G32" s="4">
        <v>0</v>
      </c>
      <c r="H32" s="3">
        <v>4</v>
      </c>
      <c r="I32" s="13">
        <f t="shared" si="0"/>
        <v>5535000</v>
      </c>
      <c r="J32" s="12">
        <f t="shared" si="1"/>
        <v>18500000</v>
      </c>
      <c r="K32" s="13">
        <f t="shared" si="2"/>
        <v>18500000</v>
      </c>
      <c r="L32" s="12">
        <f t="shared" si="3"/>
        <v>18500000</v>
      </c>
    </row>
    <row r="33" spans="1:12" ht="112.5" x14ac:dyDescent="0.25">
      <c r="A33" s="11">
        <v>100106</v>
      </c>
      <c r="B33" s="1"/>
      <c r="C33" s="2" t="s">
        <v>5236</v>
      </c>
      <c r="D33" s="7" t="s">
        <v>15</v>
      </c>
      <c r="E33" s="5">
        <v>11</v>
      </c>
      <c r="F33" s="4">
        <v>11</v>
      </c>
      <c r="G33" s="4">
        <v>0</v>
      </c>
      <c r="H33" s="3">
        <v>4</v>
      </c>
      <c r="I33" s="13">
        <f t="shared" si="0"/>
        <v>6088500</v>
      </c>
      <c r="J33" s="12">
        <f t="shared" si="1"/>
        <v>20350000</v>
      </c>
      <c r="K33" s="13">
        <f t="shared" si="2"/>
        <v>20350000</v>
      </c>
      <c r="L33" s="12">
        <f t="shared" si="3"/>
        <v>20350000</v>
      </c>
    </row>
    <row r="34" spans="1:12" ht="131.25" x14ac:dyDescent="0.25">
      <c r="A34" s="11">
        <v>100107</v>
      </c>
      <c r="B34" s="1"/>
      <c r="C34" s="2" t="s">
        <v>5237</v>
      </c>
      <c r="D34" s="7" t="s">
        <v>15</v>
      </c>
      <c r="E34" s="5">
        <v>12</v>
      </c>
      <c r="F34" s="4">
        <v>12</v>
      </c>
      <c r="G34" s="4">
        <v>0</v>
      </c>
      <c r="H34" s="3">
        <v>4</v>
      </c>
      <c r="I34" s="13">
        <f t="shared" si="0"/>
        <v>6642000</v>
      </c>
      <c r="J34" s="12">
        <f t="shared" si="1"/>
        <v>22200000</v>
      </c>
      <c r="K34" s="13">
        <f t="shared" si="2"/>
        <v>22200000</v>
      </c>
      <c r="L34" s="12">
        <f t="shared" si="3"/>
        <v>22200000</v>
      </c>
    </row>
    <row r="35" spans="1:12" ht="93.75" x14ac:dyDescent="0.25">
      <c r="A35" s="11">
        <v>100110</v>
      </c>
      <c r="B35" s="1"/>
      <c r="C35" s="2" t="s">
        <v>33</v>
      </c>
      <c r="D35" s="7"/>
      <c r="E35" s="5">
        <v>10</v>
      </c>
      <c r="F35" s="4">
        <v>10</v>
      </c>
      <c r="G35" s="4">
        <v>0</v>
      </c>
      <c r="H35" s="3">
        <v>4</v>
      </c>
      <c r="I35" s="13">
        <f t="shared" si="0"/>
        <v>5535000</v>
      </c>
      <c r="J35" s="12">
        <f t="shared" si="1"/>
        <v>18500000</v>
      </c>
      <c r="K35" s="13">
        <f t="shared" si="2"/>
        <v>18500000</v>
      </c>
      <c r="L35" s="12">
        <f t="shared" si="3"/>
        <v>18500000</v>
      </c>
    </row>
    <row r="36" spans="1:12" ht="112.5" x14ac:dyDescent="0.25">
      <c r="A36" s="11">
        <v>100115</v>
      </c>
      <c r="B36" s="1"/>
      <c r="C36" s="2" t="s">
        <v>34</v>
      </c>
      <c r="D36" s="7"/>
      <c r="E36" s="5">
        <v>15</v>
      </c>
      <c r="F36" s="4">
        <v>15</v>
      </c>
      <c r="G36" s="4">
        <v>0</v>
      </c>
      <c r="H36" s="3">
        <v>4</v>
      </c>
      <c r="I36" s="13">
        <f t="shared" si="0"/>
        <v>8302500</v>
      </c>
      <c r="J36" s="12">
        <f t="shared" si="1"/>
        <v>27750000</v>
      </c>
      <c r="K36" s="13">
        <f t="shared" si="2"/>
        <v>27750000</v>
      </c>
      <c r="L36" s="12">
        <f t="shared" si="3"/>
        <v>27750000</v>
      </c>
    </row>
    <row r="37" spans="1:12" ht="93.75" x14ac:dyDescent="0.25">
      <c r="A37" s="11">
        <v>100120</v>
      </c>
      <c r="B37" s="1"/>
      <c r="C37" s="2" t="s">
        <v>5238</v>
      </c>
      <c r="D37" s="7"/>
      <c r="E37" s="5">
        <v>11</v>
      </c>
      <c r="F37" s="4">
        <v>11</v>
      </c>
      <c r="G37" s="4">
        <v>0</v>
      </c>
      <c r="H37" s="3">
        <v>4</v>
      </c>
      <c r="I37" s="13">
        <f t="shared" si="0"/>
        <v>6088500</v>
      </c>
      <c r="J37" s="12">
        <f t="shared" si="1"/>
        <v>20350000</v>
      </c>
      <c r="K37" s="13">
        <f t="shared" si="2"/>
        <v>20350000</v>
      </c>
      <c r="L37" s="12">
        <f t="shared" si="3"/>
        <v>20350000</v>
      </c>
    </row>
    <row r="38" spans="1:12" ht="112.5" x14ac:dyDescent="0.25">
      <c r="A38" s="11">
        <v>100121</v>
      </c>
      <c r="B38" s="1"/>
      <c r="C38" s="2" t="s">
        <v>5239</v>
      </c>
      <c r="D38" s="7"/>
      <c r="E38" s="5">
        <v>12</v>
      </c>
      <c r="F38" s="4">
        <v>12</v>
      </c>
      <c r="G38" s="4">
        <v>0</v>
      </c>
      <c r="H38" s="3">
        <v>4</v>
      </c>
      <c r="I38" s="13">
        <f t="shared" si="0"/>
        <v>6642000</v>
      </c>
      <c r="J38" s="12">
        <f t="shared" si="1"/>
        <v>22200000</v>
      </c>
      <c r="K38" s="13">
        <f t="shared" si="2"/>
        <v>22200000</v>
      </c>
      <c r="L38" s="12">
        <f t="shared" si="3"/>
        <v>22200000</v>
      </c>
    </row>
    <row r="39" spans="1:12" ht="93.75" x14ac:dyDescent="0.25">
      <c r="A39" s="11">
        <v>100122</v>
      </c>
      <c r="B39" s="1"/>
      <c r="C39" s="2" t="s">
        <v>5240</v>
      </c>
      <c r="D39" s="7"/>
      <c r="E39" s="5">
        <v>12</v>
      </c>
      <c r="F39" s="4">
        <v>12</v>
      </c>
      <c r="G39" s="4">
        <v>0</v>
      </c>
      <c r="H39" s="3">
        <v>4</v>
      </c>
      <c r="I39" s="13">
        <f t="shared" si="0"/>
        <v>6642000</v>
      </c>
      <c r="J39" s="12">
        <f t="shared" si="1"/>
        <v>22200000</v>
      </c>
      <c r="K39" s="13">
        <f t="shared" si="2"/>
        <v>22200000</v>
      </c>
      <c r="L39" s="12">
        <f t="shared" si="3"/>
        <v>22200000</v>
      </c>
    </row>
    <row r="40" spans="1:12" ht="93.75" x14ac:dyDescent="0.25">
      <c r="A40" s="11">
        <v>100125</v>
      </c>
      <c r="B40" s="1"/>
      <c r="C40" s="2" t="s">
        <v>5241</v>
      </c>
      <c r="D40" s="7" t="s">
        <v>2234</v>
      </c>
      <c r="E40" s="5">
        <v>17</v>
      </c>
      <c r="F40" s="4">
        <v>17</v>
      </c>
      <c r="G40" s="4">
        <v>0</v>
      </c>
      <c r="H40" s="3">
        <v>4</v>
      </c>
      <c r="I40" s="13">
        <f t="shared" si="0"/>
        <v>9409500</v>
      </c>
      <c r="J40" s="12">
        <f t="shared" si="1"/>
        <v>31450000</v>
      </c>
      <c r="K40" s="13">
        <f t="shared" si="2"/>
        <v>31450000</v>
      </c>
      <c r="L40" s="12">
        <f t="shared" si="3"/>
        <v>31450000</v>
      </c>
    </row>
    <row r="41" spans="1:12" ht="112.5" x14ac:dyDescent="0.25">
      <c r="A41" s="11">
        <v>100126</v>
      </c>
      <c r="B41" s="1"/>
      <c r="C41" s="2" t="s">
        <v>5242</v>
      </c>
      <c r="D41" s="7" t="s">
        <v>2234</v>
      </c>
      <c r="E41" s="5">
        <v>17</v>
      </c>
      <c r="F41" s="4">
        <v>17</v>
      </c>
      <c r="G41" s="4">
        <v>0</v>
      </c>
      <c r="H41" s="3">
        <v>4</v>
      </c>
      <c r="I41" s="13">
        <f t="shared" si="0"/>
        <v>9409500</v>
      </c>
      <c r="J41" s="12">
        <f t="shared" si="1"/>
        <v>31450000</v>
      </c>
      <c r="K41" s="13">
        <f t="shared" si="2"/>
        <v>31450000</v>
      </c>
      <c r="L41" s="12">
        <f t="shared" si="3"/>
        <v>31450000</v>
      </c>
    </row>
    <row r="42" spans="1:12" ht="112.5" x14ac:dyDescent="0.25">
      <c r="A42" s="11">
        <v>100127</v>
      </c>
      <c r="B42" s="1"/>
      <c r="C42" s="2" t="s">
        <v>5243</v>
      </c>
      <c r="D42" s="7" t="s">
        <v>2234</v>
      </c>
      <c r="E42" s="5">
        <v>20</v>
      </c>
      <c r="F42" s="4">
        <v>20</v>
      </c>
      <c r="G42" s="4">
        <v>0</v>
      </c>
      <c r="H42" s="3">
        <v>4</v>
      </c>
      <c r="I42" s="13">
        <f t="shared" si="0"/>
        <v>11070000</v>
      </c>
      <c r="J42" s="12">
        <f t="shared" si="1"/>
        <v>37000000</v>
      </c>
      <c r="K42" s="13">
        <f t="shared" si="2"/>
        <v>37000000</v>
      </c>
      <c r="L42" s="12">
        <f t="shared" si="3"/>
        <v>37000000</v>
      </c>
    </row>
    <row r="43" spans="1:12" ht="93.75" x14ac:dyDescent="0.25">
      <c r="A43" s="11">
        <v>100130</v>
      </c>
      <c r="B43" s="1"/>
      <c r="C43" s="2" t="s">
        <v>2235</v>
      </c>
      <c r="D43" s="7" t="s">
        <v>15</v>
      </c>
      <c r="E43" s="5">
        <v>1</v>
      </c>
      <c r="F43" s="4">
        <v>1</v>
      </c>
      <c r="G43" s="4">
        <v>0</v>
      </c>
      <c r="H43" s="3">
        <v>4</v>
      </c>
      <c r="I43" s="13">
        <f t="shared" si="0"/>
        <v>553500</v>
      </c>
      <c r="J43" s="12">
        <f t="shared" si="1"/>
        <v>1850000</v>
      </c>
      <c r="K43" s="13">
        <f t="shared" si="2"/>
        <v>1850000</v>
      </c>
      <c r="L43" s="12">
        <f t="shared" si="3"/>
        <v>1850000</v>
      </c>
    </row>
    <row r="44" spans="1:12" ht="75" x14ac:dyDescent="0.25">
      <c r="A44" s="11">
        <v>100131</v>
      </c>
      <c r="B44" s="1"/>
      <c r="C44" s="2" t="s">
        <v>2236</v>
      </c>
      <c r="D44" s="7"/>
      <c r="E44" s="5">
        <v>2.5</v>
      </c>
      <c r="F44" s="4">
        <v>1</v>
      </c>
      <c r="G44" s="4">
        <v>1.5</v>
      </c>
      <c r="H44" s="3">
        <v>4</v>
      </c>
      <c r="I44" s="13">
        <f t="shared" si="0"/>
        <v>2263500</v>
      </c>
      <c r="J44" s="12">
        <f t="shared" si="1"/>
        <v>9500000</v>
      </c>
      <c r="K44" s="13">
        <f t="shared" si="2"/>
        <v>4940000</v>
      </c>
      <c r="L44" s="12">
        <f t="shared" si="3"/>
        <v>8360000</v>
      </c>
    </row>
    <row r="45" spans="1:12" ht="56.25" x14ac:dyDescent="0.25">
      <c r="A45" s="11">
        <v>100135</v>
      </c>
      <c r="B45" s="1"/>
      <c r="C45" s="2" t="s">
        <v>2237</v>
      </c>
      <c r="D45" s="7" t="s">
        <v>15</v>
      </c>
      <c r="E45" s="5">
        <v>2</v>
      </c>
      <c r="F45" s="4">
        <v>2</v>
      </c>
      <c r="G45" s="4">
        <v>0</v>
      </c>
      <c r="H45" s="3">
        <v>4</v>
      </c>
      <c r="I45" s="13">
        <f t="shared" si="0"/>
        <v>1107000</v>
      </c>
      <c r="J45" s="12">
        <f t="shared" si="1"/>
        <v>3700000</v>
      </c>
      <c r="K45" s="13">
        <f t="shared" si="2"/>
        <v>3700000</v>
      </c>
      <c r="L45" s="12">
        <f t="shared" si="3"/>
        <v>3700000</v>
      </c>
    </row>
    <row r="46" spans="1:12" ht="112.5" x14ac:dyDescent="0.25">
      <c r="A46" s="11">
        <v>100140</v>
      </c>
      <c r="B46" s="1"/>
      <c r="C46" s="2" t="s">
        <v>5244</v>
      </c>
      <c r="D46" s="7" t="s">
        <v>15</v>
      </c>
      <c r="E46" s="5">
        <v>6</v>
      </c>
      <c r="F46" s="4">
        <v>6</v>
      </c>
      <c r="G46" s="4">
        <v>0</v>
      </c>
      <c r="H46" s="3">
        <v>4</v>
      </c>
      <c r="I46" s="13">
        <f t="shared" si="0"/>
        <v>3321000</v>
      </c>
      <c r="J46" s="12">
        <f t="shared" si="1"/>
        <v>11100000</v>
      </c>
      <c r="K46" s="13">
        <f t="shared" si="2"/>
        <v>11100000</v>
      </c>
      <c r="L46" s="12">
        <f t="shared" si="3"/>
        <v>11100000</v>
      </c>
    </row>
    <row r="47" spans="1:12" ht="93.75" x14ac:dyDescent="0.25">
      <c r="A47" s="11">
        <v>100145</v>
      </c>
      <c r="B47" s="1"/>
      <c r="C47" s="2" t="s">
        <v>2239</v>
      </c>
      <c r="D47" s="7" t="s">
        <v>35</v>
      </c>
      <c r="E47" s="5">
        <v>17</v>
      </c>
      <c r="F47" s="4">
        <v>17</v>
      </c>
      <c r="G47" s="4">
        <v>0</v>
      </c>
      <c r="H47" s="3">
        <v>4</v>
      </c>
      <c r="I47" s="13">
        <f t="shared" si="0"/>
        <v>9409500</v>
      </c>
      <c r="J47" s="12">
        <f t="shared" si="1"/>
        <v>31450000</v>
      </c>
      <c r="K47" s="13">
        <f t="shared" si="2"/>
        <v>31450000</v>
      </c>
      <c r="L47" s="12">
        <f t="shared" si="3"/>
        <v>31450000</v>
      </c>
    </row>
    <row r="48" spans="1:12" ht="112.5" x14ac:dyDescent="0.25">
      <c r="A48" s="11">
        <v>100150</v>
      </c>
      <c r="B48" s="1"/>
      <c r="C48" s="2" t="s">
        <v>2240</v>
      </c>
      <c r="D48" s="7"/>
      <c r="E48" s="5">
        <v>5</v>
      </c>
      <c r="F48" s="4">
        <v>5</v>
      </c>
      <c r="G48" s="4">
        <v>0</v>
      </c>
      <c r="H48" s="3">
        <v>4</v>
      </c>
      <c r="I48" s="13">
        <f t="shared" si="0"/>
        <v>2767500</v>
      </c>
      <c r="J48" s="12">
        <f t="shared" si="1"/>
        <v>9250000</v>
      </c>
      <c r="K48" s="13">
        <f t="shared" si="2"/>
        <v>9250000</v>
      </c>
      <c r="L48" s="12">
        <f t="shared" si="3"/>
        <v>9250000</v>
      </c>
    </row>
    <row r="49" spans="1:12" ht="19.5" x14ac:dyDescent="0.25">
      <c r="A49" s="11">
        <v>100155</v>
      </c>
      <c r="B49" s="1"/>
      <c r="C49" s="2" t="s">
        <v>2241</v>
      </c>
      <c r="D49" s="7"/>
      <c r="E49" s="5">
        <v>9</v>
      </c>
      <c r="F49" s="4">
        <v>9</v>
      </c>
      <c r="G49" s="4">
        <v>0</v>
      </c>
      <c r="H49" s="3">
        <v>4</v>
      </c>
      <c r="I49" s="13">
        <f t="shared" si="0"/>
        <v>4981500</v>
      </c>
      <c r="J49" s="12">
        <f t="shared" si="1"/>
        <v>16650000</v>
      </c>
      <c r="K49" s="13">
        <f t="shared" si="2"/>
        <v>16650000</v>
      </c>
      <c r="L49" s="12">
        <f t="shared" si="3"/>
        <v>16650000</v>
      </c>
    </row>
    <row r="50" spans="1:12" ht="37.5" x14ac:dyDescent="0.25">
      <c r="A50" s="11">
        <v>100156</v>
      </c>
      <c r="B50" s="1"/>
      <c r="C50" s="2" t="s">
        <v>2242</v>
      </c>
      <c r="D50" s="7"/>
      <c r="E50" s="5">
        <v>12</v>
      </c>
      <c r="F50" s="4">
        <v>12</v>
      </c>
      <c r="G50" s="4">
        <v>0</v>
      </c>
      <c r="H50" s="3">
        <v>4</v>
      </c>
      <c r="I50" s="13">
        <f t="shared" si="0"/>
        <v>6642000</v>
      </c>
      <c r="J50" s="12">
        <f t="shared" si="1"/>
        <v>22200000</v>
      </c>
      <c r="K50" s="13">
        <f t="shared" si="2"/>
        <v>22200000</v>
      </c>
      <c r="L50" s="12">
        <f t="shared" si="3"/>
        <v>22200000</v>
      </c>
    </row>
    <row r="51" spans="1:12" ht="56.25" x14ac:dyDescent="0.25">
      <c r="A51" s="11">
        <v>100160</v>
      </c>
      <c r="B51" s="1"/>
      <c r="C51" s="2" t="s">
        <v>2243</v>
      </c>
      <c r="D51" s="7" t="s">
        <v>36</v>
      </c>
      <c r="E51" s="5">
        <v>24</v>
      </c>
      <c r="F51" s="4">
        <v>24</v>
      </c>
      <c r="G51" s="4">
        <v>0</v>
      </c>
      <c r="H51" s="3">
        <v>8</v>
      </c>
      <c r="I51" s="13">
        <f t="shared" si="0"/>
        <v>13284000</v>
      </c>
      <c r="J51" s="12">
        <f t="shared" si="1"/>
        <v>44400000</v>
      </c>
      <c r="K51" s="13">
        <f t="shared" si="2"/>
        <v>44400000</v>
      </c>
      <c r="L51" s="12">
        <f t="shared" si="3"/>
        <v>44400000</v>
      </c>
    </row>
    <row r="52" spans="1:12" ht="37.5" x14ac:dyDescent="0.25">
      <c r="A52" s="11">
        <v>100165</v>
      </c>
      <c r="B52" s="1"/>
      <c r="C52" s="2" t="s">
        <v>2244</v>
      </c>
      <c r="D52" s="7"/>
      <c r="E52" s="5">
        <v>3</v>
      </c>
      <c r="F52" s="4">
        <v>3</v>
      </c>
      <c r="G52" s="4">
        <v>0</v>
      </c>
      <c r="H52" s="3">
        <v>4</v>
      </c>
      <c r="I52" s="13">
        <f t="shared" si="0"/>
        <v>1660500</v>
      </c>
      <c r="J52" s="12">
        <f t="shared" si="1"/>
        <v>5550000</v>
      </c>
      <c r="K52" s="13">
        <f t="shared" si="2"/>
        <v>5550000</v>
      </c>
      <c r="L52" s="12">
        <f t="shared" si="3"/>
        <v>5550000</v>
      </c>
    </row>
    <row r="53" spans="1:12" ht="37.5" x14ac:dyDescent="0.25">
      <c r="A53" s="11">
        <v>100166</v>
      </c>
      <c r="B53" s="1"/>
      <c r="C53" s="2" t="s">
        <v>37</v>
      </c>
      <c r="D53" s="7"/>
      <c r="E53" s="5">
        <v>4</v>
      </c>
      <c r="F53" s="4">
        <v>4</v>
      </c>
      <c r="G53" s="4">
        <v>0</v>
      </c>
      <c r="H53" s="3">
        <v>4</v>
      </c>
      <c r="I53" s="13">
        <f t="shared" si="0"/>
        <v>2214000</v>
      </c>
      <c r="J53" s="12">
        <f t="shared" si="1"/>
        <v>7400000</v>
      </c>
      <c r="K53" s="13">
        <f t="shared" si="2"/>
        <v>7400000</v>
      </c>
      <c r="L53" s="12">
        <f t="shared" si="3"/>
        <v>7400000</v>
      </c>
    </row>
    <row r="54" spans="1:12" ht="112.5" x14ac:dyDescent="0.25">
      <c r="A54" s="11">
        <v>100170</v>
      </c>
      <c r="B54" s="1" t="s">
        <v>16</v>
      </c>
      <c r="C54" s="2" t="s">
        <v>5245</v>
      </c>
      <c r="D54" s="7"/>
      <c r="E54" s="5">
        <v>15</v>
      </c>
      <c r="F54" s="4">
        <v>15</v>
      </c>
      <c r="G54" s="4">
        <v>0</v>
      </c>
      <c r="H54" s="3">
        <v>4</v>
      </c>
      <c r="I54" s="13">
        <f t="shared" si="0"/>
        <v>8302500</v>
      </c>
      <c r="J54" s="12">
        <f t="shared" si="1"/>
        <v>27750000</v>
      </c>
      <c r="K54" s="13">
        <f t="shared" si="2"/>
        <v>27750000</v>
      </c>
      <c r="L54" s="12">
        <f t="shared" si="3"/>
        <v>27750000</v>
      </c>
    </row>
    <row r="55" spans="1:12" ht="75" x14ac:dyDescent="0.25">
      <c r="A55" s="11">
        <v>100175</v>
      </c>
      <c r="B55" s="1"/>
      <c r="C55" s="2" t="s">
        <v>39</v>
      </c>
      <c r="D55" s="7"/>
      <c r="E55" s="5">
        <v>9</v>
      </c>
      <c r="F55" s="4">
        <v>9</v>
      </c>
      <c r="G55" s="4">
        <v>0</v>
      </c>
      <c r="H55" s="3">
        <v>4</v>
      </c>
      <c r="I55" s="13">
        <f t="shared" si="0"/>
        <v>4981500</v>
      </c>
      <c r="J55" s="12">
        <f t="shared" si="1"/>
        <v>16650000</v>
      </c>
      <c r="K55" s="13">
        <f t="shared" si="2"/>
        <v>16650000</v>
      </c>
      <c r="L55" s="12">
        <f t="shared" si="3"/>
        <v>16650000</v>
      </c>
    </row>
    <row r="56" spans="1:12" ht="75" x14ac:dyDescent="0.25">
      <c r="A56" s="11">
        <v>100176</v>
      </c>
      <c r="B56" s="1"/>
      <c r="C56" s="2" t="s">
        <v>2245</v>
      </c>
      <c r="D56" s="7" t="s">
        <v>5246</v>
      </c>
      <c r="E56" s="5">
        <v>6</v>
      </c>
      <c r="F56" s="4">
        <v>6</v>
      </c>
      <c r="G56" s="4">
        <v>0</v>
      </c>
      <c r="H56" s="3">
        <v>4</v>
      </c>
      <c r="I56" s="13">
        <f t="shared" si="0"/>
        <v>3321000</v>
      </c>
      <c r="J56" s="12">
        <f t="shared" si="1"/>
        <v>11100000</v>
      </c>
      <c r="K56" s="13">
        <f t="shared" si="2"/>
        <v>11100000</v>
      </c>
      <c r="L56" s="12">
        <f t="shared" si="3"/>
        <v>11100000</v>
      </c>
    </row>
    <row r="57" spans="1:12" ht="56.25" x14ac:dyDescent="0.25">
      <c r="A57" s="11">
        <v>100177</v>
      </c>
      <c r="B57" s="1" t="s">
        <v>16</v>
      </c>
      <c r="C57" s="2" t="s">
        <v>41</v>
      </c>
      <c r="D57" s="7"/>
      <c r="E57" s="5">
        <v>9</v>
      </c>
      <c r="F57" s="4">
        <v>9</v>
      </c>
      <c r="G57" s="4">
        <v>0</v>
      </c>
      <c r="H57" s="3">
        <v>4</v>
      </c>
      <c r="I57" s="13">
        <f t="shared" si="0"/>
        <v>4981500</v>
      </c>
      <c r="J57" s="12">
        <f t="shared" si="1"/>
        <v>16650000</v>
      </c>
      <c r="K57" s="13">
        <f t="shared" si="2"/>
        <v>16650000</v>
      </c>
      <c r="L57" s="12">
        <f t="shared" si="3"/>
        <v>16650000</v>
      </c>
    </row>
    <row r="58" spans="1:12" ht="56.25" x14ac:dyDescent="0.25">
      <c r="A58" s="11">
        <v>100180</v>
      </c>
      <c r="B58" s="1"/>
      <c r="C58" s="2" t="s">
        <v>2246</v>
      </c>
      <c r="D58" s="7" t="s">
        <v>42</v>
      </c>
      <c r="E58" s="5">
        <v>52</v>
      </c>
      <c r="F58" s="4">
        <v>52</v>
      </c>
      <c r="G58" s="4">
        <v>0</v>
      </c>
      <c r="H58" s="3">
        <v>4</v>
      </c>
      <c r="I58" s="13">
        <f t="shared" si="0"/>
        <v>28782000</v>
      </c>
      <c r="J58" s="12">
        <f t="shared" si="1"/>
        <v>96200000</v>
      </c>
      <c r="K58" s="13">
        <f t="shared" si="2"/>
        <v>96200000</v>
      </c>
      <c r="L58" s="12">
        <f t="shared" si="3"/>
        <v>96200000</v>
      </c>
    </row>
    <row r="59" spans="1:12" ht="37.5" x14ac:dyDescent="0.25">
      <c r="A59" s="11">
        <v>100185</v>
      </c>
      <c r="B59" s="1"/>
      <c r="C59" s="2" t="s">
        <v>43</v>
      </c>
      <c r="D59" s="7"/>
      <c r="E59" s="5">
        <v>36</v>
      </c>
      <c r="F59" s="4">
        <v>36</v>
      </c>
      <c r="G59" s="4">
        <v>0</v>
      </c>
      <c r="H59" s="3">
        <v>4</v>
      </c>
      <c r="I59" s="13">
        <f t="shared" si="0"/>
        <v>19926000</v>
      </c>
      <c r="J59" s="12">
        <f t="shared" si="1"/>
        <v>66600000</v>
      </c>
      <c r="K59" s="13">
        <f t="shared" si="2"/>
        <v>66600000</v>
      </c>
      <c r="L59" s="12">
        <f t="shared" si="3"/>
        <v>66600000</v>
      </c>
    </row>
    <row r="60" spans="1:12" ht="75" x14ac:dyDescent="0.25">
      <c r="A60" s="11">
        <v>100190</v>
      </c>
      <c r="B60" s="1"/>
      <c r="C60" s="2" t="s">
        <v>44</v>
      </c>
      <c r="D60" s="7"/>
      <c r="E60" s="5">
        <v>31</v>
      </c>
      <c r="F60" s="4">
        <v>31</v>
      </c>
      <c r="G60" s="4">
        <v>0</v>
      </c>
      <c r="H60" s="3">
        <v>4</v>
      </c>
      <c r="I60" s="13">
        <f t="shared" si="0"/>
        <v>17158500</v>
      </c>
      <c r="J60" s="12">
        <f t="shared" si="1"/>
        <v>57350000</v>
      </c>
      <c r="K60" s="13">
        <f t="shared" si="2"/>
        <v>57350000</v>
      </c>
      <c r="L60" s="12">
        <f t="shared" si="3"/>
        <v>57350000</v>
      </c>
    </row>
    <row r="61" spans="1:12" ht="112.5" x14ac:dyDescent="0.25">
      <c r="A61" s="11">
        <v>100195</v>
      </c>
      <c r="B61" s="1" t="s">
        <v>16</v>
      </c>
      <c r="C61" s="2" t="s">
        <v>2247</v>
      </c>
      <c r="D61" s="7"/>
      <c r="E61" s="5">
        <v>6</v>
      </c>
      <c r="F61" s="4">
        <v>6</v>
      </c>
      <c r="G61" s="4">
        <v>0</v>
      </c>
      <c r="H61" s="3">
        <v>4</v>
      </c>
      <c r="I61" s="13">
        <f t="shared" si="0"/>
        <v>3321000</v>
      </c>
      <c r="J61" s="12">
        <f t="shared" si="1"/>
        <v>11100000</v>
      </c>
      <c r="K61" s="13">
        <f t="shared" si="2"/>
        <v>11100000</v>
      </c>
      <c r="L61" s="12">
        <f t="shared" si="3"/>
        <v>11100000</v>
      </c>
    </row>
    <row r="62" spans="1:12" ht="75" x14ac:dyDescent="0.25">
      <c r="A62" s="11">
        <v>100200</v>
      </c>
      <c r="B62" s="1" t="s">
        <v>16</v>
      </c>
      <c r="C62" s="2" t="s">
        <v>45</v>
      </c>
      <c r="D62" s="7"/>
      <c r="E62" s="5">
        <v>11</v>
      </c>
      <c r="F62" s="4">
        <v>11</v>
      </c>
      <c r="G62" s="4">
        <v>0</v>
      </c>
      <c r="H62" s="3">
        <v>4</v>
      </c>
      <c r="I62" s="13">
        <f t="shared" si="0"/>
        <v>6088500</v>
      </c>
      <c r="J62" s="12">
        <f t="shared" si="1"/>
        <v>20350000</v>
      </c>
      <c r="K62" s="13">
        <f t="shared" si="2"/>
        <v>20350000</v>
      </c>
      <c r="L62" s="12">
        <f t="shared" si="3"/>
        <v>20350000</v>
      </c>
    </row>
    <row r="63" spans="1:12" ht="56.25" x14ac:dyDescent="0.25">
      <c r="A63" s="11">
        <v>100205</v>
      </c>
      <c r="B63" s="1" t="s">
        <v>16</v>
      </c>
      <c r="C63" s="2" t="s">
        <v>46</v>
      </c>
      <c r="D63" s="7"/>
      <c r="E63" s="5">
        <v>6</v>
      </c>
      <c r="F63" s="4">
        <v>6</v>
      </c>
      <c r="G63" s="4">
        <v>0</v>
      </c>
      <c r="H63" s="3">
        <v>4</v>
      </c>
      <c r="I63" s="13">
        <f t="shared" si="0"/>
        <v>3321000</v>
      </c>
      <c r="J63" s="12">
        <f t="shared" si="1"/>
        <v>11100000</v>
      </c>
      <c r="K63" s="13">
        <f t="shared" si="2"/>
        <v>11100000</v>
      </c>
      <c r="L63" s="12">
        <f t="shared" si="3"/>
        <v>11100000</v>
      </c>
    </row>
    <row r="64" spans="1:12" ht="56.25" x14ac:dyDescent="0.25">
      <c r="A64" s="11">
        <v>100210</v>
      </c>
      <c r="B64" s="1" t="s">
        <v>16</v>
      </c>
      <c r="C64" s="2" t="s">
        <v>47</v>
      </c>
      <c r="D64" s="7"/>
      <c r="E64" s="5">
        <v>11</v>
      </c>
      <c r="F64" s="4">
        <v>11</v>
      </c>
      <c r="G64" s="4">
        <v>0</v>
      </c>
      <c r="H64" s="3">
        <v>4</v>
      </c>
      <c r="I64" s="13">
        <f t="shared" si="0"/>
        <v>6088500</v>
      </c>
      <c r="J64" s="12">
        <f t="shared" si="1"/>
        <v>20350000</v>
      </c>
      <c r="K64" s="13">
        <f t="shared" si="2"/>
        <v>20350000</v>
      </c>
      <c r="L64" s="12">
        <f t="shared" si="3"/>
        <v>20350000</v>
      </c>
    </row>
    <row r="65" spans="1:12" ht="37.5" x14ac:dyDescent="0.25">
      <c r="A65" s="11">
        <v>100212</v>
      </c>
      <c r="B65" s="1" t="s">
        <v>16</v>
      </c>
      <c r="C65" s="2" t="s">
        <v>48</v>
      </c>
      <c r="D65" s="7"/>
      <c r="E65" s="5">
        <v>2</v>
      </c>
      <c r="F65" s="4">
        <v>2</v>
      </c>
      <c r="G65" s="4">
        <v>0</v>
      </c>
      <c r="H65" s="3">
        <v>0</v>
      </c>
      <c r="I65" s="13">
        <f t="shared" si="0"/>
        <v>1107000</v>
      </c>
      <c r="J65" s="12">
        <f t="shared" si="1"/>
        <v>3700000</v>
      </c>
      <c r="K65" s="13">
        <f t="shared" si="2"/>
        <v>3700000</v>
      </c>
      <c r="L65" s="12">
        <f t="shared" si="3"/>
        <v>3700000</v>
      </c>
    </row>
    <row r="66" spans="1:12" ht="112.5" x14ac:dyDescent="0.25">
      <c r="A66" s="11">
        <v>100215</v>
      </c>
      <c r="B66" s="1"/>
      <c r="C66" s="2" t="s">
        <v>49</v>
      </c>
      <c r="D66" s="7"/>
      <c r="E66" s="5">
        <v>5</v>
      </c>
      <c r="F66" s="4">
        <v>5</v>
      </c>
      <c r="G66" s="4">
        <v>0</v>
      </c>
      <c r="H66" s="3">
        <v>4</v>
      </c>
      <c r="I66" s="13">
        <f t="shared" si="0"/>
        <v>2767500</v>
      </c>
      <c r="J66" s="12">
        <f t="shared" si="1"/>
        <v>9250000</v>
      </c>
      <c r="K66" s="13">
        <f t="shared" si="2"/>
        <v>9250000</v>
      </c>
      <c r="L66" s="12">
        <f t="shared" si="3"/>
        <v>9250000</v>
      </c>
    </row>
    <row r="67" spans="1:12" ht="131.25" x14ac:dyDescent="0.25">
      <c r="A67" s="11">
        <v>100220</v>
      </c>
      <c r="B67" s="1" t="s">
        <v>24</v>
      </c>
      <c r="C67" s="2" t="s">
        <v>50</v>
      </c>
      <c r="D67" s="7"/>
      <c r="E67" s="5">
        <v>3</v>
      </c>
      <c r="F67" s="4">
        <v>3</v>
      </c>
      <c r="G67" s="4">
        <v>0</v>
      </c>
      <c r="H67" s="3">
        <v>0</v>
      </c>
      <c r="I67" s="13">
        <f t="shared" si="0"/>
        <v>1660500</v>
      </c>
      <c r="J67" s="12">
        <f t="shared" si="1"/>
        <v>5550000</v>
      </c>
      <c r="K67" s="13">
        <f t="shared" si="2"/>
        <v>5550000</v>
      </c>
      <c r="L67" s="12">
        <f t="shared" si="3"/>
        <v>5550000</v>
      </c>
    </row>
    <row r="68" spans="1:12" ht="93.75" x14ac:dyDescent="0.25">
      <c r="A68" s="11">
        <v>100225</v>
      </c>
      <c r="B68" s="1"/>
      <c r="C68" s="2" t="s">
        <v>51</v>
      </c>
      <c r="D68" s="7"/>
      <c r="E68" s="5">
        <v>6</v>
      </c>
      <c r="F68" s="4">
        <v>6</v>
      </c>
      <c r="G68" s="4">
        <v>0</v>
      </c>
      <c r="H68" s="3">
        <v>4</v>
      </c>
      <c r="I68" s="13">
        <f t="shared" ref="I68:I131" si="4">F68*553500+G68*1140000</f>
        <v>3321000</v>
      </c>
      <c r="J68" s="12">
        <f t="shared" ref="J68:J131" si="5">F68*1850000+G68*5100000</f>
        <v>11100000</v>
      </c>
      <c r="K68" s="13">
        <f t="shared" ref="K68:K131" si="6">F68*1850000+G68*2060000</f>
        <v>11100000</v>
      </c>
      <c r="L68" s="12">
        <f t="shared" ref="L68:L131" si="7">F68*1850000+G68*4340000</f>
        <v>11100000</v>
      </c>
    </row>
    <row r="69" spans="1:12" ht="112.5" x14ac:dyDescent="0.25">
      <c r="A69" s="11">
        <v>100230</v>
      </c>
      <c r="B69" s="1" t="s">
        <v>24</v>
      </c>
      <c r="C69" s="2" t="s">
        <v>52</v>
      </c>
      <c r="D69" s="7"/>
      <c r="E69" s="5">
        <v>3</v>
      </c>
      <c r="F69" s="4">
        <v>3</v>
      </c>
      <c r="G69" s="4">
        <v>0</v>
      </c>
      <c r="H69" s="3">
        <v>0</v>
      </c>
      <c r="I69" s="13">
        <f t="shared" si="4"/>
        <v>1660500</v>
      </c>
      <c r="J69" s="12">
        <f t="shared" si="5"/>
        <v>5550000</v>
      </c>
      <c r="K69" s="13">
        <f t="shared" si="6"/>
        <v>5550000</v>
      </c>
      <c r="L69" s="12">
        <f t="shared" si="7"/>
        <v>5550000</v>
      </c>
    </row>
    <row r="70" spans="1:12" ht="56.25" x14ac:dyDescent="0.25">
      <c r="A70" s="11">
        <v>100235</v>
      </c>
      <c r="B70" s="1"/>
      <c r="C70" s="2" t="s">
        <v>53</v>
      </c>
      <c r="D70" s="7"/>
      <c r="E70" s="5">
        <v>6</v>
      </c>
      <c r="F70" s="4">
        <v>6</v>
      </c>
      <c r="G70" s="4">
        <v>0</v>
      </c>
      <c r="H70" s="3">
        <v>4</v>
      </c>
      <c r="I70" s="13">
        <f t="shared" si="4"/>
        <v>3321000</v>
      </c>
      <c r="J70" s="12">
        <f t="shared" si="5"/>
        <v>11100000</v>
      </c>
      <c r="K70" s="13">
        <f t="shared" si="6"/>
        <v>11100000</v>
      </c>
      <c r="L70" s="12">
        <f t="shared" si="7"/>
        <v>11100000</v>
      </c>
    </row>
    <row r="71" spans="1:12" ht="75" x14ac:dyDescent="0.25">
      <c r="A71" s="11">
        <v>100240</v>
      </c>
      <c r="B71" s="1"/>
      <c r="C71" s="2" t="s">
        <v>5247</v>
      </c>
      <c r="D71" s="7"/>
      <c r="E71" s="5">
        <v>10</v>
      </c>
      <c r="F71" s="4">
        <v>10</v>
      </c>
      <c r="G71" s="4">
        <v>0</v>
      </c>
      <c r="H71" s="3">
        <v>7</v>
      </c>
      <c r="I71" s="13">
        <f t="shared" si="4"/>
        <v>5535000</v>
      </c>
      <c r="J71" s="12">
        <f t="shared" si="5"/>
        <v>18500000</v>
      </c>
      <c r="K71" s="13">
        <f t="shared" si="6"/>
        <v>18500000</v>
      </c>
      <c r="L71" s="12">
        <f t="shared" si="7"/>
        <v>18500000</v>
      </c>
    </row>
    <row r="72" spans="1:12" ht="75" x14ac:dyDescent="0.25">
      <c r="A72" s="11">
        <v>100241</v>
      </c>
      <c r="B72" s="1"/>
      <c r="C72" s="2" t="s">
        <v>5248</v>
      </c>
      <c r="D72" s="7"/>
      <c r="E72" s="5">
        <v>10</v>
      </c>
      <c r="F72" s="4">
        <v>10</v>
      </c>
      <c r="G72" s="4">
        <v>0</v>
      </c>
      <c r="H72" s="3">
        <v>7</v>
      </c>
      <c r="I72" s="13">
        <f t="shared" si="4"/>
        <v>5535000</v>
      </c>
      <c r="J72" s="12">
        <f t="shared" si="5"/>
        <v>18500000</v>
      </c>
      <c r="K72" s="13">
        <f t="shared" si="6"/>
        <v>18500000</v>
      </c>
      <c r="L72" s="12">
        <f t="shared" si="7"/>
        <v>18500000</v>
      </c>
    </row>
    <row r="73" spans="1:12" ht="75" x14ac:dyDescent="0.25">
      <c r="A73" s="11">
        <v>100245</v>
      </c>
      <c r="B73" s="1" t="s">
        <v>24</v>
      </c>
      <c r="C73" s="2" t="s">
        <v>5249</v>
      </c>
      <c r="D73" s="7"/>
      <c r="E73" s="5">
        <v>3</v>
      </c>
      <c r="F73" s="4">
        <v>3</v>
      </c>
      <c r="G73" s="4">
        <v>0</v>
      </c>
      <c r="H73" s="3">
        <v>7</v>
      </c>
      <c r="I73" s="13">
        <f t="shared" si="4"/>
        <v>1660500</v>
      </c>
      <c r="J73" s="12">
        <f t="shared" si="5"/>
        <v>5550000</v>
      </c>
      <c r="K73" s="13">
        <f t="shared" si="6"/>
        <v>5550000</v>
      </c>
      <c r="L73" s="12">
        <f t="shared" si="7"/>
        <v>5550000</v>
      </c>
    </row>
    <row r="74" spans="1:12" ht="93.75" x14ac:dyDescent="0.25">
      <c r="A74" s="11">
        <v>100246</v>
      </c>
      <c r="B74" s="1" t="s">
        <v>24</v>
      </c>
      <c r="C74" s="2" t="s">
        <v>5250</v>
      </c>
      <c r="D74" s="7"/>
      <c r="E74" s="5">
        <v>3</v>
      </c>
      <c r="F74" s="4">
        <v>3</v>
      </c>
      <c r="G74" s="4">
        <v>0</v>
      </c>
      <c r="H74" s="3">
        <v>0</v>
      </c>
      <c r="I74" s="13">
        <f t="shared" si="4"/>
        <v>1660500</v>
      </c>
      <c r="J74" s="12">
        <f t="shared" si="5"/>
        <v>5550000</v>
      </c>
      <c r="K74" s="13">
        <f t="shared" si="6"/>
        <v>5550000</v>
      </c>
      <c r="L74" s="12">
        <f t="shared" si="7"/>
        <v>5550000</v>
      </c>
    </row>
    <row r="75" spans="1:12" ht="93.75" x14ac:dyDescent="0.25">
      <c r="A75" s="11">
        <v>100250</v>
      </c>
      <c r="B75" s="1"/>
      <c r="C75" s="2" t="s">
        <v>5251</v>
      </c>
      <c r="D75" s="7"/>
      <c r="E75" s="5">
        <v>11</v>
      </c>
      <c r="F75" s="4">
        <v>11</v>
      </c>
      <c r="G75" s="4">
        <v>0</v>
      </c>
      <c r="H75" s="3">
        <v>8</v>
      </c>
      <c r="I75" s="13">
        <f t="shared" si="4"/>
        <v>6088500</v>
      </c>
      <c r="J75" s="12">
        <f t="shared" si="5"/>
        <v>20350000</v>
      </c>
      <c r="K75" s="13">
        <f t="shared" si="6"/>
        <v>20350000</v>
      </c>
      <c r="L75" s="12">
        <f t="shared" si="7"/>
        <v>20350000</v>
      </c>
    </row>
    <row r="76" spans="1:12" ht="93.75" x14ac:dyDescent="0.25">
      <c r="A76" s="11">
        <v>100255</v>
      </c>
      <c r="B76" s="1" t="s">
        <v>24</v>
      </c>
      <c r="C76" s="2" t="s">
        <v>5252</v>
      </c>
      <c r="D76" s="7"/>
      <c r="E76" s="5">
        <v>4</v>
      </c>
      <c r="F76" s="4">
        <v>4</v>
      </c>
      <c r="G76" s="4">
        <v>0</v>
      </c>
      <c r="H76" s="3">
        <v>8</v>
      </c>
      <c r="I76" s="13">
        <f t="shared" si="4"/>
        <v>2214000</v>
      </c>
      <c r="J76" s="12">
        <f t="shared" si="5"/>
        <v>7400000</v>
      </c>
      <c r="K76" s="13">
        <f t="shared" si="6"/>
        <v>7400000</v>
      </c>
      <c r="L76" s="12">
        <f t="shared" si="7"/>
        <v>7400000</v>
      </c>
    </row>
    <row r="77" spans="1:12" ht="37.5" x14ac:dyDescent="0.25">
      <c r="A77" s="11">
        <v>100260</v>
      </c>
      <c r="B77" s="1"/>
      <c r="C77" s="2" t="s">
        <v>5253</v>
      </c>
      <c r="D77" s="7" t="s">
        <v>15</v>
      </c>
      <c r="E77" s="5">
        <v>13</v>
      </c>
      <c r="F77" s="4">
        <v>13</v>
      </c>
      <c r="G77" s="4">
        <v>0</v>
      </c>
      <c r="H77" s="3">
        <v>7</v>
      </c>
      <c r="I77" s="13">
        <f t="shared" si="4"/>
        <v>7195500</v>
      </c>
      <c r="J77" s="12">
        <f t="shared" si="5"/>
        <v>24050000</v>
      </c>
      <c r="K77" s="13">
        <f t="shared" si="6"/>
        <v>24050000</v>
      </c>
      <c r="L77" s="12">
        <f t="shared" si="7"/>
        <v>24050000</v>
      </c>
    </row>
    <row r="78" spans="1:12" ht="56.25" x14ac:dyDescent="0.25">
      <c r="A78" s="11">
        <v>100265</v>
      </c>
      <c r="B78" s="1"/>
      <c r="C78" s="2" t="s">
        <v>5254</v>
      </c>
      <c r="D78" s="7" t="s">
        <v>15</v>
      </c>
      <c r="E78" s="5">
        <v>15</v>
      </c>
      <c r="F78" s="4">
        <v>15</v>
      </c>
      <c r="G78" s="4">
        <v>0</v>
      </c>
      <c r="H78" s="3">
        <v>7</v>
      </c>
      <c r="I78" s="13">
        <f t="shared" si="4"/>
        <v>8302500</v>
      </c>
      <c r="J78" s="12">
        <f t="shared" si="5"/>
        <v>27750000</v>
      </c>
      <c r="K78" s="13">
        <f t="shared" si="6"/>
        <v>27750000</v>
      </c>
      <c r="L78" s="12">
        <f t="shared" si="7"/>
        <v>27750000</v>
      </c>
    </row>
    <row r="79" spans="1:12" ht="93.75" x14ac:dyDescent="0.25">
      <c r="A79" s="11">
        <v>100270</v>
      </c>
      <c r="B79" s="1"/>
      <c r="C79" s="2" t="s">
        <v>5255</v>
      </c>
      <c r="D79" s="7" t="s">
        <v>15</v>
      </c>
      <c r="E79" s="5">
        <v>18</v>
      </c>
      <c r="F79" s="4">
        <v>18</v>
      </c>
      <c r="G79" s="4">
        <v>0</v>
      </c>
      <c r="H79" s="3">
        <v>8</v>
      </c>
      <c r="I79" s="13">
        <f t="shared" si="4"/>
        <v>9963000</v>
      </c>
      <c r="J79" s="12">
        <f t="shared" si="5"/>
        <v>33300000</v>
      </c>
      <c r="K79" s="13">
        <f t="shared" si="6"/>
        <v>33300000</v>
      </c>
      <c r="L79" s="12">
        <f t="shared" si="7"/>
        <v>33300000</v>
      </c>
    </row>
    <row r="80" spans="1:12" ht="56.25" x14ac:dyDescent="0.25">
      <c r="A80" s="11">
        <v>100275</v>
      </c>
      <c r="B80" s="1"/>
      <c r="C80" s="2" t="s">
        <v>5256</v>
      </c>
      <c r="D80" s="7" t="s">
        <v>2250</v>
      </c>
      <c r="E80" s="5">
        <v>20</v>
      </c>
      <c r="F80" s="4">
        <v>20</v>
      </c>
      <c r="G80" s="4">
        <v>0</v>
      </c>
      <c r="H80" s="3">
        <v>7</v>
      </c>
      <c r="I80" s="13">
        <f t="shared" si="4"/>
        <v>11070000</v>
      </c>
      <c r="J80" s="12">
        <f t="shared" si="5"/>
        <v>37000000</v>
      </c>
      <c r="K80" s="13">
        <f t="shared" si="6"/>
        <v>37000000</v>
      </c>
      <c r="L80" s="12">
        <f t="shared" si="7"/>
        <v>37000000</v>
      </c>
    </row>
    <row r="81" spans="1:12" ht="75" x14ac:dyDescent="0.25">
      <c r="A81" s="11">
        <v>100280</v>
      </c>
      <c r="B81" s="1" t="s">
        <v>24</v>
      </c>
      <c r="C81" s="2" t="s">
        <v>5257</v>
      </c>
      <c r="D81" s="7" t="s">
        <v>15</v>
      </c>
      <c r="E81" s="5">
        <v>8</v>
      </c>
      <c r="F81" s="4">
        <v>8</v>
      </c>
      <c r="G81" s="4">
        <v>0</v>
      </c>
      <c r="H81" s="3">
        <v>0</v>
      </c>
      <c r="I81" s="13">
        <f t="shared" si="4"/>
        <v>4428000</v>
      </c>
      <c r="J81" s="12">
        <f t="shared" si="5"/>
        <v>14800000</v>
      </c>
      <c r="K81" s="13">
        <f t="shared" si="6"/>
        <v>14800000</v>
      </c>
      <c r="L81" s="12">
        <f t="shared" si="7"/>
        <v>14800000</v>
      </c>
    </row>
    <row r="82" spans="1:12" ht="75" x14ac:dyDescent="0.25">
      <c r="A82" s="11">
        <v>100285</v>
      </c>
      <c r="B82" s="1"/>
      <c r="C82" s="2" t="s">
        <v>5258</v>
      </c>
      <c r="D82" s="7" t="s">
        <v>56</v>
      </c>
      <c r="E82" s="5">
        <v>20</v>
      </c>
      <c r="F82" s="4">
        <v>20</v>
      </c>
      <c r="G82" s="4">
        <v>0</v>
      </c>
      <c r="H82" s="3">
        <v>4</v>
      </c>
      <c r="I82" s="13">
        <f t="shared" si="4"/>
        <v>11070000</v>
      </c>
      <c r="J82" s="12">
        <f t="shared" si="5"/>
        <v>37000000</v>
      </c>
      <c r="K82" s="13">
        <f t="shared" si="6"/>
        <v>37000000</v>
      </c>
      <c r="L82" s="12">
        <f t="shared" si="7"/>
        <v>37000000</v>
      </c>
    </row>
    <row r="83" spans="1:12" ht="56.25" x14ac:dyDescent="0.25">
      <c r="A83" s="11">
        <v>100290</v>
      </c>
      <c r="B83" s="1"/>
      <c r="C83" s="2" t="s">
        <v>5259</v>
      </c>
      <c r="D83" s="7"/>
      <c r="E83" s="5">
        <v>37</v>
      </c>
      <c r="F83" s="4">
        <v>37</v>
      </c>
      <c r="G83" s="4">
        <v>0</v>
      </c>
      <c r="H83" s="3">
        <v>7</v>
      </c>
      <c r="I83" s="13">
        <f t="shared" si="4"/>
        <v>20479500</v>
      </c>
      <c r="J83" s="12">
        <f t="shared" si="5"/>
        <v>68450000</v>
      </c>
      <c r="K83" s="13">
        <f t="shared" si="6"/>
        <v>68450000</v>
      </c>
      <c r="L83" s="12">
        <f t="shared" si="7"/>
        <v>68450000</v>
      </c>
    </row>
    <row r="84" spans="1:12" ht="56.25" x14ac:dyDescent="0.25">
      <c r="A84" s="11">
        <v>100295</v>
      </c>
      <c r="B84" s="1"/>
      <c r="C84" s="2" t="s">
        <v>5260</v>
      </c>
      <c r="D84" s="7" t="s">
        <v>57</v>
      </c>
      <c r="E84" s="5">
        <v>47</v>
      </c>
      <c r="F84" s="4">
        <v>47</v>
      </c>
      <c r="G84" s="4">
        <v>0</v>
      </c>
      <c r="H84" s="3">
        <v>7</v>
      </c>
      <c r="I84" s="13">
        <f t="shared" si="4"/>
        <v>26014500</v>
      </c>
      <c r="J84" s="12">
        <f t="shared" si="5"/>
        <v>86950000</v>
      </c>
      <c r="K84" s="13">
        <f t="shared" si="6"/>
        <v>86950000</v>
      </c>
      <c r="L84" s="12">
        <f t="shared" si="7"/>
        <v>86950000</v>
      </c>
    </row>
    <row r="85" spans="1:12" ht="93.75" x14ac:dyDescent="0.25">
      <c r="A85" s="11">
        <v>100300</v>
      </c>
      <c r="B85" s="1"/>
      <c r="C85" s="2" t="s">
        <v>5261</v>
      </c>
      <c r="D85" s="7"/>
      <c r="E85" s="5">
        <v>72</v>
      </c>
      <c r="F85" s="4">
        <v>72</v>
      </c>
      <c r="G85" s="4">
        <v>0</v>
      </c>
      <c r="H85" s="3">
        <v>8</v>
      </c>
      <c r="I85" s="13">
        <f t="shared" si="4"/>
        <v>39852000</v>
      </c>
      <c r="J85" s="12">
        <f t="shared" si="5"/>
        <v>133200000</v>
      </c>
      <c r="K85" s="13">
        <f t="shared" si="6"/>
        <v>133200000</v>
      </c>
      <c r="L85" s="12">
        <f t="shared" si="7"/>
        <v>133200000</v>
      </c>
    </row>
    <row r="86" spans="1:12" ht="93.75" x14ac:dyDescent="0.25">
      <c r="A86" s="11">
        <v>100301</v>
      </c>
      <c r="B86" s="1"/>
      <c r="C86" s="2" t="s">
        <v>5262</v>
      </c>
      <c r="D86" s="7"/>
      <c r="E86" s="5">
        <v>82</v>
      </c>
      <c r="F86" s="4">
        <v>82</v>
      </c>
      <c r="G86" s="4">
        <v>0</v>
      </c>
      <c r="H86" s="3">
        <v>8</v>
      </c>
      <c r="I86" s="13">
        <f t="shared" si="4"/>
        <v>45387000</v>
      </c>
      <c r="J86" s="12">
        <f t="shared" si="5"/>
        <v>151700000</v>
      </c>
      <c r="K86" s="13">
        <f t="shared" si="6"/>
        <v>151700000</v>
      </c>
      <c r="L86" s="12">
        <f t="shared" si="7"/>
        <v>151700000</v>
      </c>
    </row>
    <row r="87" spans="1:12" ht="56.25" x14ac:dyDescent="0.25">
      <c r="A87" s="11">
        <v>100305</v>
      </c>
      <c r="B87" s="1"/>
      <c r="C87" s="2" t="s">
        <v>58</v>
      </c>
      <c r="D87" s="7"/>
      <c r="E87" s="5">
        <v>36</v>
      </c>
      <c r="F87" s="4">
        <v>36</v>
      </c>
      <c r="G87" s="4">
        <v>0</v>
      </c>
      <c r="H87" s="3">
        <v>7</v>
      </c>
      <c r="I87" s="13">
        <f t="shared" si="4"/>
        <v>19926000</v>
      </c>
      <c r="J87" s="12">
        <f t="shared" si="5"/>
        <v>66600000</v>
      </c>
      <c r="K87" s="13">
        <f t="shared" si="6"/>
        <v>66600000</v>
      </c>
      <c r="L87" s="12">
        <f t="shared" si="7"/>
        <v>66600000</v>
      </c>
    </row>
    <row r="88" spans="1:12" ht="187.5" x14ac:dyDescent="0.25">
      <c r="A88" s="11">
        <v>100310</v>
      </c>
      <c r="B88" s="1"/>
      <c r="C88" s="2" t="s">
        <v>5263</v>
      </c>
      <c r="D88" s="7"/>
      <c r="E88" s="5">
        <v>21</v>
      </c>
      <c r="F88" s="4">
        <v>21</v>
      </c>
      <c r="G88" s="4">
        <v>0</v>
      </c>
      <c r="H88" s="3">
        <v>4</v>
      </c>
      <c r="I88" s="13">
        <f t="shared" si="4"/>
        <v>11623500</v>
      </c>
      <c r="J88" s="12">
        <f t="shared" si="5"/>
        <v>38850000</v>
      </c>
      <c r="K88" s="13">
        <f t="shared" si="6"/>
        <v>38850000</v>
      </c>
      <c r="L88" s="12">
        <f t="shared" si="7"/>
        <v>38850000</v>
      </c>
    </row>
    <row r="89" spans="1:12" ht="206.25" x14ac:dyDescent="0.25">
      <c r="A89" s="11">
        <v>100315</v>
      </c>
      <c r="B89" s="1" t="s">
        <v>24</v>
      </c>
      <c r="C89" s="2" t="s">
        <v>5264</v>
      </c>
      <c r="D89" s="7" t="s">
        <v>59</v>
      </c>
      <c r="E89" s="5">
        <v>5</v>
      </c>
      <c r="F89" s="4">
        <v>5</v>
      </c>
      <c r="G89" s="4">
        <v>0</v>
      </c>
      <c r="H89" s="3">
        <v>0</v>
      </c>
      <c r="I89" s="13">
        <f t="shared" si="4"/>
        <v>2767500</v>
      </c>
      <c r="J89" s="12">
        <f t="shared" si="5"/>
        <v>9250000</v>
      </c>
      <c r="K89" s="13">
        <f t="shared" si="6"/>
        <v>9250000</v>
      </c>
      <c r="L89" s="12">
        <f t="shared" si="7"/>
        <v>9250000</v>
      </c>
    </row>
    <row r="90" spans="1:12" ht="131.25" x14ac:dyDescent="0.25">
      <c r="A90" s="11">
        <v>100320</v>
      </c>
      <c r="B90" s="1"/>
      <c r="C90" s="2" t="s">
        <v>5265</v>
      </c>
      <c r="D90" s="7"/>
      <c r="E90" s="5">
        <v>23</v>
      </c>
      <c r="F90" s="4">
        <v>23</v>
      </c>
      <c r="G90" s="4">
        <v>0</v>
      </c>
      <c r="H90" s="3">
        <v>4</v>
      </c>
      <c r="I90" s="13">
        <f t="shared" si="4"/>
        <v>12730500</v>
      </c>
      <c r="J90" s="12">
        <f t="shared" si="5"/>
        <v>42550000</v>
      </c>
      <c r="K90" s="13">
        <f t="shared" si="6"/>
        <v>42550000</v>
      </c>
      <c r="L90" s="12">
        <f t="shared" si="7"/>
        <v>42550000</v>
      </c>
    </row>
    <row r="91" spans="1:12" ht="168.75" x14ac:dyDescent="0.25">
      <c r="A91" s="11">
        <v>100325</v>
      </c>
      <c r="B91" s="1"/>
      <c r="C91" s="2" t="s">
        <v>5266</v>
      </c>
      <c r="D91" s="7" t="s">
        <v>60</v>
      </c>
      <c r="E91" s="5">
        <v>50</v>
      </c>
      <c r="F91" s="4">
        <v>50</v>
      </c>
      <c r="G91" s="4">
        <v>0</v>
      </c>
      <c r="H91" s="3">
        <v>7</v>
      </c>
      <c r="I91" s="13">
        <f t="shared" si="4"/>
        <v>27675000</v>
      </c>
      <c r="J91" s="12">
        <f t="shared" si="5"/>
        <v>92500000</v>
      </c>
      <c r="K91" s="13">
        <f t="shared" si="6"/>
        <v>92500000</v>
      </c>
      <c r="L91" s="12">
        <f t="shared" si="7"/>
        <v>92500000</v>
      </c>
    </row>
    <row r="92" spans="1:12" ht="150" x14ac:dyDescent="0.25">
      <c r="A92" s="11">
        <v>100330</v>
      </c>
      <c r="B92" s="1" t="s">
        <v>24</v>
      </c>
      <c r="C92" s="2" t="s">
        <v>5267</v>
      </c>
      <c r="D92" s="7" t="s">
        <v>61</v>
      </c>
      <c r="E92" s="5">
        <v>9</v>
      </c>
      <c r="F92" s="4">
        <v>9</v>
      </c>
      <c r="G92" s="4">
        <v>0</v>
      </c>
      <c r="H92" s="3">
        <v>0</v>
      </c>
      <c r="I92" s="13">
        <f t="shared" si="4"/>
        <v>4981500</v>
      </c>
      <c r="J92" s="12">
        <f t="shared" si="5"/>
        <v>16650000</v>
      </c>
      <c r="K92" s="13">
        <f t="shared" si="6"/>
        <v>16650000</v>
      </c>
      <c r="L92" s="12">
        <f t="shared" si="7"/>
        <v>16650000</v>
      </c>
    </row>
    <row r="93" spans="1:12" ht="131.25" x14ac:dyDescent="0.25">
      <c r="A93" s="11">
        <v>100335</v>
      </c>
      <c r="B93" s="1"/>
      <c r="C93" s="2" t="s">
        <v>5268</v>
      </c>
      <c r="D93" s="7"/>
      <c r="E93" s="5">
        <v>41</v>
      </c>
      <c r="F93" s="4">
        <v>41</v>
      </c>
      <c r="G93" s="4">
        <v>0</v>
      </c>
      <c r="H93" s="3">
        <v>6</v>
      </c>
      <c r="I93" s="13">
        <f t="shared" si="4"/>
        <v>22693500</v>
      </c>
      <c r="J93" s="12">
        <f t="shared" si="5"/>
        <v>75850000</v>
      </c>
      <c r="K93" s="13">
        <f t="shared" si="6"/>
        <v>75850000</v>
      </c>
      <c r="L93" s="12">
        <f t="shared" si="7"/>
        <v>75850000</v>
      </c>
    </row>
    <row r="94" spans="1:12" ht="131.25" x14ac:dyDescent="0.25">
      <c r="A94" s="11">
        <v>100340</v>
      </c>
      <c r="B94" s="1" t="s">
        <v>24</v>
      </c>
      <c r="C94" s="2" t="s">
        <v>5269</v>
      </c>
      <c r="D94" s="7"/>
      <c r="E94" s="5">
        <v>8</v>
      </c>
      <c r="F94" s="4">
        <v>8</v>
      </c>
      <c r="G94" s="4">
        <v>0</v>
      </c>
      <c r="H94" s="3">
        <v>0</v>
      </c>
      <c r="I94" s="13">
        <f t="shared" si="4"/>
        <v>4428000</v>
      </c>
      <c r="J94" s="12">
        <f t="shared" si="5"/>
        <v>14800000</v>
      </c>
      <c r="K94" s="13">
        <f t="shared" si="6"/>
        <v>14800000</v>
      </c>
      <c r="L94" s="12">
        <f t="shared" si="7"/>
        <v>14800000</v>
      </c>
    </row>
    <row r="95" spans="1:12" ht="56.25" x14ac:dyDescent="0.25">
      <c r="A95" s="11">
        <v>100345</v>
      </c>
      <c r="B95" s="1"/>
      <c r="C95" s="2" t="s">
        <v>5270</v>
      </c>
      <c r="D95" s="7" t="s">
        <v>15</v>
      </c>
      <c r="E95" s="5">
        <v>7</v>
      </c>
      <c r="F95" s="4">
        <v>7</v>
      </c>
      <c r="G95" s="4">
        <v>0</v>
      </c>
      <c r="H95" s="3">
        <v>4</v>
      </c>
      <c r="I95" s="13">
        <f t="shared" si="4"/>
        <v>3874500</v>
      </c>
      <c r="J95" s="12">
        <f t="shared" si="5"/>
        <v>12950000</v>
      </c>
      <c r="K95" s="13">
        <f t="shared" si="6"/>
        <v>12950000</v>
      </c>
      <c r="L95" s="12">
        <f t="shared" si="7"/>
        <v>12950000</v>
      </c>
    </row>
    <row r="96" spans="1:12" ht="56.25" x14ac:dyDescent="0.25">
      <c r="A96" s="11">
        <v>100350</v>
      </c>
      <c r="B96" s="1" t="s">
        <v>24</v>
      </c>
      <c r="C96" s="2" t="s">
        <v>5271</v>
      </c>
      <c r="D96" s="7" t="s">
        <v>15</v>
      </c>
      <c r="E96" s="5">
        <v>1</v>
      </c>
      <c r="F96" s="4">
        <v>1</v>
      </c>
      <c r="G96" s="4">
        <v>0</v>
      </c>
      <c r="H96" s="3">
        <v>0</v>
      </c>
      <c r="I96" s="13">
        <f t="shared" si="4"/>
        <v>553500</v>
      </c>
      <c r="J96" s="12">
        <f t="shared" si="5"/>
        <v>1850000</v>
      </c>
      <c r="K96" s="13">
        <f t="shared" si="6"/>
        <v>1850000</v>
      </c>
      <c r="L96" s="12">
        <f t="shared" si="7"/>
        <v>1850000</v>
      </c>
    </row>
    <row r="97" spans="1:12" ht="56.25" x14ac:dyDescent="0.25">
      <c r="A97" s="11">
        <v>100355</v>
      </c>
      <c r="B97" s="1"/>
      <c r="C97" s="2" t="s">
        <v>5272</v>
      </c>
      <c r="D97" s="7" t="s">
        <v>15</v>
      </c>
      <c r="E97" s="5">
        <v>14</v>
      </c>
      <c r="F97" s="4">
        <v>14</v>
      </c>
      <c r="G97" s="4">
        <v>0</v>
      </c>
      <c r="H97" s="3">
        <v>4</v>
      </c>
      <c r="I97" s="13">
        <f t="shared" si="4"/>
        <v>7749000</v>
      </c>
      <c r="J97" s="12">
        <f t="shared" si="5"/>
        <v>25900000</v>
      </c>
      <c r="K97" s="13">
        <f t="shared" si="6"/>
        <v>25900000</v>
      </c>
      <c r="L97" s="12">
        <f t="shared" si="7"/>
        <v>25900000</v>
      </c>
    </row>
    <row r="98" spans="1:12" ht="56.25" x14ac:dyDescent="0.25">
      <c r="A98" s="11">
        <v>100360</v>
      </c>
      <c r="B98" s="1" t="s">
        <v>24</v>
      </c>
      <c r="C98" s="2" t="s">
        <v>5273</v>
      </c>
      <c r="D98" s="7" t="s">
        <v>15</v>
      </c>
      <c r="E98" s="5">
        <v>4</v>
      </c>
      <c r="F98" s="4">
        <v>4</v>
      </c>
      <c r="G98" s="4">
        <v>0</v>
      </c>
      <c r="H98" s="3">
        <v>0</v>
      </c>
      <c r="I98" s="13">
        <f t="shared" si="4"/>
        <v>2214000</v>
      </c>
      <c r="J98" s="12">
        <f t="shared" si="5"/>
        <v>7400000</v>
      </c>
      <c r="K98" s="13">
        <f t="shared" si="6"/>
        <v>7400000</v>
      </c>
      <c r="L98" s="12">
        <f t="shared" si="7"/>
        <v>7400000</v>
      </c>
    </row>
    <row r="99" spans="1:12" ht="150" x14ac:dyDescent="0.25">
      <c r="A99" s="11">
        <v>100365</v>
      </c>
      <c r="B99" s="1"/>
      <c r="C99" s="2" t="s">
        <v>5274</v>
      </c>
      <c r="D99" s="7" t="s">
        <v>61</v>
      </c>
      <c r="E99" s="5">
        <v>12</v>
      </c>
      <c r="F99" s="4">
        <v>12</v>
      </c>
      <c r="G99" s="4">
        <v>0</v>
      </c>
      <c r="H99" s="3">
        <v>7</v>
      </c>
      <c r="I99" s="13">
        <f t="shared" si="4"/>
        <v>6642000</v>
      </c>
      <c r="J99" s="12">
        <f t="shared" si="5"/>
        <v>22200000</v>
      </c>
      <c r="K99" s="13">
        <f t="shared" si="6"/>
        <v>22200000</v>
      </c>
      <c r="L99" s="12">
        <f t="shared" si="7"/>
        <v>22200000</v>
      </c>
    </row>
    <row r="100" spans="1:12" ht="168.75" x14ac:dyDescent="0.25">
      <c r="A100" s="11">
        <v>100370</v>
      </c>
      <c r="B100" s="1" t="s">
        <v>24</v>
      </c>
      <c r="C100" s="2" t="s">
        <v>5275</v>
      </c>
      <c r="D100" s="7"/>
      <c r="E100" s="5">
        <v>5</v>
      </c>
      <c r="F100" s="4">
        <v>5</v>
      </c>
      <c r="G100" s="4">
        <v>0</v>
      </c>
      <c r="H100" s="3">
        <v>0</v>
      </c>
      <c r="I100" s="13">
        <f t="shared" si="4"/>
        <v>2767500</v>
      </c>
      <c r="J100" s="12">
        <f t="shared" si="5"/>
        <v>9250000</v>
      </c>
      <c r="K100" s="13">
        <f t="shared" si="6"/>
        <v>9250000</v>
      </c>
      <c r="L100" s="12">
        <f t="shared" si="7"/>
        <v>9250000</v>
      </c>
    </row>
    <row r="101" spans="1:12" ht="168.75" x14ac:dyDescent="0.25">
      <c r="A101" s="11">
        <v>100372</v>
      </c>
      <c r="B101" s="1"/>
      <c r="C101" s="2" t="s">
        <v>5276</v>
      </c>
      <c r="D101" s="7" t="s">
        <v>5277</v>
      </c>
      <c r="E101" s="5">
        <v>60</v>
      </c>
      <c r="F101" s="4">
        <v>60</v>
      </c>
      <c r="G101" s="4">
        <v>0</v>
      </c>
      <c r="H101" s="3">
        <v>7</v>
      </c>
      <c r="I101" s="13">
        <f t="shared" si="4"/>
        <v>33210000</v>
      </c>
      <c r="J101" s="12">
        <f t="shared" si="5"/>
        <v>111000000</v>
      </c>
      <c r="K101" s="13">
        <f t="shared" si="6"/>
        <v>111000000</v>
      </c>
      <c r="L101" s="12">
        <f t="shared" si="7"/>
        <v>111000000</v>
      </c>
    </row>
    <row r="102" spans="1:12" ht="168.75" x14ac:dyDescent="0.25">
      <c r="A102" s="11">
        <v>100373</v>
      </c>
      <c r="B102" s="1" t="s">
        <v>24</v>
      </c>
      <c r="C102" s="2" t="s">
        <v>5278</v>
      </c>
      <c r="D102" s="7" t="s">
        <v>61</v>
      </c>
      <c r="E102" s="5">
        <v>12</v>
      </c>
      <c r="F102" s="4">
        <v>12</v>
      </c>
      <c r="G102" s="4">
        <v>0</v>
      </c>
      <c r="H102" s="3">
        <v>0</v>
      </c>
      <c r="I102" s="13">
        <f t="shared" si="4"/>
        <v>6642000</v>
      </c>
      <c r="J102" s="12">
        <f t="shared" si="5"/>
        <v>22200000</v>
      </c>
      <c r="K102" s="13">
        <f t="shared" si="6"/>
        <v>22200000</v>
      </c>
      <c r="L102" s="12">
        <f t="shared" si="7"/>
        <v>22200000</v>
      </c>
    </row>
    <row r="103" spans="1:12" ht="93.75" x14ac:dyDescent="0.25">
      <c r="A103" s="11">
        <v>100374</v>
      </c>
      <c r="B103" s="1" t="s">
        <v>24</v>
      </c>
      <c r="C103" s="2" t="s">
        <v>62</v>
      </c>
      <c r="D103" s="7"/>
      <c r="E103" s="5">
        <v>5</v>
      </c>
      <c r="F103" s="4">
        <v>5</v>
      </c>
      <c r="G103" s="4">
        <v>0</v>
      </c>
      <c r="H103" s="3">
        <v>0</v>
      </c>
      <c r="I103" s="13">
        <f t="shared" si="4"/>
        <v>2767500</v>
      </c>
      <c r="J103" s="12">
        <f t="shared" si="5"/>
        <v>9250000</v>
      </c>
      <c r="K103" s="13">
        <f t="shared" si="6"/>
        <v>9250000</v>
      </c>
      <c r="L103" s="12">
        <f t="shared" si="7"/>
        <v>9250000</v>
      </c>
    </row>
    <row r="104" spans="1:12" ht="56.25" x14ac:dyDescent="0.25">
      <c r="A104" s="11">
        <v>100375</v>
      </c>
      <c r="B104" s="1"/>
      <c r="C104" s="2" t="s">
        <v>5279</v>
      </c>
      <c r="D104" s="7"/>
      <c r="E104" s="5">
        <v>45</v>
      </c>
      <c r="F104" s="4">
        <v>45</v>
      </c>
      <c r="G104" s="4">
        <v>0</v>
      </c>
      <c r="H104" s="3">
        <v>7</v>
      </c>
      <c r="I104" s="13">
        <f t="shared" si="4"/>
        <v>24907500</v>
      </c>
      <c r="J104" s="12">
        <f t="shared" si="5"/>
        <v>83250000</v>
      </c>
      <c r="K104" s="13">
        <f t="shared" si="6"/>
        <v>83250000</v>
      </c>
      <c r="L104" s="12">
        <f t="shared" si="7"/>
        <v>83250000</v>
      </c>
    </row>
    <row r="105" spans="1:12" ht="93.75" x14ac:dyDescent="0.25">
      <c r="A105" s="11">
        <v>100380</v>
      </c>
      <c r="B105" s="1"/>
      <c r="C105" s="2" t="s">
        <v>2251</v>
      </c>
      <c r="D105" s="7" t="s">
        <v>63</v>
      </c>
      <c r="E105" s="5">
        <v>16</v>
      </c>
      <c r="F105" s="4">
        <v>16</v>
      </c>
      <c r="G105" s="4">
        <v>0</v>
      </c>
      <c r="H105" s="3">
        <v>7</v>
      </c>
      <c r="I105" s="13">
        <f t="shared" si="4"/>
        <v>8856000</v>
      </c>
      <c r="J105" s="12">
        <f t="shared" si="5"/>
        <v>29600000</v>
      </c>
      <c r="K105" s="13">
        <f t="shared" si="6"/>
        <v>29600000</v>
      </c>
      <c r="L105" s="12">
        <f t="shared" si="7"/>
        <v>29600000</v>
      </c>
    </row>
    <row r="106" spans="1:12" ht="131.25" x14ac:dyDescent="0.25">
      <c r="A106" s="11">
        <v>100385</v>
      </c>
      <c r="B106" s="1"/>
      <c r="C106" s="2" t="s">
        <v>2252</v>
      </c>
      <c r="D106" s="7" t="s">
        <v>64</v>
      </c>
      <c r="E106" s="5">
        <v>83</v>
      </c>
      <c r="F106" s="4">
        <v>83</v>
      </c>
      <c r="G106" s="4">
        <v>0</v>
      </c>
      <c r="H106" s="3">
        <v>7</v>
      </c>
      <c r="I106" s="13">
        <f t="shared" si="4"/>
        <v>45940500</v>
      </c>
      <c r="J106" s="12">
        <f t="shared" si="5"/>
        <v>153550000</v>
      </c>
      <c r="K106" s="13">
        <f t="shared" si="6"/>
        <v>153550000</v>
      </c>
      <c r="L106" s="12">
        <f t="shared" si="7"/>
        <v>153550000</v>
      </c>
    </row>
    <row r="107" spans="1:12" ht="37.5" x14ac:dyDescent="0.25">
      <c r="A107" s="11">
        <v>100390</v>
      </c>
      <c r="B107" s="1"/>
      <c r="C107" s="2" t="s">
        <v>65</v>
      </c>
      <c r="D107" s="7"/>
      <c r="E107" s="5">
        <v>57</v>
      </c>
      <c r="F107" s="4">
        <v>57</v>
      </c>
      <c r="G107" s="4">
        <v>0</v>
      </c>
      <c r="H107" s="3">
        <v>7</v>
      </c>
      <c r="I107" s="13">
        <f t="shared" si="4"/>
        <v>31549500</v>
      </c>
      <c r="J107" s="12">
        <f t="shared" si="5"/>
        <v>105450000</v>
      </c>
      <c r="K107" s="13">
        <f t="shared" si="6"/>
        <v>105450000</v>
      </c>
      <c r="L107" s="12">
        <f t="shared" si="7"/>
        <v>105450000</v>
      </c>
    </row>
    <row r="108" spans="1:12" ht="75" x14ac:dyDescent="0.25">
      <c r="A108" s="11">
        <v>100395</v>
      </c>
      <c r="B108" s="1"/>
      <c r="C108" s="2" t="s">
        <v>66</v>
      </c>
      <c r="D108" s="7"/>
      <c r="E108" s="5">
        <v>187</v>
      </c>
      <c r="F108" s="4">
        <v>187</v>
      </c>
      <c r="G108" s="4">
        <v>0</v>
      </c>
      <c r="H108" s="3">
        <v>8</v>
      </c>
      <c r="I108" s="13">
        <f t="shared" si="4"/>
        <v>103504500</v>
      </c>
      <c r="J108" s="12">
        <f t="shared" si="5"/>
        <v>345950000</v>
      </c>
      <c r="K108" s="13">
        <f t="shared" si="6"/>
        <v>345950000</v>
      </c>
      <c r="L108" s="12">
        <f t="shared" si="7"/>
        <v>345950000</v>
      </c>
    </row>
    <row r="109" spans="1:12" ht="93.75" x14ac:dyDescent="0.25">
      <c r="A109" s="11">
        <v>100400</v>
      </c>
      <c r="B109" s="1"/>
      <c r="C109" s="2" t="s">
        <v>67</v>
      </c>
      <c r="D109" s="7"/>
      <c r="E109" s="5">
        <v>46</v>
      </c>
      <c r="F109" s="4">
        <v>46</v>
      </c>
      <c r="G109" s="4">
        <v>0</v>
      </c>
      <c r="H109" s="3">
        <v>7</v>
      </c>
      <c r="I109" s="13">
        <f t="shared" si="4"/>
        <v>25461000</v>
      </c>
      <c r="J109" s="12">
        <f t="shared" si="5"/>
        <v>85100000</v>
      </c>
      <c r="K109" s="13">
        <f t="shared" si="6"/>
        <v>85100000</v>
      </c>
      <c r="L109" s="12">
        <f t="shared" si="7"/>
        <v>85100000</v>
      </c>
    </row>
    <row r="110" spans="1:12" ht="37.5" x14ac:dyDescent="0.25">
      <c r="A110" s="11">
        <v>100405</v>
      </c>
      <c r="B110" s="1"/>
      <c r="C110" s="2" t="s">
        <v>68</v>
      </c>
      <c r="D110" s="7"/>
      <c r="E110" s="5">
        <v>39</v>
      </c>
      <c r="F110" s="4">
        <v>39</v>
      </c>
      <c r="G110" s="4">
        <v>0</v>
      </c>
      <c r="H110" s="3">
        <v>7</v>
      </c>
      <c r="I110" s="13">
        <f t="shared" si="4"/>
        <v>21586500</v>
      </c>
      <c r="J110" s="12">
        <f t="shared" si="5"/>
        <v>72150000</v>
      </c>
      <c r="K110" s="13">
        <f t="shared" si="6"/>
        <v>72150000</v>
      </c>
      <c r="L110" s="12">
        <f t="shared" si="7"/>
        <v>72150000</v>
      </c>
    </row>
    <row r="111" spans="1:12" ht="93.75" x14ac:dyDescent="0.25">
      <c r="A111" s="11">
        <v>100410</v>
      </c>
      <c r="B111" s="1" t="s">
        <v>16</v>
      </c>
      <c r="C111" s="2" t="s">
        <v>69</v>
      </c>
      <c r="D111" s="7"/>
      <c r="E111" s="5">
        <v>25</v>
      </c>
      <c r="F111" s="4">
        <v>25</v>
      </c>
      <c r="G111" s="4">
        <v>0</v>
      </c>
      <c r="H111" s="3">
        <v>7</v>
      </c>
      <c r="I111" s="13">
        <f t="shared" si="4"/>
        <v>13837500</v>
      </c>
      <c r="J111" s="12">
        <f t="shared" si="5"/>
        <v>46250000</v>
      </c>
      <c r="K111" s="13">
        <f t="shared" si="6"/>
        <v>46250000</v>
      </c>
      <c r="L111" s="12">
        <f t="shared" si="7"/>
        <v>46250000</v>
      </c>
    </row>
    <row r="112" spans="1:12" ht="112.5" x14ac:dyDescent="0.25">
      <c r="A112" s="11">
        <v>100415</v>
      </c>
      <c r="B112" s="1" t="s">
        <v>70</v>
      </c>
      <c r="C112" s="2" t="s">
        <v>71</v>
      </c>
      <c r="D112" s="7"/>
      <c r="E112" s="5">
        <v>22</v>
      </c>
      <c r="F112" s="4">
        <v>22</v>
      </c>
      <c r="G112" s="4">
        <v>0</v>
      </c>
      <c r="H112" s="3">
        <v>7</v>
      </c>
      <c r="I112" s="13">
        <f t="shared" si="4"/>
        <v>12177000</v>
      </c>
      <c r="J112" s="12">
        <f t="shared" si="5"/>
        <v>40700000</v>
      </c>
      <c r="K112" s="13">
        <f t="shared" si="6"/>
        <v>40700000</v>
      </c>
      <c r="L112" s="12">
        <f t="shared" si="7"/>
        <v>40700000</v>
      </c>
    </row>
    <row r="113" spans="1:12" ht="56.25" x14ac:dyDescent="0.25">
      <c r="A113" s="11">
        <v>100416</v>
      </c>
      <c r="B113" s="1" t="s">
        <v>16</v>
      </c>
      <c r="C113" s="2" t="s">
        <v>2253</v>
      </c>
      <c r="D113" s="7"/>
      <c r="E113" s="5">
        <v>33</v>
      </c>
      <c r="F113" s="4">
        <v>33</v>
      </c>
      <c r="G113" s="4">
        <v>0</v>
      </c>
      <c r="H113" s="3">
        <v>4</v>
      </c>
      <c r="I113" s="13">
        <f t="shared" si="4"/>
        <v>18265500</v>
      </c>
      <c r="J113" s="12">
        <f t="shared" si="5"/>
        <v>61050000</v>
      </c>
      <c r="K113" s="13">
        <f t="shared" si="6"/>
        <v>61050000</v>
      </c>
      <c r="L113" s="12">
        <f t="shared" si="7"/>
        <v>61050000</v>
      </c>
    </row>
    <row r="114" spans="1:12" ht="37.5" x14ac:dyDescent="0.25">
      <c r="A114" s="11">
        <v>100420</v>
      </c>
      <c r="B114" s="1" t="s">
        <v>16</v>
      </c>
      <c r="C114" s="2" t="s">
        <v>2254</v>
      </c>
      <c r="D114" s="7" t="s">
        <v>72</v>
      </c>
      <c r="E114" s="5">
        <v>39</v>
      </c>
      <c r="F114" s="4">
        <v>39</v>
      </c>
      <c r="G114" s="4">
        <v>0</v>
      </c>
      <c r="H114" s="3">
        <v>6</v>
      </c>
      <c r="I114" s="13">
        <f t="shared" si="4"/>
        <v>21586500</v>
      </c>
      <c r="J114" s="12">
        <f t="shared" si="5"/>
        <v>72150000</v>
      </c>
      <c r="K114" s="13">
        <f t="shared" si="6"/>
        <v>72150000</v>
      </c>
      <c r="L114" s="12">
        <f t="shared" si="7"/>
        <v>72150000</v>
      </c>
    </row>
    <row r="115" spans="1:12" ht="37.5" x14ac:dyDescent="0.25">
      <c r="A115" s="11">
        <v>100425</v>
      </c>
      <c r="B115" s="1" t="s">
        <v>16</v>
      </c>
      <c r="C115" s="2" t="s">
        <v>2255</v>
      </c>
      <c r="D115" s="7" t="s">
        <v>72</v>
      </c>
      <c r="E115" s="5">
        <v>17</v>
      </c>
      <c r="F115" s="4">
        <v>17</v>
      </c>
      <c r="G115" s="4">
        <v>0</v>
      </c>
      <c r="H115" s="3">
        <v>5</v>
      </c>
      <c r="I115" s="13">
        <f t="shared" si="4"/>
        <v>9409500</v>
      </c>
      <c r="J115" s="12">
        <f t="shared" si="5"/>
        <v>31450000</v>
      </c>
      <c r="K115" s="13">
        <f t="shared" si="6"/>
        <v>31450000</v>
      </c>
      <c r="L115" s="12">
        <f t="shared" si="7"/>
        <v>31450000</v>
      </c>
    </row>
    <row r="116" spans="1:12" ht="56.25" x14ac:dyDescent="0.25">
      <c r="A116" s="11">
        <v>100430</v>
      </c>
      <c r="B116" s="1" t="s">
        <v>16</v>
      </c>
      <c r="C116" s="2" t="s">
        <v>73</v>
      </c>
      <c r="D116" s="7"/>
      <c r="E116" s="5">
        <v>14</v>
      </c>
      <c r="F116" s="4">
        <v>14</v>
      </c>
      <c r="G116" s="4">
        <v>0</v>
      </c>
      <c r="H116" s="3">
        <v>4</v>
      </c>
      <c r="I116" s="13">
        <f t="shared" si="4"/>
        <v>7749000</v>
      </c>
      <c r="J116" s="12">
        <f t="shared" si="5"/>
        <v>25900000</v>
      </c>
      <c r="K116" s="13">
        <f t="shared" si="6"/>
        <v>25900000</v>
      </c>
      <c r="L116" s="12">
        <f t="shared" si="7"/>
        <v>25900000</v>
      </c>
    </row>
    <row r="117" spans="1:12" ht="19.5" x14ac:dyDescent="0.25">
      <c r="A117" s="11">
        <v>100435</v>
      </c>
      <c r="B117" s="1" t="s">
        <v>16</v>
      </c>
      <c r="C117" s="2" t="s">
        <v>74</v>
      </c>
      <c r="D117" s="7"/>
      <c r="E117" s="5">
        <v>48</v>
      </c>
      <c r="F117" s="4">
        <v>48</v>
      </c>
      <c r="G117" s="4">
        <v>0</v>
      </c>
      <c r="H117" s="3">
        <v>6</v>
      </c>
      <c r="I117" s="13">
        <f t="shared" si="4"/>
        <v>26568000</v>
      </c>
      <c r="J117" s="12">
        <f t="shared" si="5"/>
        <v>88800000</v>
      </c>
      <c r="K117" s="13">
        <f t="shared" si="6"/>
        <v>88800000</v>
      </c>
      <c r="L117" s="12">
        <f t="shared" si="7"/>
        <v>88800000</v>
      </c>
    </row>
    <row r="118" spans="1:12" ht="75" x14ac:dyDescent="0.25">
      <c r="A118" s="11">
        <v>100446</v>
      </c>
      <c r="B118" s="1" t="s">
        <v>16</v>
      </c>
      <c r="C118" s="2" t="s">
        <v>75</v>
      </c>
      <c r="D118" s="7"/>
      <c r="E118" s="5">
        <v>28</v>
      </c>
      <c r="F118" s="4">
        <v>28</v>
      </c>
      <c r="G118" s="4">
        <v>0</v>
      </c>
      <c r="H118" s="3">
        <v>6</v>
      </c>
      <c r="I118" s="13">
        <f t="shared" si="4"/>
        <v>15498000</v>
      </c>
      <c r="J118" s="12">
        <f t="shared" si="5"/>
        <v>51800000</v>
      </c>
      <c r="K118" s="13">
        <f t="shared" si="6"/>
        <v>51800000</v>
      </c>
      <c r="L118" s="12">
        <f t="shared" si="7"/>
        <v>51800000</v>
      </c>
    </row>
    <row r="119" spans="1:12" ht="19.5" x14ac:dyDescent="0.25">
      <c r="A119" s="11">
        <v>100450</v>
      </c>
      <c r="B119" s="1" t="s">
        <v>16</v>
      </c>
      <c r="C119" s="2" t="s">
        <v>2256</v>
      </c>
      <c r="D119" s="7"/>
      <c r="E119" s="5">
        <v>45</v>
      </c>
      <c r="F119" s="4">
        <v>45</v>
      </c>
      <c r="G119" s="4">
        <v>0</v>
      </c>
      <c r="H119" s="3">
        <v>6</v>
      </c>
      <c r="I119" s="13">
        <f t="shared" si="4"/>
        <v>24907500</v>
      </c>
      <c r="J119" s="12">
        <f t="shared" si="5"/>
        <v>83250000</v>
      </c>
      <c r="K119" s="13">
        <f t="shared" si="6"/>
        <v>83250000</v>
      </c>
      <c r="L119" s="12">
        <f t="shared" si="7"/>
        <v>83250000</v>
      </c>
    </row>
    <row r="120" spans="1:12" ht="75" x14ac:dyDescent="0.25">
      <c r="A120" s="11">
        <v>100455</v>
      </c>
      <c r="B120" s="1" t="s">
        <v>16</v>
      </c>
      <c r="C120" s="2" t="s">
        <v>76</v>
      </c>
      <c r="D120" s="7"/>
      <c r="E120" s="5">
        <v>25</v>
      </c>
      <c r="F120" s="4">
        <v>25</v>
      </c>
      <c r="G120" s="4">
        <v>0</v>
      </c>
      <c r="H120" s="3">
        <v>6</v>
      </c>
      <c r="I120" s="13">
        <f t="shared" si="4"/>
        <v>13837500</v>
      </c>
      <c r="J120" s="12">
        <f t="shared" si="5"/>
        <v>46250000</v>
      </c>
      <c r="K120" s="13">
        <f t="shared" si="6"/>
        <v>46250000</v>
      </c>
      <c r="L120" s="12">
        <f t="shared" si="7"/>
        <v>46250000</v>
      </c>
    </row>
    <row r="121" spans="1:12" ht="56.25" x14ac:dyDescent="0.25">
      <c r="A121" s="11">
        <v>100460</v>
      </c>
      <c r="B121" s="1" t="s">
        <v>16</v>
      </c>
      <c r="C121" s="2" t="s">
        <v>77</v>
      </c>
      <c r="D121" s="7"/>
      <c r="E121" s="5">
        <v>60</v>
      </c>
      <c r="F121" s="4">
        <v>60</v>
      </c>
      <c r="G121" s="4">
        <v>0</v>
      </c>
      <c r="H121" s="3">
        <v>6</v>
      </c>
      <c r="I121" s="13">
        <f t="shared" si="4"/>
        <v>33210000</v>
      </c>
      <c r="J121" s="12">
        <f t="shared" si="5"/>
        <v>111000000</v>
      </c>
      <c r="K121" s="13">
        <f t="shared" si="6"/>
        <v>111000000</v>
      </c>
      <c r="L121" s="12">
        <f t="shared" si="7"/>
        <v>111000000</v>
      </c>
    </row>
    <row r="122" spans="1:12" ht="56.25" x14ac:dyDescent="0.25">
      <c r="A122" s="11">
        <v>100465</v>
      </c>
      <c r="B122" s="1" t="s">
        <v>16</v>
      </c>
      <c r="C122" s="2" t="s">
        <v>78</v>
      </c>
      <c r="D122" s="7"/>
      <c r="E122" s="5">
        <v>60</v>
      </c>
      <c r="F122" s="4">
        <v>60</v>
      </c>
      <c r="G122" s="4">
        <v>0</v>
      </c>
      <c r="H122" s="3">
        <v>4</v>
      </c>
      <c r="I122" s="13">
        <f t="shared" si="4"/>
        <v>33210000</v>
      </c>
      <c r="J122" s="12">
        <f t="shared" si="5"/>
        <v>111000000</v>
      </c>
      <c r="K122" s="13">
        <f t="shared" si="6"/>
        <v>111000000</v>
      </c>
      <c r="L122" s="12">
        <f t="shared" si="7"/>
        <v>111000000</v>
      </c>
    </row>
    <row r="123" spans="1:12" ht="93.75" x14ac:dyDescent="0.25">
      <c r="A123" s="11">
        <v>100470</v>
      </c>
      <c r="B123" s="1" t="s">
        <v>16</v>
      </c>
      <c r="C123" s="2" t="s">
        <v>2257</v>
      </c>
      <c r="D123" s="7" t="s">
        <v>79</v>
      </c>
      <c r="E123" s="5">
        <v>60</v>
      </c>
      <c r="F123" s="4">
        <v>60</v>
      </c>
      <c r="G123" s="4">
        <v>0</v>
      </c>
      <c r="H123" s="3">
        <v>4</v>
      </c>
      <c r="I123" s="13">
        <f t="shared" si="4"/>
        <v>33210000</v>
      </c>
      <c r="J123" s="12">
        <f t="shared" si="5"/>
        <v>111000000</v>
      </c>
      <c r="K123" s="13">
        <f t="shared" si="6"/>
        <v>111000000</v>
      </c>
      <c r="L123" s="12">
        <f t="shared" si="7"/>
        <v>111000000</v>
      </c>
    </row>
    <row r="124" spans="1:12" ht="75" x14ac:dyDescent="0.25">
      <c r="A124" s="11">
        <v>100471</v>
      </c>
      <c r="B124" s="1" t="s">
        <v>16</v>
      </c>
      <c r="C124" s="2" t="s">
        <v>2258</v>
      </c>
      <c r="D124" s="7" t="s">
        <v>79</v>
      </c>
      <c r="E124" s="5">
        <v>99</v>
      </c>
      <c r="F124" s="4">
        <v>99</v>
      </c>
      <c r="G124" s="4">
        <v>0</v>
      </c>
      <c r="H124" s="3">
        <v>6</v>
      </c>
      <c r="I124" s="13">
        <f t="shared" si="4"/>
        <v>54796500</v>
      </c>
      <c r="J124" s="12">
        <f t="shared" si="5"/>
        <v>183150000</v>
      </c>
      <c r="K124" s="13">
        <f t="shared" si="6"/>
        <v>183150000</v>
      </c>
      <c r="L124" s="12">
        <f t="shared" si="7"/>
        <v>183150000</v>
      </c>
    </row>
    <row r="125" spans="1:12" ht="75" x14ac:dyDescent="0.25">
      <c r="A125" s="11">
        <v>100475</v>
      </c>
      <c r="B125" s="1" t="s">
        <v>16</v>
      </c>
      <c r="C125" s="2" t="s">
        <v>2259</v>
      </c>
      <c r="D125" s="7"/>
      <c r="E125" s="5">
        <v>47</v>
      </c>
      <c r="F125" s="4">
        <v>47</v>
      </c>
      <c r="G125" s="4">
        <v>0</v>
      </c>
      <c r="H125" s="3">
        <v>4</v>
      </c>
      <c r="I125" s="13">
        <f t="shared" si="4"/>
        <v>26014500</v>
      </c>
      <c r="J125" s="12">
        <f t="shared" si="5"/>
        <v>86950000</v>
      </c>
      <c r="K125" s="13">
        <f t="shared" si="6"/>
        <v>86950000</v>
      </c>
      <c r="L125" s="12">
        <f t="shared" si="7"/>
        <v>86950000</v>
      </c>
    </row>
    <row r="126" spans="1:12" ht="37.5" x14ac:dyDescent="0.25">
      <c r="A126" s="11">
        <v>100480</v>
      </c>
      <c r="B126" s="1" t="s">
        <v>16</v>
      </c>
      <c r="C126" s="2" t="s">
        <v>5280</v>
      </c>
      <c r="D126" s="7"/>
      <c r="E126" s="5">
        <v>37</v>
      </c>
      <c r="F126" s="4">
        <v>37</v>
      </c>
      <c r="G126" s="4">
        <v>0</v>
      </c>
      <c r="H126" s="3">
        <v>7</v>
      </c>
      <c r="I126" s="13">
        <f t="shared" si="4"/>
        <v>20479500</v>
      </c>
      <c r="J126" s="12">
        <f t="shared" si="5"/>
        <v>68450000</v>
      </c>
      <c r="K126" s="13">
        <f t="shared" si="6"/>
        <v>68450000</v>
      </c>
      <c r="L126" s="12">
        <f t="shared" si="7"/>
        <v>68450000</v>
      </c>
    </row>
    <row r="127" spans="1:12" ht="75" x14ac:dyDescent="0.25">
      <c r="A127" s="11">
        <v>100485</v>
      </c>
      <c r="B127" s="1"/>
      <c r="C127" s="2" t="s">
        <v>80</v>
      </c>
      <c r="D127" s="7"/>
      <c r="E127" s="5">
        <v>66</v>
      </c>
      <c r="F127" s="4">
        <v>66</v>
      </c>
      <c r="G127" s="4">
        <v>0</v>
      </c>
      <c r="H127" s="3">
        <v>8</v>
      </c>
      <c r="I127" s="13">
        <f t="shared" si="4"/>
        <v>36531000</v>
      </c>
      <c r="J127" s="12">
        <f t="shared" si="5"/>
        <v>122100000</v>
      </c>
      <c r="K127" s="13">
        <f t="shared" si="6"/>
        <v>122100000</v>
      </c>
      <c r="L127" s="12">
        <f t="shared" si="7"/>
        <v>122100000</v>
      </c>
    </row>
    <row r="128" spans="1:12" ht="37.5" x14ac:dyDescent="0.25">
      <c r="A128" s="11">
        <v>100490</v>
      </c>
      <c r="B128" s="1"/>
      <c r="C128" s="2" t="s">
        <v>81</v>
      </c>
      <c r="D128" s="7"/>
      <c r="E128" s="5">
        <v>117</v>
      </c>
      <c r="F128" s="4">
        <v>117</v>
      </c>
      <c r="G128" s="4">
        <v>0</v>
      </c>
      <c r="H128" s="3">
        <v>8</v>
      </c>
      <c r="I128" s="13">
        <f t="shared" si="4"/>
        <v>64759500</v>
      </c>
      <c r="J128" s="12">
        <f t="shared" si="5"/>
        <v>216450000</v>
      </c>
      <c r="K128" s="13">
        <f t="shared" si="6"/>
        <v>216450000</v>
      </c>
      <c r="L128" s="12">
        <f t="shared" si="7"/>
        <v>216450000</v>
      </c>
    </row>
    <row r="129" spans="1:12" ht="56.25" x14ac:dyDescent="0.25">
      <c r="A129" s="11">
        <v>100495</v>
      </c>
      <c r="B129" s="1"/>
      <c r="C129" s="2" t="s">
        <v>5281</v>
      </c>
      <c r="D129" s="7"/>
      <c r="E129" s="5">
        <v>176</v>
      </c>
      <c r="F129" s="4">
        <v>176</v>
      </c>
      <c r="G129" s="4">
        <v>0</v>
      </c>
      <c r="H129" s="3">
        <v>8</v>
      </c>
      <c r="I129" s="13">
        <f t="shared" si="4"/>
        <v>97416000</v>
      </c>
      <c r="J129" s="12">
        <f t="shared" si="5"/>
        <v>325600000</v>
      </c>
      <c r="K129" s="13">
        <f t="shared" si="6"/>
        <v>325600000</v>
      </c>
      <c r="L129" s="12">
        <f t="shared" si="7"/>
        <v>325600000</v>
      </c>
    </row>
    <row r="130" spans="1:12" ht="93.75" x14ac:dyDescent="0.25">
      <c r="A130" s="11">
        <v>100500</v>
      </c>
      <c r="B130" s="1"/>
      <c r="C130" s="2" t="s">
        <v>2260</v>
      </c>
      <c r="D130" s="7" t="s">
        <v>82</v>
      </c>
      <c r="E130" s="5">
        <v>65</v>
      </c>
      <c r="F130" s="4">
        <v>65</v>
      </c>
      <c r="G130" s="4">
        <v>0</v>
      </c>
      <c r="H130" s="3">
        <v>8</v>
      </c>
      <c r="I130" s="13">
        <f t="shared" si="4"/>
        <v>35977500</v>
      </c>
      <c r="J130" s="12">
        <f t="shared" si="5"/>
        <v>120250000</v>
      </c>
      <c r="K130" s="13">
        <f t="shared" si="6"/>
        <v>120250000</v>
      </c>
      <c r="L130" s="12">
        <f t="shared" si="7"/>
        <v>120250000</v>
      </c>
    </row>
    <row r="131" spans="1:12" ht="56.25" x14ac:dyDescent="0.25">
      <c r="A131" s="11">
        <v>100505</v>
      </c>
      <c r="B131" s="1"/>
      <c r="C131" s="2" t="s">
        <v>83</v>
      </c>
      <c r="D131" s="7"/>
      <c r="E131" s="5">
        <v>7</v>
      </c>
      <c r="F131" s="4">
        <v>7</v>
      </c>
      <c r="G131" s="4">
        <v>0</v>
      </c>
      <c r="H131" s="3">
        <v>5</v>
      </c>
      <c r="I131" s="13">
        <f t="shared" si="4"/>
        <v>3874500</v>
      </c>
      <c r="J131" s="12">
        <f t="shared" si="5"/>
        <v>12950000</v>
      </c>
      <c r="K131" s="13">
        <f t="shared" si="6"/>
        <v>12950000</v>
      </c>
      <c r="L131" s="12">
        <f t="shared" si="7"/>
        <v>12950000</v>
      </c>
    </row>
    <row r="132" spans="1:12" ht="56.25" x14ac:dyDescent="0.25">
      <c r="A132" s="11">
        <v>100506</v>
      </c>
      <c r="B132" s="1"/>
      <c r="C132" s="2" t="s">
        <v>5282</v>
      </c>
      <c r="D132" s="7" t="s">
        <v>87</v>
      </c>
      <c r="E132" s="5">
        <v>1.5</v>
      </c>
      <c r="F132" s="4">
        <v>1.5</v>
      </c>
      <c r="G132" s="4">
        <v>0</v>
      </c>
      <c r="H132" s="3">
        <v>4</v>
      </c>
      <c r="I132" s="13">
        <f t="shared" ref="I132:I195" si="8">F132*553500+G132*1140000</f>
        <v>830250</v>
      </c>
      <c r="J132" s="12">
        <f t="shared" ref="J132:J195" si="9">F132*1850000+G132*5100000</f>
        <v>2775000</v>
      </c>
      <c r="K132" s="13">
        <f t="shared" ref="K132:K195" si="10">F132*1850000+G132*2060000</f>
        <v>2775000</v>
      </c>
      <c r="L132" s="12">
        <f t="shared" ref="L132:L195" si="11">F132*1850000+G132*4340000</f>
        <v>2775000</v>
      </c>
    </row>
    <row r="133" spans="1:12" ht="75" x14ac:dyDescent="0.25">
      <c r="A133" s="11">
        <v>100507</v>
      </c>
      <c r="B133" s="1"/>
      <c r="C133" s="2" t="s">
        <v>5283</v>
      </c>
      <c r="D133" s="7" t="s">
        <v>87</v>
      </c>
      <c r="E133" s="5">
        <v>2.5</v>
      </c>
      <c r="F133" s="4">
        <v>2.5</v>
      </c>
      <c r="G133" s="4">
        <v>0</v>
      </c>
      <c r="H133" s="3">
        <v>4</v>
      </c>
      <c r="I133" s="13">
        <f t="shared" si="8"/>
        <v>1383750</v>
      </c>
      <c r="J133" s="12">
        <f t="shared" si="9"/>
        <v>4625000</v>
      </c>
      <c r="K133" s="13">
        <f t="shared" si="10"/>
        <v>4625000</v>
      </c>
      <c r="L133" s="12">
        <f t="shared" si="11"/>
        <v>4625000</v>
      </c>
    </row>
    <row r="134" spans="1:12" ht="75" x14ac:dyDescent="0.25">
      <c r="A134" s="11">
        <v>100510</v>
      </c>
      <c r="B134" s="1"/>
      <c r="C134" s="2" t="s">
        <v>86</v>
      </c>
      <c r="D134" s="7"/>
      <c r="E134" s="5">
        <v>4</v>
      </c>
      <c r="F134" s="4">
        <v>4</v>
      </c>
      <c r="G134" s="4">
        <v>0</v>
      </c>
      <c r="H134" s="3">
        <v>5</v>
      </c>
      <c r="I134" s="13">
        <f t="shared" si="8"/>
        <v>2214000</v>
      </c>
      <c r="J134" s="12">
        <f t="shared" si="9"/>
        <v>7400000</v>
      </c>
      <c r="K134" s="13">
        <f t="shared" si="10"/>
        <v>7400000</v>
      </c>
      <c r="L134" s="12">
        <f t="shared" si="11"/>
        <v>7400000</v>
      </c>
    </row>
    <row r="135" spans="1:12" ht="56.25" x14ac:dyDescent="0.25">
      <c r="A135" s="11">
        <v>100511</v>
      </c>
      <c r="B135" s="1"/>
      <c r="C135" s="2" t="s">
        <v>5284</v>
      </c>
      <c r="D135" s="7" t="s">
        <v>87</v>
      </c>
      <c r="E135" s="5">
        <v>1</v>
      </c>
      <c r="F135" s="4">
        <v>1</v>
      </c>
      <c r="G135" s="4">
        <v>0</v>
      </c>
      <c r="H135" s="3">
        <v>0</v>
      </c>
      <c r="I135" s="13">
        <f t="shared" si="8"/>
        <v>553500</v>
      </c>
      <c r="J135" s="12">
        <f t="shared" si="9"/>
        <v>1850000</v>
      </c>
      <c r="K135" s="13">
        <f t="shared" si="10"/>
        <v>1850000</v>
      </c>
      <c r="L135" s="12">
        <f t="shared" si="11"/>
        <v>1850000</v>
      </c>
    </row>
    <row r="136" spans="1:12" ht="37.5" x14ac:dyDescent="0.25">
      <c r="A136" s="11">
        <v>100512</v>
      </c>
      <c r="B136" s="1"/>
      <c r="C136" s="2" t="s">
        <v>5285</v>
      </c>
      <c r="D136" s="7" t="s">
        <v>87</v>
      </c>
      <c r="E136" s="5">
        <v>2</v>
      </c>
      <c r="F136" s="4">
        <v>2</v>
      </c>
      <c r="G136" s="4">
        <v>0</v>
      </c>
      <c r="H136" s="3">
        <v>0</v>
      </c>
      <c r="I136" s="13">
        <f t="shared" si="8"/>
        <v>1107000</v>
      </c>
      <c r="J136" s="12">
        <f t="shared" si="9"/>
        <v>3700000</v>
      </c>
      <c r="K136" s="13">
        <f t="shared" si="10"/>
        <v>3700000</v>
      </c>
      <c r="L136" s="12">
        <f t="shared" si="11"/>
        <v>3700000</v>
      </c>
    </row>
    <row r="137" spans="1:12" ht="93.75" x14ac:dyDescent="0.25">
      <c r="A137" s="11">
        <v>100515</v>
      </c>
      <c r="B137" s="1"/>
      <c r="C137" s="2" t="s">
        <v>89</v>
      </c>
      <c r="D137" s="7"/>
      <c r="E137" s="5">
        <v>20</v>
      </c>
      <c r="F137" s="4">
        <v>20</v>
      </c>
      <c r="G137" s="4">
        <v>0</v>
      </c>
      <c r="H137" s="3">
        <v>4</v>
      </c>
      <c r="I137" s="13">
        <f t="shared" si="8"/>
        <v>11070000</v>
      </c>
      <c r="J137" s="12">
        <f t="shared" si="9"/>
        <v>37000000</v>
      </c>
      <c r="K137" s="13">
        <f t="shared" si="10"/>
        <v>37000000</v>
      </c>
      <c r="L137" s="12">
        <f t="shared" si="11"/>
        <v>37000000</v>
      </c>
    </row>
    <row r="138" spans="1:12" ht="37.5" x14ac:dyDescent="0.25">
      <c r="A138" s="11">
        <v>100520</v>
      </c>
      <c r="B138" s="1" t="s">
        <v>16</v>
      </c>
      <c r="C138" s="2" t="s">
        <v>90</v>
      </c>
      <c r="D138" s="7"/>
      <c r="E138" s="5">
        <v>12</v>
      </c>
      <c r="F138" s="4">
        <v>12</v>
      </c>
      <c r="G138" s="4">
        <v>0</v>
      </c>
      <c r="H138" s="3">
        <v>6</v>
      </c>
      <c r="I138" s="13">
        <f t="shared" si="8"/>
        <v>6642000</v>
      </c>
      <c r="J138" s="12">
        <f t="shared" si="9"/>
        <v>22200000</v>
      </c>
      <c r="K138" s="13">
        <f t="shared" si="10"/>
        <v>22200000</v>
      </c>
      <c r="L138" s="12">
        <f t="shared" si="11"/>
        <v>22200000</v>
      </c>
    </row>
    <row r="139" spans="1:12" ht="75" x14ac:dyDescent="0.25">
      <c r="A139" s="11">
        <v>100525</v>
      </c>
      <c r="B139" s="1" t="s">
        <v>16</v>
      </c>
      <c r="C139" s="2" t="s">
        <v>91</v>
      </c>
      <c r="D139" s="7"/>
      <c r="E139" s="5">
        <v>34</v>
      </c>
      <c r="F139" s="4">
        <v>34</v>
      </c>
      <c r="G139" s="4">
        <v>0</v>
      </c>
      <c r="H139" s="3">
        <v>4</v>
      </c>
      <c r="I139" s="13">
        <f t="shared" si="8"/>
        <v>18819000</v>
      </c>
      <c r="J139" s="12">
        <f t="shared" si="9"/>
        <v>62900000</v>
      </c>
      <c r="K139" s="13">
        <f t="shared" si="10"/>
        <v>62900000</v>
      </c>
      <c r="L139" s="12">
        <f t="shared" si="11"/>
        <v>62900000</v>
      </c>
    </row>
    <row r="140" spans="1:12" ht="93.75" x14ac:dyDescent="0.25">
      <c r="A140" s="11">
        <v>100526</v>
      </c>
      <c r="B140" s="1" t="s">
        <v>16</v>
      </c>
      <c r="C140" s="2" t="s">
        <v>92</v>
      </c>
      <c r="D140" s="7"/>
      <c r="E140" s="5">
        <v>37</v>
      </c>
      <c r="F140" s="4">
        <v>37</v>
      </c>
      <c r="G140" s="4">
        <v>0</v>
      </c>
      <c r="H140" s="3">
        <v>4</v>
      </c>
      <c r="I140" s="13">
        <f t="shared" si="8"/>
        <v>20479500</v>
      </c>
      <c r="J140" s="12">
        <f t="shared" si="9"/>
        <v>68450000</v>
      </c>
      <c r="K140" s="13">
        <f t="shared" si="10"/>
        <v>68450000</v>
      </c>
      <c r="L140" s="12">
        <f t="shared" si="11"/>
        <v>68450000</v>
      </c>
    </row>
    <row r="141" spans="1:12" ht="37.5" x14ac:dyDescent="0.25">
      <c r="A141" s="11">
        <v>100528</v>
      </c>
      <c r="B141" s="1" t="s">
        <v>16</v>
      </c>
      <c r="C141" s="2" t="s">
        <v>93</v>
      </c>
      <c r="D141" s="7"/>
      <c r="E141" s="5">
        <v>37</v>
      </c>
      <c r="F141" s="4">
        <v>37</v>
      </c>
      <c r="G141" s="4">
        <v>0</v>
      </c>
      <c r="H141" s="3">
        <v>4</v>
      </c>
      <c r="I141" s="13">
        <f t="shared" si="8"/>
        <v>20479500</v>
      </c>
      <c r="J141" s="12">
        <f t="shared" si="9"/>
        <v>68450000</v>
      </c>
      <c r="K141" s="13">
        <f t="shared" si="10"/>
        <v>68450000</v>
      </c>
      <c r="L141" s="12">
        <f t="shared" si="11"/>
        <v>68450000</v>
      </c>
    </row>
    <row r="142" spans="1:12" ht="93.75" x14ac:dyDescent="0.25">
      <c r="A142" s="11">
        <v>100530</v>
      </c>
      <c r="B142" s="1"/>
      <c r="C142" s="2" t="s">
        <v>5286</v>
      </c>
      <c r="D142" s="7"/>
      <c r="E142" s="5">
        <v>40</v>
      </c>
      <c r="F142" s="4">
        <v>40</v>
      </c>
      <c r="G142" s="4">
        <v>0</v>
      </c>
      <c r="H142" s="3">
        <v>8</v>
      </c>
      <c r="I142" s="13">
        <f t="shared" si="8"/>
        <v>22140000</v>
      </c>
      <c r="J142" s="12">
        <f t="shared" si="9"/>
        <v>74000000</v>
      </c>
      <c r="K142" s="13">
        <f t="shared" si="10"/>
        <v>74000000</v>
      </c>
      <c r="L142" s="12">
        <f t="shared" si="11"/>
        <v>74000000</v>
      </c>
    </row>
    <row r="143" spans="1:12" ht="93.75" x14ac:dyDescent="0.25">
      <c r="A143" s="11">
        <v>100532</v>
      </c>
      <c r="B143" s="1"/>
      <c r="C143" s="2" t="s">
        <v>5287</v>
      </c>
      <c r="D143" s="7"/>
      <c r="E143" s="5">
        <v>29</v>
      </c>
      <c r="F143" s="4">
        <v>29</v>
      </c>
      <c r="G143" s="4">
        <v>0</v>
      </c>
      <c r="H143" s="3">
        <v>8</v>
      </c>
      <c r="I143" s="13">
        <f t="shared" si="8"/>
        <v>16051500</v>
      </c>
      <c r="J143" s="12">
        <f t="shared" si="9"/>
        <v>53650000</v>
      </c>
      <c r="K143" s="13">
        <f t="shared" si="10"/>
        <v>53650000</v>
      </c>
      <c r="L143" s="12">
        <f t="shared" si="11"/>
        <v>53650000</v>
      </c>
    </row>
    <row r="144" spans="1:12" ht="56.25" x14ac:dyDescent="0.25">
      <c r="A144" s="11">
        <v>100535</v>
      </c>
      <c r="B144" s="1"/>
      <c r="C144" s="2" t="s">
        <v>94</v>
      </c>
      <c r="D144" s="7"/>
      <c r="E144" s="5">
        <v>45</v>
      </c>
      <c r="F144" s="4">
        <v>45</v>
      </c>
      <c r="G144" s="4">
        <v>0</v>
      </c>
      <c r="H144" s="3">
        <v>8</v>
      </c>
      <c r="I144" s="13">
        <f t="shared" si="8"/>
        <v>24907500</v>
      </c>
      <c r="J144" s="12">
        <f t="shared" si="9"/>
        <v>83250000</v>
      </c>
      <c r="K144" s="13">
        <f t="shared" si="10"/>
        <v>83250000</v>
      </c>
      <c r="L144" s="12">
        <f t="shared" si="11"/>
        <v>83250000</v>
      </c>
    </row>
    <row r="145" spans="1:12" ht="75" x14ac:dyDescent="0.25">
      <c r="A145" s="11">
        <v>100540</v>
      </c>
      <c r="B145" s="1"/>
      <c r="C145" s="2" t="s">
        <v>95</v>
      </c>
      <c r="D145" s="7"/>
      <c r="E145" s="5">
        <v>54</v>
      </c>
      <c r="F145" s="4">
        <v>54</v>
      </c>
      <c r="G145" s="4">
        <v>0</v>
      </c>
      <c r="H145" s="3">
        <v>8</v>
      </c>
      <c r="I145" s="13">
        <f t="shared" si="8"/>
        <v>29889000</v>
      </c>
      <c r="J145" s="12">
        <f t="shared" si="9"/>
        <v>99900000</v>
      </c>
      <c r="K145" s="13">
        <f t="shared" si="10"/>
        <v>99900000</v>
      </c>
      <c r="L145" s="12">
        <f t="shared" si="11"/>
        <v>99900000</v>
      </c>
    </row>
    <row r="146" spans="1:12" ht="168.75" x14ac:dyDescent="0.25">
      <c r="A146" s="11">
        <v>100545</v>
      </c>
      <c r="B146" s="1"/>
      <c r="C146" s="2" t="s">
        <v>96</v>
      </c>
      <c r="D146" s="7"/>
      <c r="E146" s="5">
        <v>57</v>
      </c>
      <c r="F146" s="4">
        <v>57</v>
      </c>
      <c r="G146" s="4">
        <v>0</v>
      </c>
      <c r="H146" s="3">
        <v>8</v>
      </c>
      <c r="I146" s="13">
        <f t="shared" si="8"/>
        <v>31549500</v>
      </c>
      <c r="J146" s="12">
        <f t="shared" si="9"/>
        <v>105450000</v>
      </c>
      <c r="K146" s="13">
        <f t="shared" si="10"/>
        <v>105450000</v>
      </c>
      <c r="L146" s="12">
        <f t="shared" si="11"/>
        <v>105450000</v>
      </c>
    </row>
    <row r="147" spans="1:12" ht="168.75" x14ac:dyDescent="0.25">
      <c r="A147" s="11">
        <v>100550</v>
      </c>
      <c r="B147" s="1"/>
      <c r="C147" s="2" t="s">
        <v>97</v>
      </c>
      <c r="D147" s="7"/>
      <c r="E147" s="5">
        <v>72</v>
      </c>
      <c r="F147" s="4">
        <v>72</v>
      </c>
      <c r="G147" s="4">
        <v>0</v>
      </c>
      <c r="H147" s="3">
        <v>8</v>
      </c>
      <c r="I147" s="13">
        <f t="shared" si="8"/>
        <v>39852000</v>
      </c>
      <c r="J147" s="12">
        <f t="shared" si="9"/>
        <v>133200000</v>
      </c>
      <c r="K147" s="13">
        <f t="shared" si="10"/>
        <v>133200000</v>
      </c>
      <c r="L147" s="12">
        <f t="shared" si="11"/>
        <v>133200000</v>
      </c>
    </row>
    <row r="148" spans="1:12" ht="37.5" x14ac:dyDescent="0.25">
      <c r="A148" s="11">
        <v>100555</v>
      </c>
      <c r="B148" s="1"/>
      <c r="C148" s="2" t="s">
        <v>98</v>
      </c>
      <c r="D148" s="7"/>
      <c r="E148" s="5">
        <v>5</v>
      </c>
      <c r="F148" s="4">
        <v>5</v>
      </c>
      <c r="G148" s="4">
        <v>0</v>
      </c>
      <c r="H148" s="3">
        <v>4</v>
      </c>
      <c r="I148" s="13">
        <f t="shared" si="8"/>
        <v>2767500</v>
      </c>
      <c r="J148" s="12">
        <f t="shared" si="9"/>
        <v>9250000</v>
      </c>
      <c r="K148" s="13">
        <f t="shared" si="10"/>
        <v>9250000</v>
      </c>
      <c r="L148" s="12">
        <f t="shared" si="11"/>
        <v>9250000</v>
      </c>
    </row>
    <row r="149" spans="1:12" ht="131.25" x14ac:dyDescent="0.25">
      <c r="A149" s="11">
        <v>100557</v>
      </c>
      <c r="B149" s="1"/>
      <c r="C149" s="2" t="s">
        <v>2262</v>
      </c>
      <c r="D149" s="7"/>
      <c r="E149" s="5">
        <v>7</v>
      </c>
      <c r="F149" s="4">
        <v>7</v>
      </c>
      <c r="G149" s="4">
        <v>0</v>
      </c>
      <c r="H149" s="3">
        <v>5</v>
      </c>
      <c r="I149" s="13">
        <f t="shared" si="8"/>
        <v>3874500</v>
      </c>
      <c r="J149" s="12">
        <f t="shared" si="9"/>
        <v>12950000</v>
      </c>
      <c r="K149" s="13">
        <f t="shared" si="10"/>
        <v>12950000</v>
      </c>
      <c r="L149" s="12">
        <f t="shared" si="11"/>
        <v>12950000</v>
      </c>
    </row>
    <row r="150" spans="1:12" ht="112.5" x14ac:dyDescent="0.25">
      <c r="A150" s="11">
        <v>100560</v>
      </c>
      <c r="B150" s="1"/>
      <c r="C150" s="2" t="s">
        <v>2263</v>
      </c>
      <c r="D150" s="7"/>
      <c r="E150" s="5">
        <v>10</v>
      </c>
      <c r="F150" s="4">
        <v>10</v>
      </c>
      <c r="G150" s="4">
        <v>0</v>
      </c>
      <c r="H150" s="3">
        <v>5</v>
      </c>
      <c r="I150" s="13">
        <f t="shared" si="8"/>
        <v>5535000</v>
      </c>
      <c r="J150" s="12">
        <f t="shared" si="9"/>
        <v>18500000</v>
      </c>
      <c r="K150" s="13">
        <f t="shared" si="10"/>
        <v>18500000</v>
      </c>
      <c r="L150" s="12">
        <f t="shared" si="11"/>
        <v>18500000</v>
      </c>
    </row>
    <row r="151" spans="1:12" ht="112.5" x14ac:dyDescent="0.25">
      <c r="A151" s="11">
        <v>100562</v>
      </c>
      <c r="B151" s="1"/>
      <c r="C151" s="2" t="s">
        <v>99</v>
      </c>
      <c r="D151" s="7"/>
      <c r="E151" s="5">
        <v>11</v>
      </c>
      <c r="F151" s="4">
        <v>11</v>
      </c>
      <c r="G151" s="4">
        <v>0</v>
      </c>
      <c r="H151" s="3">
        <v>5</v>
      </c>
      <c r="I151" s="13">
        <f t="shared" si="8"/>
        <v>6088500</v>
      </c>
      <c r="J151" s="12">
        <f t="shared" si="9"/>
        <v>20350000</v>
      </c>
      <c r="K151" s="13">
        <f t="shared" si="10"/>
        <v>20350000</v>
      </c>
      <c r="L151" s="12">
        <f t="shared" si="11"/>
        <v>20350000</v>
      </c>
    </row>
    <row r="152" spans="1:12" ht="112.5" x14ac:dyDescent="0.25">
      <c r="A152" s="11">
        <v>100563</v>
      </c>
      <c r="B152" s="1"/>
      <c r="C152" s="2" t="s">
        <v>100</v>
      </c>
      <c r="D152" s="7"/>
      <c r="E152" s="5">
        <v>13</v>
      </c>
      <c r="F152" s="4">
        <v>13</v>
      </c>
      <c r="G152" s="4">
        <v>0</v>
      </c>
      <c r="H152" s="3">
        <v>5</v>
      </c>
      <c r="I152" s="13">
        <f t="shared" si="8"/>
        <v>7195500</v>
      </c>
      <c r="J152" s="12">
        <f t="shared" si="9"/>
        <v>24050000</v>
      </c>
      <c r="K152" s="13">
        <f t="shared" si="10"/>
        <v>24050000</v>
      </c>
      <c r="L152" s="12">
        <f t="shared" si="11"/>
        <v>24050000</v>
      </c>
    </row>
    <row r="153" spans="1:12" ht="37.5" x14ac:dyDescent="0.25">
      <c r="A153" s="11">
        <v>100565</v>
      </c>
      <c r="B153" s="1" t="s">
        <v>16</v>
      </c>
      <c r="C153" s="2" t="s">
        <v>2264</v>
      </c>
      <c r="D153" s="7" t="s">
        <v>5288</v>
      </c>
      <c r="E153" s="5">
        <v>18</v>
      </c>
      <c r="F153" s="4">
        <v>18</v>
      </c>
      <c r="G153" s="4">
        <v>0</v>
      </c>
      <c r="H153" s="3">
        <v>4</v>
      </c>
      <c r="I153" s="13">
        <f t="shared" si="8"/>
        <v>9963000</v>
      </c>
      <c r="J153" s="12">
        <f t="shared" si="9"/>
        <v>33300000</v>
      </c>
      <c r="K153" s="13">
        <f t="shared" si="10"/>
        <v>33300000</v>
      </c>
      <c r="L153" s="12">
        <f t="shared" si="11"/>
        <v>33300000</v>
      </c>
    </row>
    <row r="154" spans="1:12" ht="75" x14ac:dyDescent="0.25">
      <c r="A154" s="11">
        <v>100570</v>
      </c>
      <c r="B154" s="1" t="s">
        <v>70</v>
      </c>
      <c r="C154" s="2" t="s">
        <v>101</v>
      </c>
      <c r="D154" s="7" t="s">
        <v>5289</v>
      </c>
      <c r="E154" s="5">
        <v>7</v>
      </c>
      <c r="F154" s="4">
        <v>7</v>
      </c>
      <c r="G154" s="4">
        <v>0</v>
      </c>
      <c r="H154" s="3">
        <v>0</v>
      </c>
      <c r="I154" s="13">
        <f t="shared" si="8"/>
        <v>3874500</v>
      </c>
      <c r="J154" s="12">
        <f t="shared" si="9"/>
        <v>12950000</v>
      </c>
      <c r="K154" s="13">
        <f t="shared" si="10"/>
        <v>12950000</v>
      </c>
      <c r="L154" s="12">
        <f t="shared" si="11"/>
        <v>12950000</v>
      </c>
    </row>
    <row r="155" spans="1:12" ht="56.25" x14ac:dyDescent="0.25">
      <c r="A155" s="11">
        <v>100573</v>
      </c>
      <c r="B155" s="1" t="s">
        <v>16</v>
      </c>
      <c r="C155" s="2" t="s">
        <v>102</v>
      </c>
      <c r="D155" s="7"/>
      <c r="E155" s="5">
        <v>3</v>
      </c>
      <c r="F155" s="4">
        <v>3</v>
      </c>
      <c r="G155" s="4">
        <v>0</v>
      </c>
      <c r="H155" s="3">
        <v>4</v>
      </c>
      <c r="I155" s="13">
        <f t="shared" si="8"/>
        <v>1660500</v>
      </c>
      <c r="J155" s="12">
        <f t="shared" si="9"/>
        <v>5550000</v>
      </c>
      <c r="K155" s="13">
        <f t="shared" si="10"/>
        <v>5550000</v>
      </c>
      <c r="L155" s="12">
        <f t="shared" si="11"/>
        <v>5550000</v>
      </c>
    </row>
    <row r="156" spans="1:12" ht="56.25" x14ac:dyDescent="0.25">
      <c r="A156" s="11">
        <v>100575</v>
      </c>
      <c r="B156" s="1"/>
      <c r="C156" s="2" t="s">
        <v>2265</v>
      </c>
      <c r="D156" s="7" t="s">
        <v>15</v>
      </c>
      <c r="E156" s="5">
        <v>7.5</v>
      </c>
      <c r="F156" s="4">
        <v>6</v>
      </c>
      <c r="G156" s="4">
        <v>1.5</v>
      </c>
      <c r="H156" s="3">
        <v>4</v>
      </c>
      <c r="I156" s="13">
        <f t="shared" si="8"/>
        <v>5031000</v>
      </c>
      <c r="J156" s="12">
        <f t="shared" si="9"/>
        <v>18750000</v>
      </c>
      <c r="K156" s="13">
        <f t="shared" si="10"/>
        <v>14190000</v>
      </c>
      <c r="L156" s="12">
        <f t="shared" si="11"/>
        <v>17610000</v>
      </c>
    </row>
    <row r="157" spans="1:12" ht="93.75" x14ac:dyDescent="0.25">
      <c r="A157" s="11">
        <v>100585</v>
      </c>
      <c r="B157" s="1"/>
      <c r="C157" s="2" t="s">
        <v>5290</v>
      </c>
      <c r="D157" s="7" t="s">
        <v>15</v>
      </c>
      <c r="E157" s="5">
        <v>33</v>
      </c>
      <c r="F157" s="4">
        <v>23</v>
      </c>
      <c r="G157" s="4">
        <v>10</v>
      </c>
      <c r="H157" s="3">
        <v>4</v>
      </c>
      <c r="I157" s="13">
        <f t="shared" si="8"/>
        <v>24130500</v>
      </c>
      <c r="J157" s="12">
        <f t="shared" si="9"/>
        <v>93550000</v>
      </c>
      <c r="K157" s="13">
        <f t="shared" si="10"/>
        <v>63150000</v>
      </c>
      <c r="L157" s="12">
        <f t="shared" si="11"/>
        <v>85950000</v>
      </c>
    </row>
    <row r="158" spans="1:12" ht="93.75" x14ac:dyDescent="0.25">
      <c r="A158" s="11">
        <v>100586</v>
      </c>
      <c r="B158" s="1"/>
      <c r="C158" s="2" t="s">
        <v>5291</v>
      </c>
      <c r="D158" s="7" t="s">
        <v>15</v>
      </c>
      <c r="E158" s="5">
        <v>44.5</v>
      </c>
      <c r="F158" s="4">
        <v>30</v>
      </c>
      <c r="G158" s="4">
        <v>14.5</v>
      </c>
      <c r="H158" s="3">
        <v>4</v>
      </c>
      <c r="I158" s="13">
        <f t="shared" si="8"/>
        <v>33135000</v>
      </c>
      <c r="J158" s="12">
        <f t="shared" si="9"/>
        <v>129450000</v>
      </c>
      <c r="K158" s="13">
        <f t="shared" si="10"/>
        <v>85370000</v>
      </c>
      <c r="L158" s="12">
        <f t="shared" si="11"/>
        <v>118430000</v>
      </c>
    </row>
    <row r="159" spans="1:12" ht="93.75" x14ac:dyDescent="0.25">
      <c r="A159" s="11">
        <v>100590</v>
      </c>
      <c r="B159" s="1"/>
      <c r="C159" s="2" t="s">
        <v>5292</v>
      </c>
      <c r="D159" s="7" t="s">
        <v>15</v>
      </c>
      <c r="E159" s="5">
        <v>67</v>
      </c>
      <c r="F159" s="4">
        <v>45</v>
      </c>
      <c r="G159" s="4">
        <v>22</v>
      </c>
      <c r="H159" s="3">
        <v>4</v>
      </c>
      <c r="I159" s="13">
        <f t="shared" si="8"/>
        <v>49987500</v>
      </c>
      <c r="J159" s="12">
        <f t="shared" si="9"/>
        <v>195450000</v>
      </c>
      <c r="K159" s="13">
        <f t="shared" si="10"/>
        <v>128570000</v>
      </c>
      <c r="L159" s="12">
        <f t="shared" si="11"/>
        <v>178730000</v>
      </c>
    </row>
    <row r="160" spans="1:12" ht="37.5" x14ac:dyDescent="0.25">
      <c r="A160" s="11">
        <v>100595</v>
      </c>
      <c r="B160" s="1" t="s">
        <v>16</v>
      </c>
      <c r="C160" s="2" t="s">
        <v>2266</v>
      </c>
      <c r="D160" s="7" t="s">
        <v>103</v>
      </c>
      <c r="E160" s="5">
        <v>5.7</v>
      </c>
      <c r="F160" s="4">
        <v>4</v>
      </c>
      <c r="G160" s="4">
        <v>1.7</v>
      </c>
      <c r="H160" s="3">
        <v>4</v>
      </c>
      <c r="I160" s="13">
        <f t="shared" si="8"/>
        <v>4152000</v>
      </c>
      <c r="J160" s="12">
        <f t="shared" si="9"/>
        <v>16070000</v>
      </c>
      <c r="K160" s="13">
        <f t="shared" si="10"/>
        <v>10902000</v>
      </c>
      <c r="L160" s="12">
        <f t="shared" si="11"/>
        <v>14778000</v>
      </c>
    </row>
    <row r="161" spans="1:12" ht="75" x14ac:dyDescent="0.25">
      <c r="A161" s="11">
        <v>100600</v>
      </c>
      <c r="B161" s="1"/>
      <c r="C161" s="2" t="s">
        <v>2267</v>
      </c>
      <c r="D161" s="7" t="s">
        <v>104</v>
      </c>
      <c r="E161" s="5">
        <v>4</v>
      </c>
      <c r="F161" s="4">
        <v>4</v>
      </c>
      <c r="G161" s="4">
        <v>0</v>
      </c>
      <c r="H161" s="3">
        <v>4</v>
      </c>
      <c r="I161" s="13">
        <f t="shared" si="8"/>
        <v>2214000</v>
      </c>
      <c r="J161" s="12">
        <f t="shared" si="9"/>
        <v>7400000</v>
      </c>
      <c r="K161" s="13">
        <f t="shared" si="10"/>
        <v>7400000</v>
      </c>
      <c r="L161" s="12">
        <f t="shared" si="11"/>
        <v>7400000</v>
      </c>
    </row>
    <row r="162" spans="1:12" ht="112.5" x14ac:dyDescent="0.25">
      <c r="A162" s="11">
        <v>100605</v>
      </c>
      <c r="B162" s="1"/>
      <c r="C162" s="2" t="s">
        <v>105</v>
      </c>
      <c r="D162" s="7"/>
      <c r="E162" s="5">
        <v>7.2</v>
      </c>
      <c r="F162" s="4">
        <v>5</v>
      </c>
      <c r="G162" s="4">
        <v>2.2000000000000002</v>
      </c>
      <c r="H162" s="3">
        <v>7</v>
      </c>
      <c r="I162" s="13">
        <f t="shared" si="8"/>
        <v>5275500</v>
      </c>
      <c r="J162" s="12">
        <f t="shared" si="9"/>
        <v>20470000</v>
      </c>
      <c r="K162" s="13">
        <f t="shared" si="10"/>
        <v>13782000</v>
      </c>
      <c r="L162" s="12">
        <f t="shared" si="11"/>
        <v>18798000</v>
      </c>
    </row>
    <row r="163" spans="1:12" ht="93.75" x14ac:dyDescent="0.25">
      <c r="A163" s="11">
        <v>100610</v>
      </c>
      <c r="B163" s="1"/>
      <c r="C163" s="2" t="s">
        <v>106</v>
      </c>
      <c r="D163" s="7"/>
      <c r="E163" s="5">
        <v>43.5</v>
      </c>
      <c r="F163" s="4">
        <v>29</v>
      </c>
      <c r="G163" s="4">
        <v>14.5</v>
      </c>
      <c r="H163" s="3">
        <v>7</v>
      </c>
      <c r="I163" s="13">
        <f t="shared" si="8"/>
        <v>32581500</v>
      </c>
      <c r="J163" s="12">
        <f t="shared" si="9"/>
        <v>127600000</v>
      </c>
      <c r="K163" s="13">
        <f t="shared" si="10"/>
        <v>83520000</v>
      </c>
      <c r="L163" s="12">
        <f t="shared" si="11"/>
        <v>116580000</v>
      </c>
    </row>
    <row r="164" spans="1:12" ht="112.5" x14ac:dyDescent="0.25">
      <c r="A164" s="11">
        <v>100615</v>
      </c>
      <c r="B164" s="1"/>
      <c r="C164" s="2" t="s">
        <v>107</v>
      </c>
      <c r="D164" s="7"/>
      <c r="E164" s="5">
        <v>24.7</v>
      </c>
      <c r="F164" s="4">
        <v>16</v>
      </c>
      <c r="G164" s="4">
        <v>8.6999999999999993</v>
      </c>
      <c r="H164" s="3">
        <v>7</v>
      </c>
      <c r="I164" s="13">
        <f t="shared" si="8"/>
        <v>18774000</v>
      </c>
      <c r="J164" s="12">
        <f t="shared" si="9"/>
        <v>73970000</v>
      </c>
      <c r="K164" s="13">
        <f t="shared" si="10"/>
        <v>47522000</v>
      </c>
      <c r="L164" s="12">
        <f t="shared" si="11"/>
        <v>67358000</v>
      </c>
    </row>
    <row r="165" spans="1:12" ht="56.25" x14ac:dyDescent="0.25">
      <c r="A165" s="11">
        <v>100620</v>
      </c>
      <c r="B165" s="1"/>
      <c r="C165" s="2" t="s">
        <v>2268</v>
      </c>
      <c r="D165" s="7" t="s">
        <v>2269</v>
      </c>
      <c r="E165" s="5">
        <v>5.2</v>
      </c>
      <c r="F165" s="4">
        <v>3</v>
      </c>
      <c r="G165" s="4">
        <v>2.2000000000000002</v>
      </c>
      <c r="H165" s="3">
        <v>4</v>
      </c>
      <c r="I165" s="13">
        <f t="shared" si="8"/>
        <v>4168500</v>
      </c>
      <c r="J165" s="12">
        <f t="shared" si="9"/>
        <v>16770000</v>
      </c>
      <c r="K165" s="13">
        <f t="shared" si="10"/>
        <v>10082000</v>
      </c>
      <c r="L165" s="12">
        <f t="shared" si="11"/>
        <v>15098000</v>
      </c>
    </row>
    <row r="166" spans="1:12" ht="112.5" x14ac:dyDescent="0.25">
      <c r="A166" s="11">
        <v>100621</v>
      </c>
      <c r="B166" s="1"/>
      <c r="C166" s="2" t="s">
        <v>5293</v>
      </c>
      <c r="D166" s="7" t="s">
        <v>2269</v>
      </c>
      <c r="E166" s="5">
        <v>7.2</v>
      </c>
      <c r="F166" s="4">
        <v>5</v>
      </c>
      <c r="G166" s="4">
        <v>2.2000000000000002</v>
      </c>
      <c r="H166" s="3">
        <v>4</v>
      </c>
      <c r="I166" s="13">
        <f t="shared" si="8"/>
        <v>5275500</v>
      </c>
      <c r="J166" s="12">
        <f t="shared" si="9"/>
        <v>20470000</v>
      </c>
      <c r="K166" s="13">
        <f t="shared" si="10"/>
        <v>13782000</v>
      </c>
      <c r="L166" s="12">
        <f t="shared" si="11"/>
        <v>18798000</v>
      </c>
    </row>
    <row r="167" spans="1:12" ht="56.25" x14ac:dyDescent="0.25">
      <c r="A167" s="11">
        <v>100623</v>
      </c>
      <c r="B167" s="1" t="s">
        <v>16</v>
      </c>
      <c r="C167" s="2" t="s">
        <v>5294</v>
      </c>
      <c r="D167" s="7"/>
      <c r="E167" s="5">
        <v>6.9</v>
      </c>
      <c r="F167" s="4">
        <v>4</v>
      </c>
      <c r="G167" s="4">
        <v>2.9</v>
      </c>
      <c r="H167" s="3">
        <v>0</v>
      </c>
      <c r="I167" s="13">
        <f t="shared" si="8"/>
        <v>5520000</v>
      </c>
      <c r="J167" s="12">
        <f t="shared" si="9"/>
        <v>22190000</v>
      </c>
      <c r="K167" s="13">
        <f t="shared" si="10"/>
        <v>13374000</v>
      </c>
      <c r="L167" s="12">
        <f t="shared" si="11"/>
        <v>19986000</v>
      </c>
    </row>
    <row r="168" spans="1:12" ht="56.25" x14ac:dyDescent="0.25">
      <c r="A168" s="11">
        <v>100625</v>
      </c>
      <c r="B168" s="1" t="s">
        <v>16</v>
      </c>
      <c r="C168" s="2" t="s">
        <v>109</v>
      </c>
      <c r="D168" s="7"/>
      <c r="E168" s="5">
        <v>5.9</v>
      </c>
      <c r="F168" s="4">
        <v>3</v>
      </c>
      <c r="G168" s="4">
        <v>2.9</v>
      </c>
      <c r="H168" s="3">
        <v>0</v>
      </c>
      <c r="I168" s="13">
        <f t="shared" si="8"/>
        <v>4966500</v>
      </c>
      <c r="J168" s="12">
        <f t="shared" si="9"/>
        <v>20340000</v>
      </c>
      <c r="K168" s="13">
        <f t="shared" si="10"/>
        <v>11524000</v>
      </c>
      <c r="L168" s="12">
        <f t="shared" si="11"/>
        <v>18136000</v>
      </c>
    </row>
    <row r="169" spans="1:12" ht="56.25" x14ac:dyDescent="0.25">
      <c r="A169" s="11">
        <v>100627</v>
      </c>
      <c r="B169" s="1" t="s">
        <v>16</v>
      </c>
      <c r="C169" s="2" t="s">
        <v>110</v>
      </c>
      <c r="D169" s="7"/>
      <c r="E169" s="5">
        <v>4</v>
      </c>
      <c r="F169" s="4">
        <v>4</v>
      </c>
      <c r="G169" s="4">
        <v>0</v>
      </c>
      <c r="H169" s="3">
        <v>0</v>
      </c>
      <c r="I169" s="13">
        <f t="shared" si="8"/>
        <v>2214000</v>
      </c>
      <c r="J169" s="12">
        <f t="shared" si="9"/>
        <v>7400000</v>
      </c>
      <c r="K169" s="13">
        <f t="shared" si="10"/>
        <v>7400000</v>
      </c>
      <c r="L169" s="12">
        <f t="shared" si="11"/>
        <v>7400000</v>
      </c>
    </row>
    <row r="170" spans="1:12" ht="56.25" x14ac:dyDescent="0.25">
      <c r="A170" s="11">
        <v>100629</v>
      </c>
      <c r="B170" s="1" t="s">
        <v>16</v>
      </c>
      <c r="C170" s="2" t="s">
        <v>111</v>
      </c>
      <c r="D170" s="7"/>
      <c r="E170" s="5">
        <v>3</v>
      </c>
      <c r="F170" s="4">
        <v>3</v>
      </c>
      <c r="G170" s="4">
        <v>0</v>
      </c>
      <c r="H170" s="3">
        <v>0</v>
      </c>
      <c r="I170" s="13">
        <f t="shared" si="8"/>
        <v>1660500</v>
      </c>
      <c r="J170" s="12">
        <f t="shared" si="9"/>
        <v>5550000</v>
      </c>
      <c r="K170" s="13">
        <f t="shared" si="10"/>
        <v>5550000</v>
      </c>
      <c r="L170" s="12">
        <f t="shared" si="11"/>
        <v>5550000</v>
      </c>
    </row>
    <row r="171" spans="1:12" ht="37.5" x14ac:dyDescent="0.25">
      <c r="A171" s="11">
        <v>100630</v>
      </c>
      <c r="B171" s="1"/>
      <c r="C171" s="2" t="s">
        <v>112</v>
      </c>
      <c r="D171" s="7"/>
      <c r="E171" s="5">
        <v>4</v>
      </c>
      <c r="F171" s="4">
        <v>4</v>
      </c>
      <c r="G171" s="4">
        <v>0</v>
      </c>
      <c r="H171" s="3">
        <v>4</v>
      </c>
      <c r="I171" s="13">
        <f t="shared" si="8"/>
        <v>2214000</v>
      </c>
      <c r="J171" s="12">
        <f t="shared" si="9"/>
        <v>7400000</v>
      </c>
      <c r="K171" s="13">
        <f t="shared" si="10"/>
        <v>7400000</v>
      </c>
      <c r="L171" s="12">
        <f t="shared" si="11"/>
        <v>7400000</v>
      </c>
    </row>
    <row r="172" spans="1:12" ht="56.25" x14ac:dyDescent="0.25">
      <c r="A172" s="11">
        <v>100635</v>
      </c>
      <c r="B172" s="1" t="s">
        <v>24</v>
      </c>
      <c r="C172" s="2" t="s">
        <v>2270</v>
      </c>
      <c r="D172" s="7" t="s">
        <v>113</v>
      </c>
      <c r="E172" s="5">
        <v>2</v>
      </c>
      <c r="F172" s="4">
        <v>2</v>
      </c>
      <c r="G172" s="4">
        <v>0</v>
      </c>
      <c r="H172" s="3">
        <v>0</v>
      </c>
      <c r="I172" s="13">
        <f t="shared" si="8"/>
        <v>1107000</v>
      </c>
      <c r="J172" s="12">
        <f t="shared" si="9"/>
        <v>3700000</v>
      </c>
      <c r="K172" s="13">
        <f t="shared" si="10"/>
        <v>3700000</v>
      </c>
      <c r="L172" s="12">
        <f t="shared" si="11"/>
        <v>3700000</v>
      </c>
    </row>
    <row r="173" spans="1:12" ht="56.25" x14ac:dyDescent="0.25">
      <c r="A173" s="11">
        <v>100640</v>
      </c>
      <c r="B173" s="1"/>
      <c r="C173" s="2" t="s">
        <v>114</v>
      </c>
      <c r="D173" s="7"/>
      <c r="E173" s="5">
        <v>16</v>
      </c>
      <c r="F173" s="4">
        <v>16</v>
      </c>
      <c r="G173" s="4">
        <v>0</v>
      </c>
      <c r="H173" s="3">
        <v>4</v>
      </c>
      <c r="I173" s="13">
        <f t="shared" si="8"/>
        <v>8856000</v>
      </c>
      <c r="J173" s="12">
        <f t="shared" si="9"/>
        <v>29600000</v>
      </c>
      <c r="K173" s="13">
        <f t="shared" si="10"/>
        <v>29600000</v>
      </c>
      <c r="L173" s="12">
        <f t="shared" si="11"/>
        <v>29600000</v>
      </c>
    </row>
    <row r="174" spans="1:12" ht="56.25" x14ac:dyDescent="0.25">
      <c r="A174" s="11">
        <v>100645</v>
      </c>
      <c r="B174" s="1"/>
      <c r="C174" s="2" t="s">
        <v>2271</v>
      </c>
      <c r="D174" s="7" t="s">
        <v>115</v>
      </c>
      <c r="E174" s="5">
        <v>5</v>
      </c>
      <c r="F174" s="4">
        <v>5</v>
      </c>
      <c r="G174" s="4">
        <v>0</v>
      </c>
      <c r="H174" s="3">
        <v>4</v>
      </c>
      <c r="I174" s="13">
        <f t="shared" si="8"/>
        <v>2767500</v>
      </c>
      <c r="J174" s="12">
        <f t="shared" si="9"/>
        <v>9250000</v>
      </c>
      <c r="K174" s="13">
        <f t="shared" si="10"/>
        <v>9250000</v>
      </c>
      <c r="L174" s="12">
        <f t="shared" si="11"/>
        <v>9250000</v>
      </c>
    </row>
    <row r="175" spans="1:12" ht="75" x14ac:dyDescent="0.25">
      <c r="A175" s="11">
        <v>100650</v>
      </c>
      <c r="B175" s="1"/>
      <c r="C175" s="2" t="s">
        <v>116</v>
      </c>
      <c r="D175" s="7" t="s">
        <v>2272</v>
      </c>
      <c r="E175" s="5">
        <v>6</v>
      </c>
      <c r="F175" s="4">
        <v>6</v>
      </c>
      <c r="G175" s="4">
        <v>0</v>
      </c>
      <c r="H175" s="3">
        <v>4</v>
      </c>
      <c r="I175" s="13">
        <f t="shared" si="8"/>
        <v>3321000</v>
      </c>
      <c r="J175" s="12">
        <f t="shared" si="9"/>
        <v>11100000</v>
      </c>
      <c r="K175" s="13">
        <f t="shared" si="10"/>
        <v>11100000</v>
      </c>
      <c r="L175" s="12">
        <f t="shared" si="11"/>
        <v>11100000</v>
      </c>
    </row>
    <row r="176" spans="1:12" ht="75" x14ac:dyDescent="0.25">
      <c r="A176" s="11">
        <v>100655</v>
      </c>
      <c r="B176" s="1"/>
      <c r="C176" s="2" t="s">
        <v>2273</v>
      </c>
      <c r="D176" s="7" t="s">
        <v>5295</v>
      </c>
      <c r="E176" s="5">
        <v>25.3</v>
      </c>
      <c r="F176" s="4">
        <v>18</v>
      </c>
      <c r="G176" s="4">
        <v>7.3</v>
      </c>
      <c r="H176" s="3">
        <v>4</v>
      </c>
      <c r="I176" s="13">
        <f t="shared" si="8"/>
        <v>18285000</v>
      </c>
      <c r="J176" s="12">
        <f t="shared" si="9"/>
        <v>70530000</v>
      </c>
      <c r="K176" s="13">
        <f t="shared" si="10"/>
        <v>48338000</v>
      </c>
      <c r="L176" s="12">
        <f t="shared" si="11"/>
        <v>64982000</v>
      </c>
    </row>
    <row r="177" spans="1:12" ht="93.75" x14ac:dyDescent="0.25">
      <c r="A177" s="11">
        <v>100660</v>
      </c>
      <c r="B177" s="1"/>
      <c r="C177" s="2" t="s">
        <v>2274</v>
      </c>
      <c r="D177" s="7" t="s">
        <v>5295</v>
      </c>
      <c r="E177" s="5">
        <v>25.3</v>
      </c>
      <c r="F177" s="4">
        <v>18</v>
      </c>
      <c r="G177" s="4">
        <v>7.3</v>
      </c>
      <c r="H177" s="3">
        <v>4</v>
      </c>
      <c r="I177" s="13">
        <f t="shared" si="8"/>
        <v>18285000</v>
      </c>
      <c r="J177" s="12">
        <f t="shared" si="9"/>
        <v>70530000</v>
      </c>
      <c r="K177" s="13">
        <f t="shared" si="10"/>
        <v>48338000</v>
      </c>
      <c r="L177" s="12">
        <f t="shared" si="11"/>
        <v>64982000</v>
      </c>
    </row>
    <row r="178" spans="1:12" ht="37.5" x14ac:dyDescent="0.25">
      <c r="A178" s="11">
        <v>100665</v>
      </c>
      <c r="B178" s="1"/>
      <c r="C178" s="2" t="s">
        <v>118</v>
      </c>
      <c r="D178" s="7"/>
      <c r="E178" s="5">
        <v>15</v>
      </c>
      <c r="F178" s="4">
        <v>15</v>
      </c>
      <c r="G178" s="4">
        <v>0</v>
      </c>
      <c r="H178" s="3">
        <v>4</v>
      </c>
      <c r="I178" s="13">
        <f t="shared" si="8"/>
        <v>8302500</v>
      </c>
      <c r="J178" s="12">
        <f t="shared" si="9"/>
        <v>27750000</v>
      </c>
      <c r="K178" s="13">
        <f t="shared" si="10"/>
        <v>27750000</v>
      </c>
      <c r="L178" s="12">
        <f t="shared" si="11"/>
        <v>27750000</v>
      </c>
    </row>
    <row r="179" spans="1:12" ht="75" x14ac:dyDescent="0.25">
      <c r="A179" s="11">
        <v>100670</v>
      </c>
      <c r="B179" s="1"/>
      <c r="C179" s="2" t="s">
        <v>119</v>
      </c>
      <c r="D179" s="7"/>
      <c r="E179" s="5">
        <v>18</v>
      </c>
      <c r="F179" s="4">
        <v>18</v>
      </c>
      <c r="G179" s="4">
        <v>0</v>
      </c>
      <c r="H179" s="3">
        <v>4</v>
      </c>
      <c r="I179" s="13">
        <f t="shared" si="8"/>
        <v>9963000</v>
      </c>
      <c r="J179" s="12">
        <f t="shared" si="9"/>
        <v>33300000</v>
      </c>
      <c r="K179" s="13">
        <f t="shared" si="10"/>
        <v>33300000</v>
      </c>
      <c r="L179" s="12">
        <f t="shared" si="11"/>
        <v>33300000</v>
      </c>
    </row>
    <row r="180" spans="1:12" ht="93.75" x14ac:dyDescent="0.25">
      <c r="A180" s="11">
        <v>100675</v>
      </c>
      <c r="B180" s="1"/>
      <c r="C180" s="2" t="s">
        <v>120</v>
      </c>
      <c r="D180" s="7"/>
      <c r="E180" s="5">
        <v>22</v>
      </c>
      <c r="F180" s="4">
        <v>22</v>
      </c>
      <c r="G180" s="4">
        <v>0</v>
      </c>
      <c r="H180" s="3">
        <v>4</v>
      </c>
      <c r="I180" s="13">
        <f t="shared" si="8"/>
        <v>12177000</v>
      </c>
      <c r="J180" s="12">
        <f t="shared" si="9"/>
        <v>40700000</v>
      </c>
      <c r="K180" s="13">
        <f t="shared" si="10"/>
        <v>40700000</v>
      </c>
      <c r="L180" s="12">
        <f t="shared" si="11"/>
        <v>40700000</v>
      </c>
    </row>
    <row r="181" spans="1:12" ht="37.5" x14ac:dyDescent="0.25">
      <c r="A181" s="11">
        <v>100680</v>
      </c>
      <c r="B181" s="1"/>
      <c r="C181" s="2" t="s">
        <v>121</v>
      </c>
      <c r="D181" s="7"/>
      <c r="E181" s="5">
        <v>18</v>
      </c>
      <c r="F181" s="4">
        <v>18</v>
      </c>
      <c r="G181" s="4">
        <v>0</v>
      </c>
      <c r="H181" s="3">
        <v>4</v>
      </c>
      <c r="I181" s="13">
        <f t="shared" si="8"/>
        <v>9963000</v>
      </c>
      <c r="J181" s="12">
        <f t="shared" si="9"/>
        <v>33300000</v>
      </c>
      <c r="K181" s="13">
        <f t="shared" si="10"/>
        <v>33300000</v>
      </c>
      <c r="L181" s="12">
        <f t="shared" si="11"/>
        <v>33300000</v>
      </c>
    </row>
    <row r="182" spans="1:12" ht="150" x14ac:dyDescent="0.25">
      <c r="A182" s="11">
        <v>100685</v>
      </c>
      <c r="B182" s="1"/>
      <c r="C182" s="2" t="s">
        <v>122</v>
      </c>
      <c r="D182" s="7"/>
      <c r="E182" s="5">
        <v>26</v>
      </c>
      <c r="F182" s="4">
        <v>26</v>
      </c>
      <c r="G182" s="4">
        <v>0</v>
      </c>
      <c r="H182" s="3">
        <v>4</v>
      </c>
      <c r="I182" s="13">
        <f t="shared" si="8"/>
        <v>14391000</v>
      </c>
      <c r="J182" s="12">
        <f t="shared" si="9"/>
        <v>48100000</v>
      </c>
      <c r="K182" s="13">
        <f t="shared" si="10"/>
        <v>48100000</v>
      </c>
      <c r="L182" s="12">
        <f t="shared" si="11"/>
        <v>48100000</v>
      </c>
    </row>
    <row r="183" spans="1:12" ht="93.75" x14ac:dyDescent="0.25">
      <c r="A183" s="11">
        <v>100690</v>
      </c>
      <c r="B183" s="1"/>
      <c r="C183" s="2" t="s">
        <v>123</v>
      </c>
      <c r="D183" s="7"/>
      <c r="E183" s="5">
        <v>29</v>
      </c>
      <c r="F183" s="4">
        <v>29</v>
      </c>
      <c r="G183" s="4">
        <v>0</v>
      </c>
      <c r="H183" s="3">
        <v>4</v>
      </c>
      <c r="I183" s="13">
        <f t="shared" si="8"/>
        <v>16051500</v>
      </c>
      <c r="J183" s="12">
        <f t="shared" si="9"/>
        <v>53650000</v>
      </c>
      <c r="K183" s="13">
        <f t="shared" si="10"/>
        <v>53650000</v>
      </c>
      <c r="L183" s="12">
        <f t="shared" si="11"/>
        <v>53650000</v>
      </c>
    </row>
    <row r="184" spans="1:12" ht="93.75" x14ac:dyDescent="0.25">
      <c r="A184" s="11">
        <v>100695</v>
      </c>
      <c r="B184" s="1" t="s">
        <v>24</v>
      </c>
      <c r="C184" s="2" t="s">
        <v>124</v>
      </c>
      <c r="D184" s="7"/>
      <c r="E184" s="5">
        <v>12</v>
      </c>
      <c r="F184" s="4">
        <v>12</v>
      </c>
      <c r="G184" s="4">
        <v>0</v>
      </c>
      <c r="H184" s="3">
        <v>0</v>
      </c>
      <c r="I184" s="13">
        <f t="shared" si="8"/>
        <v>6642000</v>
      </c>
      <c r="J184" s="12">
        <f t="shared" si="9"/>
        <v>22200000</v>
      </c>
      <c r="K184" s="13">
        <f t="shared" si="10"/>
        <v>22200000</v>
      </c>
      <c r="L184" s="12">
        <f t="shared" si="11"/>
        <v>22200000</v>
      </c>
    </row>
    <row r="185" spans="1:12" ht="37.5" x14ac:dyDescent="0.25">
      <c r="A185" s="11">
        <v>100700</v>
      </c>
      <c r="B185" s="1"/>
      <c r="C185" s="2" t="s">
        <v>2275</v>
      </c>
      <c r="D185" s="7" t="s">
        <v>30</v>
      </c>
      <c r="E185" s="5">
        <v>23</v>
      </c>
      <c r="F185" s="4">
        <v>23</v>
      </c>
      <c r="G185" s="4">
        <v>0</v>
      </c>
      <c r="H185" s="3">
        <v>8</v>
      </c>
      <c r="I185" s="13">
        <f t="shared" si="8"/>
        <v>12730500</v>
      </c>
      <c r="J185" s="12">
        <f t="shared" si="9"/>
        <v>42550000</v>
      </c>
      <c r="K185" s="13">
        <f t="shared" si="10"/>
        <v>42550000</v>
      </c>
      <c r="L185" s="12">
        <f t="shared" si="11"/>
        <v>42550000</v>
      </c>
    </row>
    <row r="186" spans="1:12" ht="37.5" x14ac:dyDescent="0.25">
      <c r="A186" s="11">
        <v>100701</v>
      </c>
      <c r="B186" s="1"/>
      <c r="C186" s="2" t="s">
        <v>2276</v>
      </c>
      <c r="D186" s="7" t="s">
        <v>30</v>
      </c>
      <c r="E186" s="5">
        <v>33</v>
      </c>
      <c r="F186" s="4">
        <v>33</v>
      </c>
      <c r="G186" s="4">
        <v>0</v>
      </c>
      <c r="H186" s="3">
        <v>8</v>
      </c>
      <c r="I186" s="13">
        <f t="shared" si="8"/>
        <v>18265500</v>
      </c>
      <c r="J186" s="12">
        <f t="shared" si="9"/>
        <v>61050000</v>
      </c>
      <c r="K186" s="13">
        <f t="shared" si="10"/>
        <v>61050000</v>
      </c>
      <c r="L186" s="12">
        <f t="shared" si="11"/>
        <v>61050000</v>
      </c>
    </row>
    <row r="187" spans="1:12" ht="37.5" x14ac:dyDescent="0.25">
      <c r="A187" s="11">
        <v>100702</v>
      </c>
      <c r="B187" s="1"/>
      <c r="C187" s="2" t="s">
        <v>126</v>
      </c>
      <c r="D187" s="7" t="s">
        <v>30</v>
      </c>
      <c r="E187" s="5">
        <v>30</v>
      </c>
      <c r="F187" s="4">
        <v>30</v>
      </c>
      <c r="G187" s="4">
        <v>0</v>
      </c>
      <c r="H187" s="3">
        <v>8</v>
      </c>
      <c r="I187" s="13">
        <f t="shared" si="8"/>
        <v>16605000</v>
      </c>
      <c r="J187" s="12">
        <f t="shared" si="9"/>
        <v>55500000</v>
      </c>
      <c r="K187" s="13">
        <f t="shared" si="10"/>
        <v>55500000</v>
      </c>
      <c r="L187" s="12">
        <f t="shared" si="11"/>
        <v>55500000</v>
      </c>
    </row>
    <row r="188" spans="1:12" ht="56.25" x14ac:dyDescent="0.25">
      <c r="A188" s="11">
        <v>100705</v>
      </c>
      <c r="B188" s="1"/>
      <c r="C188" s="2" t="s">
        <v>2277</v>
      </c>
      <c r="D188" s="7" t="s">
        <v>30</v>
      </c>
      <c r="E188" s="5">
        <v>38</v>
      </c>
      <c r="F188" s="4">
        <v>38</v>
      </c>
      <c r="G188" s="4">
        <v>0</v>
      </c>
      <c r="H188" s="3">
        <v>8</v>
      </c>
      <c r="I188" s="13">
        <f t="shared" si="8"/>
        <v>21033000</v>
      </c>
      <c r="J188" s="12">
        <f t="shared" si="9"/>
        <v>70300000</v>
      </c>
      <c r="K188" s="13">
        <f t="shared" si="10"/>
        <v>70300000</v>
      </c>
      <c r="L188" s="12">
        <f t="shared" si="11"/>
        <v>70300000</v>
      </c>
    </row>
    <row r="189" spans="1:12" ht="37.5" x14ac:dyDescent="0.25">
      <c r="A189" s="11">
        <v>100710</v>
      </c>
      <c r="B189" s="1"/>
      <c r="C189" s="2" t="s">
        <v>127</v>
      </c>
      <c r="D189" s="7"/>
      <c r="E189" s="5">
        <v>100</v>
      </c>
      <c r="F189" s="4">
        <v>100</v>
      </c>
      <c r="G189" s="4">
        <v>0</v>
      </c>
      <c r="H189" s="3">
        <v>8</v>
      </c>
      <c r="I189" s="13">
        <f t="shared" si="8"/>
        <v>55350000</v>
      </c>
      <c r="J189" s="12">
        <f t="shared" si="9"/>
        <v>185000000</v>
      </c>
      <c r="K189" s="13">
        <f t="shared" si="10"/>
        <v>185000000</v>
      </c>
      <c r="L189" s="12">
        <f t="shared" si="11"/>
        <v>185000000</v>
      </c>
    </row>
    <row r="190" spans="1:12" ht="37.5" x14ac:dyDescent="0.25">
      <c r="A190" s="11">
        <v>100711</v>
      </c>
      <c r="B190" s="1" t="s">
        <v>24</v>
      </c>
      <c r="C190" s="2" t="s">
        <v>5296</v>
      </c>
      <c r="D190" s="7"/>
      <c r="E190" s="5">
        <v>15</v>
      </c>
      <c r="F190" s="4">
        <v>15</v>
      </c>
      <c r="G190" s="4">
        <v>0</v>
      </c>
      <c r="H190" s="3">
        <v>0</v>
      </c>
      <c r="I190" s="13">
        <f t="shared" si="8"/>
        <v>8302500</v>
      </c>
      <c r="J190" s="12">
        <f t="shared" si="9"/>
        <v>27750000</v>
      </c>
      <c r="K190" s="13">
        <f t="shared" si="10"/>
        <v>27750000</v>
      </c>
      <c r="L190" s="12">
        <f t="shared" si="11"/>
        <v>27750000</v>
      </c>
    </row>
    <row r="191" spans="1:12" ht="37.5" x14ac:dyDescent="0.25">
      <c r="A191" s="11">
        <v>100712</v>
      </c>
      <c r="B191" s="1"/>
      <c r="C191" s="2" t="s">
        <v>2278</v>
      </c>
      <c r="D191" s="7" t="s">
        <v>30</v>
      </c>
      <c r="E191" s="5">
        <v>64</v>
      </c>
      <c r="F191" s="4">
        <v>64</v>
      </c>
      <c r="G191" s="4">
        <v>0</v>
      </c>
      <c r="H191" s="3">
        <v>8</v>
      </c>
      <c r="I191" s="13">
        <f t="shared" si="8"/>
        <v>35424000</v>
      </c>
      <c r="J191" s="12">
        <f t="shared" si="9"/>
        <v>118400000</v>
      </c>
      <c r="K191" s="13">
        <f t="shared" si="10"/>
        <v>118400000</v>
      </c>
      <c r="L191" s="12">
        <f t="shared" si="11"/>
        <v>118400000</v>
      </c>
    </row>
    <row r="192" spans="1:12" ht="150" x14ac:dyDescent="0.25">
      <c r="A192" s="11">
        <v>100715</v>
      </c>
      <c r="B192" s="1"/>
      <c r="C192" s="2" t="s">
        <v>5297</v>
      </c>
      <c r="D192" s="7"/>
      <c r="E192" s="5">
        <v>112</v>
      </c>
      <c r="F192" s="4">
        <v>112</v>
      </c>
      <c r="G192" s="4">
        <v>0</v>
      </c>
      <c r="H192" s="3">
        <v>12</v>
      </c>
      <c r="I192" s="13">
        <f t="shared" si="8"/>
        <v>61992000</v>
      </c>
      <c r="J192" s="12">
        <f t="shared" si="9"/>
        <v>207200000</v>
      </c>
      <c r="K192" s="13">
        <f t="shared" si="10"/>
        <v>207200000</v>
      </c>
      <c r="L192" s="12">
        <f t="shared" si="11"/>
        <v>207200000</v>
      </c>
    </row>
    <row r="193" spans="1:12" ht="37.5" x14ac:dyDescent="0.25">
      <c r="A193" s="11">
        <v>100716</v>
      </c>
      <c r="B193" s="1" t="s">
        <v>24</v>
      </c>
      <c r="C193" s="2" t="s">
        <v>128</v>
      </c>
      <c r="D193" s="7"/>
      <c r="E193" s="5">
        <v>45</v>
      </c>
      <c r="F193" s="4">
        <v>45</v>
      </c>
      <c r="G193" s="4">
        <v>0</v>
      </c>
      <c r="H193" s="3">
        <v>0</v>
      </c>
      <c r="I193" s="13">
        <f t="shared" si="8"/>
        <v>24907500</v>
      </c>
      <c r="J193" s="12">
        <f t="shared" si="9"/>
        <v>83250000</v>
      </c>
      <c r="K193" s="13">
        <f t="shared" si="10"/>
        <v>83250000</v>
      </c>
      <c r="L193" s="12">
        <f t="shared" si="11"/>
        <v>83250000</v>
      </c>
    </row>
    <row r="194" spans="1:12" ht="37.5" x14ac:dyDescent="0.25">
      <c r="A194" s="11">
        <v>100717</v>
      </c>
      <c r="B194" s="1" t="s">
        <v>24</v>
      </c>
      <c r="C194" s="2" t="s">
        <v>129</v>
      </c>
      <c r="D194" s="7"/>
      <c r="E194" s="5">
        <v>80</v>
      </c>
      <c r="F194" s="4">
        <v>80</v>
      </c>
      <c r="G194" s="4">
        <v>0</v>
      </c>
      <c r="H194" s="3">
        <v>0</v>
      </c>
      <c r="I194" s="13">
        <f t="shared" si="8"/>
        <v>44280000</v>
      </c>
      <c r="J194" s="12">
        <f t="shared" si="9"/>
        <v>148000000</v>
      </c>
      <c r="K194" s="13">
        <f t="shared" si="10"/>
        <v>148000000</v>
      </c>
      <c r="L194" s="12">
        <f t="shared" si="11"/>
        <v>148000000</v>
      </c>
    </row>
    <row r="195" spans="1:12" ht="93.75" x14ac:dyDescent="0.25">
      <c r="A195" s="11">
        <v>100730</v>
      </c>
      <c r="B195" s="1"/>
      <c r="C195" s="2" t="s">
        <v>130</v>
      </c>
      <c r="D195" s="7" t="s">
        <v>5295</v>
      </c>
      <c r="E195" s="5">
        <v>19.8</v>
      </c>
      <c r="F195" s="4">
        <v>14</v>
      </c>
      <c r="G195" s="4">
        <v>5.8</v>
      </c>
      <c r="H195" s="3">
        <v>4</v>
      </c>
      <c r="I195" s="13">
        <f t="shared" si="8"/>
        <v>14361000</v>
      </c>
      <c r="J195" s="12">
        <f t="shared" si="9"/>
        <v>55480000</v>
      </c>
      <c r="K195" s="13">
        <f t="shared" si="10"/>
        <v>37848000</v>
      </c>
      <c r="L195" s="12">
        <f t="shared" si="11"/>
        <v>51072000</v>
      </c>
    </row>
    <row r="196" spans="1:12" ht="150" x14ac:dyDescent="0.25">
      <c r="A196" s="11">
        <v>100735</v>
      </c>
      <c r="B196" s="1"/>
      <c r="C196" s="2" t="s">
        <v>5298</v>
      </c>
      <c r="D196" s="7"/>
      <c r="E196" s="5">
        <v>19</v>
      </c>
      <c r="F196" s="4">
        <v>19</v>
      </c>
      <c r="G196" s="4">
        <v>0</v>
      </c>
      <c r="H196" s="3">
        <v>4</v>
      </c>
      <c r="I196" s="13">
        <f t="shared" ref="I196:I259" si="12">F196*553500+G196*1140000</f>
        <v>10516500</v>
      </c>
      <c r="J196" s="12">
        <f t="shared" ref="J196:J259" si="13">F196*1850000+G196*5100000</f>
        <v>35150000</v>
      </c>
      <c r="K196" s="13">
        <f t="shared" ref="K196:K259" si="14">F196*1850000+G196*2060000</f>
        <v>35150000</v>
      </c>
      <c r="L196" s="12">
        <f t="shared" ref="L196:L259" si="15">F196*1850000+G196*4340000</f>
        <v>35150000</v>
      </c>
    </row>
    <row r="197" spans="1:12" ht="112.5" x14ac:dyDescent="0.25">
      <c r="A197" s="11">
        <v>100740</v>
      </c>
      <c r="B197" s="1" t="s">
        <v>24</v>
      </c>
      <c r="C197" s="2" t="s">
        <v>131</v>
      </c>
      <c r="D197" s="7"/>
      <c r="E197" s="5">
        <v>13</v>
      </c>
      <c r="F197" s="4">
        <v>13</v>
      </c>
      <c r="G197" s="4">
        <v>0</v>
      </c>
      <c r="H197" s="3">
        <v>0</v>
      </c>
      <c r="I197" s="13">
        <f t="shared" si="12"/>
        <v>7195500</v>
      </c>
      <c r="J197" s="12">
        <f t="shared" si="13"/>
        <v>24050000</v>
      </c>
      <c r="K197" s="13">
        <f t="shared" si="14"/>
        <v>24050000</v>
      </c>
      <c r="L197" s="12">
        <f t="shared" si="15"/>
        <v>24050000</v>
      </c>
    </row>
    <row r="198" spans="1:12" ht="243.75" x14ac:dyDescent="0.25">
      <c r="A198" s="11">
        <v>100745</v>
      </c>
      <c r="B198" s="1" t="s">
        <v>70</v>
      </c>
      <c r="C198" s="2" t="s">
        <v>5299</v>
      </c>
      <c r="D198" s="7" t="s">
        <v>132</v>
      </c>
      <c r="E198" s="5">
        <v>40</v>
      </c>
      <c r="F198" s="4">
        <v>40</v>
      </c>
      <c r="G198" s="4">
        <v>0</v>
      </c>
      <c r="H198" s="3">
        <v>0</v>
      </c>
      <c r="I198" s="13">
        <f t="shared" si="12"/>
        <v>22140000</v>
      </c>
      <c r="J198" s="12">
        <f t="shared" si="13"/>
        <v>74000000</v>
      </c>
      <c r="K198" s="13">
        <f t="shared" si="14"/>
        <v>74000000</v>
      </c>
      <c r="L198" s="12">
        <f t="shared" si="15"/>
        <v>74000000</v>
      </c>
    </row>
    <row r="199" spans="1:12" ht="206.25" x14ac:dyDescent="0.25">
      <c r="A199" s="11">
        <v>100747</v>
      </c>
      <c r="B199" s="1" t="s">
        <v>24</v>
      </c>
      <c r="C199" s="2" t="s">
        <v>133</v>
      </c>
      <c r="D199" s="7"/>
      <c r="E199" s="5">
        <v>24</v>
      </c>
      <c r="F199" s="4">
        <v>5</v>
      </c>
      <c r="G199" s="4">
        <v>19</v>
      </c>
      <c r="H199" s="3">
        <v>0</v>
      </c>
      <c r="I199" s="13">
        <f t="shared" si="12"/>
        <v>24427500</v>
      </c>
      <c r="J199" s="12">
        <f t="shared" si="13"/>
        <v>106150000</v>
      </c>
      <c r="K199" s="13">
        <f t="shared" si="14"/>
        <v>48390000</v>
      </c>
      <c r="L199" s="12">
        <f t="shared" si="15"/>
        <v>91710000</v>
      </c>
    </row>
    <row r="200" spans="1:12" ht="19.5" x14ac:dyDescent="0.25">
      <c r="A200" s="11">
        <v>100750</v>
      </c>
      <c r="B200" s="1" t="s">
        <v>16</v>
      </c>
      <c r="C200" s="2" t="s">
        <v>134</v>
      </c>
      <c r="D200" s="7"/>
      <c r="E200" s="5">
        <v>56</v>
      </c>
      <c r="F200" s="4">
        <v>56</v>
      </c>
      <c r="G200" s="4">
        <v>0</v>
      </c>
      <c r="H200" s="3">
        <v>6</v>
      </c>
      <c r="I200" s="13">
        <f t="shared" si="12"/>
        <v>30996000</v>
      </c>
      <c r="J200" s="12">
        <f t="shared" si="13"/>
        <v>103600000</v>
      </c>
      <c r="K200" s="13">
        <f t="shared" si="14"/>
        <v>103600000</v>
      </c>
      <c r="L200" s="12">
        <f t="shared" si="15"/>
        <v>103600000</v>
      </c>
    </row>
    <row r="201" spans="1:12" ht="37.5" x14ac:dyDescent="0.25">
      <c r="A201" s="11">
        <v>100755</v>
      </c>
      <c r="B201" s="1"/>
      <c r="C201" s="2" t="s">
        <v>2279</v>
      </c>
      <c r="D201" s="7" t="s">
        <v>15</v>
      </c>
      <c r="E201" s="5">
        <v>78</v>
      </c>
      <c r="F201" s="4">
        <v>78</v>
      </c>
      <c r="G201" s="4">
        <v>0</v>
      </c>
      <c r="H201" s="3">
        <v>8</v>
      </c>
      <c r="I201" s="13">
        <f t="shared" si="12"/>
        <v>43173000</v>
      </c>
      <c r="J201" s="12">
        <f t="shared" si="13"/>
        <v>144300000</v>
      </c>
      <c r="K201" s="13">
        <f t="shared" si="14"/>
        <v>144300000</v>
      </c>
      <c r="L201" s="12">
        <f t="shared" si="15"/>
        <v>144300000</v>
      </c>
    </row>
    <row r="202" spans="1:12" ht="56.25" x14ac:dyDescent="0.25">
      <c r="A202" s="11">
        <v>100760</v>
      </c>
      <c r="B202" s="1" t="s">
        <v>16</v>
      </c>
      <c r="C202" s="2" t="s">
        <v>135</v>
      </c>
      <c r="D202" s="7"/>
      <c r="E202" s="5">
        <v>30</v>
      </c>
      <c r="F202" s="4">
        <v>30</v>
      </c>
      <c r="G202" s="4">
        <v>0</v>
      </c>
      <c r="H202" s="3">
        <v>6</v>
      </c>
      <c r="I202" s="13">
        <f t="shared" si="12"/>
        <v>16605000</v>
      </c>
      <c r="J202" s="12">
        <f t="shared" si="13"/>
        <v>55500000</v>
      </c>
      <c r="K202" s="13">
        <f t="shared" si="14"/>
        <v>55500000</v>
      </c>
      <c r="L202" s="12">
        <f t="shared" si="15"/>
        <v>55500000</v>
      </c>
    </row>
    <row r="203" spans="1:12" ht="56.25" x14ac:dyDescent="0.25">
      <c r="A203" s="11">
        <v>100765</v>
      </c>
      <c r="B203" s="1" t="s">
        <v>16</v>
      </c>
      <c r="C203" s="2" t="s">
        <v>136</v>
      </c>
      <c r="D203" s="7"/>
      <c r="E203" s="5">
        <v>41</v>
      </c>
      <c r="F203" s="4">
        <v>41</v>
      </c>
      <c r="G203" s="4">
        <v>0</v>
      </c>
      <c r="H203" s="3">
        <v>6</v>
      </c>
      <c r="I203" s="13">
        <f t="shared" si="12"/>
        <v>22693500</v>
      </c>
      <c r="J203" s="12">
        <f t="shared" si="13"/>
        <v>75850000</v>
      </c>
      <c r="K203" s="13">
        <f t="shared" si="14"/>
        <v>75850000</v>
      </c>
      <c r="L203" s="12">
        <f t="shared" si="15"/>
        <v>75850000</v>
      </c>
    </row>
    <row r="204" spans="1:12" ht="93.75" x14ac:dyDescent="0.25">
      <c r="A204" s="11">
        <v>100770</v>
      </c>
      <c r="B204" s="1" t="s">
        <v>16</v>
      </c>
      <c r="C204" s="2" t="s">
        <v>137</v>
      </c>
      <c r="D204" s="7"/>
      <c r="E204" s="5">
        <v>40</v>
      </c>
      <c r="F204" s="4">
        <v>40</v>
      </c>
      <c r="G204" s="4">
        <v>0</v>
      </c>
      <c r="H204" s="3">
        <v>6</v>
      </c>
      <c r="I204" s="13">
        <f t="shared" si="12"/>
        <v>22140000</v>
      </c>
      <c r="J204" s="12">
        <f t="shared" si="13"/>
        <v>74000000</v>
      </c>
      <c r="K204" s="13">
        <f t="shared" si="14"/>
        <v>74000000</v>
      </c>
      <c r="L204" s="12">
        <f t="shared" si="15"/>
        <v>74000000</v>
      </c>
    </row>
    <row r="205" spans="1:12" ht="75" x14ac:dyDescent="0.25">
      <c r="A205" s="11">
        <v>100775</v>
      </c>
      <c r="B205" s="1" t="s">
        <v>16</v>
      </c>
      <c r="C205" s="2" t="s">
        <v>2280</v>
      </c>
      <c r="D205" s="7" t="s">
        <v>138</v>
      </c>
      <c r="E205" s="5">
        <v>46</v>
      </c>
      <c r="F205" s="4">
        <v>46</v>
      </c>
      <c r="G205" s="4">
        <v>0</v>
      </c>
      <c r="H205" s="3">
        <v>6</v>
      </c>
      <c r="I205" s="13">
        <f t="shared" si="12"/>
        <v>25461000</v>
      </c>
      <c r="J205" s="12">
        <f t="shared" si="13"/>
        <v>85100000</v>
      </c>
      <c r="K205" s="13">
        <f t="shared" si="14"/>
        <v>85100000</v>
      </c>
      <c r="L205" s="12">
        <f t="shared" si="15"/>
        <v>85100000</v>
      </c>
    </row>
    <row r="206" spans="1:12" ht="37.5" x14ac:dyDescent="0.25">
      <c r="A206" s="11">
        <v>100780</v>
      </c>
      <c r="B206" s="1"/>
      <c r="C206" s="2" t="s">
        <v>2281</v>
      </c>
      <c r="D206" s="7" t="s">
        <v>15</v>
      </c>
      <c r="E206" s="5">
        <v>44</v>
      </c>
      <c r="F206" s="4">
        <v>44</v>
      </c>
      <c r="G206" s="4">
        <v>0</v>
      </c>
      <c r="H206" s="3">
        <v>8</v>
      </c>
      <c r="I206" s="13">
        <f t="shared" si="12"/>
        <v>24354000</v>
      </c>
      <c r="J206" s="12">
        <f t="shared" si="13"/>
        <v>81400000</v>
      </c>
      <c r="K206" s="13">
        <f t="shared" si="14"/>
        <v>81400000</v>
      </c>
      <c r="L206" s="12">
        <f t="shared" si="15"/>
        <v>81400000</v>
      </c>
    </row>
    <row r="207" spans="1:12" ht="131.25" x14ac:dyDescent="0.25">
      <c r="A207" s="11">
        <v>100785</v>
      </c>
      <c r="B207" s="1"/>
      <c r="C207" s="2" t="s">
        <v>2282</v>
      </c>
      <c r="D207" s="7" t="s">
        <v>15</v>
      </c>
      <c r="E207" s="5">
        <v>94</v>
      </c>
      <c r="F207" s="4">
        <v>94</v>
      </c>
      <c r="G207" s="4">
        <v>0</v>
      </c>
      <c r="H207" s="3">
        <v>8</v>
      </c>
      <c r="I207" s="13">
        <f t="shared" si="12"/>
        <v>52029000</v>
      </c>
      <c r="J207" s="12">
        <f t="shared" si="13"/>
        <v>173900000</v>
      </c>
      <c r="K207" s="13">
        <f t="shared" si="14"/>
        <v>173900000</v>
      </c>
      <c r="L207" s="12">
        <f t="shared" si="15"/>
        <v>173900000</v>
      </c>
    </row>
    <row r="208" spans="1:12" ht="112.5" x14ac:dyDescent="0.25">
      <c r="A208" s="11">
        <v>100790</v>
      </c>
      <c r="B208" s="1"/>
      <c r="C208" s="2" t="s">
        <v>2283</v>
      </c>
      <c r="D208" s="7" t="s">
        <v>15</v>
      </c>
      <c r="E208" s="5">
        <v>184</v>
      </c>
      <c r="F208" s="4">
        <v>184</v>
      </c>
      <c r="G208" s="4">
        <v>0</v>
      </c>
      <c r="H208" s="3">
        <v>8</v>
      </c>
      <c r="I208" s="13">
        <f t="shared" si="12"/>
        <v>101844000</v>
      </c>
      <c r="J208" s="12">
        <f t="shared" si="13"/>
        <v>340400000</v>
      </c>
      <c r="K208" s="13">
        <f t="shared" si="14"/>
        <v>340400000</v>
      </c>
      <c r="L208" s="12">
        <f t="shared" si="15"/>
        <v>340400000</v>
      </c>
    </row>
    <row r="209" spans="1:12" ht="168.75" x14ac:dyDescent="0.25">
      <c r="A209" s="11">
        <v>100795</v>
      </c>
      <c r="B209" s="1"/>
      <c r="C209" s="2" t="s">
        <v>2284</v>
      </c>
      <c r="D209" s="7" t="s">
        <v>15</v>
      </c>
      <c r="E209" s="5">
        <v>142</v>
      </c>
      <c r="F209" s="4">
        <v>142</v>
      </c>
      <c r="G209" s="4">
        <v>0</v>
      </c>
      <c r="H209" s="3">
        <v>8</v>
      </c>
      <c r="I209" s="13">
        <f t="shared" si="12"/>
        <v>78597000</v>
      </c>
      <c r="J209" s="12">
        <f t="shared" si="13"/>
        <v>262700000</v>
      </c>
      <c r="K209" s="13">
        <f t="shared" si="14"/>
        <v>262700000</v>
      </c>
      <c r="L209" s="12">
        <f t="shared" si="15"/>
        <v>262700000</v>
      </c>
    </row>
    <row r="210" spans="1:12" ht="56.25" x14ac:dyDescent="0.25">
      <c r="A210" s="11">
        <v>100800</v>
      </c>
      <c r="B210" s="1" t="s">
        <v>16</v>
      </c>
      <c r="C210" s="2" t="s">
        <v>2285</v>
      </c>
      <c r="D210" s="7"/>
      <c r="E210" s="5">
        <v>36</v>
      </c>
      <c r="F210" s="4">
        <v>36</v>
      </c>
      <c r="G210" s="4">
        <v>0</v>
      </c>
      <c r="H210" s="3">
        <v>6</v>
      </c>
      <c r="I210" s="13">
        <f t="shared" si="12"/>
        <v>19926000</v>
      </c>
      <c r="J210" s="12">
        <f t="shared" si="13"/>
        <v>66600000</v>
      </c>
      <c r="K210" s="13">
        <f t="shared" si="14"/>
        <v>66600000</v>
      </c>
      <c r="L210" s="12">
        <f t="shared" si="15"/>
        <v>66600000</v>
      </c>
    </row>
    <row r="211" spans="1:12" ht="37.5" x14ac:dyDescent="0.25">
      <c r="A211" s="11">
        <v>100805</v>
      </c>
      <c r="B211" s="1" t="s">
        <v>16</v>
      </c>
      <c r="C211" s="2" t="s">
        <v>139</v>
      </c>
      <c r="D211" s="7"/>
      <c r="E211" s="5">
        <v>40</v>
      </c>
      <c r="F211" s="4">
        <v>40</v>
      </c>
      <c r="G211" s="4">
        <v>0</v>
      </c>
      <c r="H211" s="3">
        <v>6</v>
      </c>
      <c r="I211" s="13">
        <f t="shared" si="12"/>
        <v>22140000</v>
      </c>
      <c r="J211" s="12">
        <f t="shared" si="13"/>
        <v>74000000</v>
      </c>
      <c r="K211" s="13">
        <f t="shared" si="14"/>
        <v>74000000</v>
      </c>
      <c r="L211" s="12">
        <f t="shared" si="15"/>
        <v>74000000</v>
      </c>
    </row>
    <row r="212" spans="1:12" ht="37.5" x14ac:dyDescent="0.25">
      <c r="A212" s="11">
        <v>100810</v>
      </c>
      <c r="B212" s="1" t="s">
        <v>16</v>
      </c>
      <c r="C212" s="2" t="s">
        <v>140</v>
      </c>
      <c r="D212" s="7"/>
      <c r="E212" s="5">
        <v>10</v>
      </c>
      <c r="F212" s="4">
        <v>10</v>
      </c>
      <c r="G212" s="4">
        <v>0</v>
      </c>
      <c r="H212" s="3">
        <v>6</v>
      </c>
      <c r="I212" s="13">
        <f t="shared" si="12"/>
        <v>5535000</v>
      </c>
      <c r="J212" s="12">
        <f t="shared" si="13"/>
        <v>18500000</v>
      </c>
      <c r="K212" s="13">
        <f t="shared" si="14"/>
        <v>18500000</v>
      </c>
      <c r="L212" s="12">
        <f t="shared" si="15"/>
        <v>18500000</v>
      </c>
    </row>
    <row r="213" spans="1:12" ht="56.25" x14ac:dyDescent="0.25">
      <c r="A213" s="11">
        <v>100820</v>
      </c>
      <c r="B213" s="1" t="s">
        <v>16</v>
      </c>
      <c r="C213" s="2" t="s">
        <v>141</v>
      </c>
      <c r="D213" s="7"/>
      <c r="E213" s="5">
        <v>38</v>
      </c>
      <c r="F213" s="4">
        <v>38</v>
      </c>
      <c r="G213" s="4">
        <v>0</v>
      </c>
      <c r="H213" s="3">
        <v>8</v>
      </c>
      <c r="I213" s="13">
        <f t="shared" si="12"/>
        <v>21033000</v>
      </c>
      <c r="J213" s="12">
        <f t="shared" si="13"/>
        <v>70300000</v>
      </c>
      <c r="K213" s="13">
        <f t="shared" si="14"/>
        <v>70300000</v>
      </c>
      <c r="L213" s="12">
        <f t="shared" si="15"/>
        <v>70300000</v>
      </c>
    </row>
    <row r="214" spans="1:12" ht="19.5" x14ac:dyDescent="0.25">
      <c r="A214" s="11">
        <v>100825</v>
      </c>
      <c r="B214" s="1" t="s">
        <v>16</v>
      </c>
      <c r="C214" s="2" t="s">
        <v>142</v>
      </c>
      <c r="D214" s="7"/>
      <c r="E214" s="5">
        <v>36</v>
      </c>
      <c r="F214" s="4">
        <v>36</v>
      </c>
      <c r="G214" s="4">
        <v>0</v>
      </c>
      <c r="H214" s="3">
        <v>6</v>
      </c>
      <c r="I214" s="13">
        <f t="shared" si="12"/>
        <v>19926000</v>
      </c>
      <c r="J214" s="12">
        <f t="shared" si="13"/>
        <v>66600000</v>
      </c>
      <c r="K214" s="13">
        <f t="shared" si="14"/>
        <v>66600000</v>
      </c>
      <c r="L214" s="12">
        <f t="shared" si="15"/>
        <v>66600000</v>
      </c>
    </row>
    <row r="215" spans="1:12" ht="37.5" x14ac:dyDescent="0.25">
      <c r="A215" s="11">
        <v>100830</v>
      </c>
      <c r="B215" s="1" t="s">
        <v>16</v>
      </c>
      <c r="C215" s="2" t="s">
        <v>143</v>
      </c>
      <c r="D215" s="7"/>
      <c r="E215" s="5">
        <v>56</v>
      </c>
      <c r="F215" s="4">
        <v>56</v>
      </c>
      <c r="G215" s="4">
        <v>0</v>
      </c>
      <c r="H215" s="3">
        <v>6</v>
      </c>
      <c r="I215" s="13">
        <f t="shared" si="12"/>
        <v>30996000</v>
      </c>
      <c r="J215" s="12">
        <f t="shared" si="13"/>
        <v>103600000</v>
      </c>
      <c r="K215" s="13">
        <f t="shared" si="14"/>
        <v>103600000</v>
      </c>
      <c r="L215" s="12">
        <f t="shared" si="15"/>
        <v>103600000</v>
      </c>
    </row>
    <row r="216" spans="1:12" ht="19.5" x14ac:dyDescent="0.25">
      <c r="A216" s="11">
        <v>100840</v>
      </c>
      <c r="B216" s="1" t="s">
        <v>16</v>
      </c>
      <c r="C216" s="2" t="s">
        <v>2286</v>
      </c>
      <c r="D216" s="7"/>
      <c r="E216" s="5">
        <v>63</v>
      </c>
      <c r="F216" s="4">
        <v>63</v>
      </c>
      <c r="G216" s="4">
        <v>0</v>
      </c>
      <c r="H216" s="3">
        <v>6</v>
      </c>
      <c r="I216" s="13">
        <f t="shared" si="12"/>
        <v>34870500</v>
      </c>
      <c r="J216" s="12">
        <f t="shared" si="13"/>
        <v>116550000</v>
      </c>
      <c r="K216" s="13">
        <f t="shared" si="14"/>
        <v>116550000</v>
      </c>
      <c r="L216" s="12">
        <f t="shared" si="15"/>
        <v>116550000</v>
      </c>
    </row>
    <row r="217" spans="1:12" ht="75" x14ac:dyDescent="0.25">
      <c r="A217" s="11">
        <v>200005</v>
      </c>
      <c r="B217" s="1"/>
      <c r="C217" s="2" t="s">
        <v>144</v>
      </c>
      <c r="D217" s="7"/>
      <c r="E217" s="5">
        <v>11</v>
      </c>
      <c r="F217" s="4">
        <v>11</v>
      </c>
      <c r="G217" s="4">
        <v>0</v>
      </c>
      <c r="H217" s="3">
        <v>4</v>
      </c>
      <c r="I217" s="13">
        <f t="shared" si="12"/>
        <v>6088500</v>
      </c>
      <c r="J217" s="12">
        <f t="shared" si="13"/>
        <v>20350000</v>
      </c>
      <c r="K217" s="13">
        <f t="shared" si="14"/>
        <v>20350000</v>
      </c>
      <c r="L217" s="12">
        <f t="shared" si="15"/>
        <v>20350000</v>
      </c>
    </row>
    <row r="218" spans="1:12" ht="37.5" x14ac:dyDescent="0.25">
      <c r="A218" s="11">
        <v>200010</v>
      </c>
      <c r="B218" s="1"/>
      <c r="C218" s="2" t="s">
        <v>145</v>
      </c>
      <c r="D218" s="7"/>
      <c r="E218" s="5">
        <v>47</v>
      </c>
      <c r="F218" s="4">
        <v>47</v>
      </c>
      <c r="G218" s="4">
        <v>0</v>
      </c>
      <c r="H218" s="3">
        <v>8</v>
      </c>
      <c r="I218" s="13">
        <f t="shared" si="12"/>
        <v>26014500</v>
      </c>
      <c r="J218" s="12">
        <f t="shared" si="13"/>
        <v>86950000</v>
      </c>
      <c r="K218" s="13">
        <f t="shared" si="14"/>
        <v>86950000</v>
      </c>
      <c r="L218" s="12">
        <f t="shared" si="15"/>
        <v>86950000</v>
      </c>
    </row>
    <row r="219" spans="1:12" ht="56.25" x14ac:dyDescent="0.25">
      <c r="A219" s="11">
        <v>200015</v>
      </c>
      <c r="B219" s="1"/>
      <c r="C219" s="2" t="s">
        <v>146</v>
      </c>
      <c r="D219" s="7"/>
      <c r="E219" s="5">
        <v>20</v>
      </c>
      <c r="F219" s="4">
        <v>20</v>
      </c>
      <c r="G219" s="4">
        <v>0</v>
      </c>
      <c r="H219" s="3">
        <v>7</v>
      </c>
      <c r="I219" s="13">
        <f t="shared" si="12"/>
        <v>11070000</v>
      </c>
      <c r="J219" s="12">
        <f t="shared" si="13"/>
        <v>37000000</v>
      </c>
      <c r="K219" s="13">
        <f t="shared" si="14"/>
        <v>37000000</v>
      </c>
      <c r="L219" s="12">
        <f t="shared" si="15"/>
        <v>37000000</v>
      </c>
    </row>
    <row r="220" spans="1:12" ht="37.5" x14ac:dyDescent="0.25">
      <c r="A220" s="11">
        <v>200020</v>
      </c>
      <c r="B220" s="1"/>
      <c r="C220" s="2" t="s">
        <v>147</v>
      </c>
      <c r="D220" s="7"/>
      <c r="E220" s="5">
        <v>25</v>
      </c>
      <c r="F220" s="4">
        <v>25</v>
      </c>
      <c r="G220" s="4">
        <v>0</v>
      </c>
      <c r="H220" s="3">
        <v>4</v>
      </c>
      <c r="I220" s="13">
        <f t="shared" si="12"/>
        <v>13837500</v>
      </c>
      <c r="J220" s="12">
        <f t="shared" si="13"/>
        <v>46250000</v>
      </c>
      <c r="K220" s="13">
        <f t="shared" si="14"/>
        <v>46250000</v>
      </c>
      <c r="L220" s="12">
        <f t="shared" si="15"/>
        <v>46250000</v>
      </c>
    </row>
    <row r="221" spans="1:12" ht="93.75" x14ac:dyDescent="0.25">
      <c r="A221" s="11">
        <v>200025</v>
      </c>
      <c r="B221" s="1" t="s">
        <v>16</v>
      </c>
      <c r="C221" s="2" t="s">
        <v>5300</v>
      </c>
      <c r="D221" s="7" t="s">
        <v>148</v>
      </c>
      <c r="E221" s="5">
        <v>63</v>
      </c>
      <c r="F221" s="4">
        <v>63</v>
      </c>
      <c r="G221" s="4">
        <v>0</v>
      </c>
      <c r="H221" s="3">
        <v>8</v>
      </c>
      <c r="I221" s="13">
        <f t="shared" si="12"/>
        <v>34870500</v>
      </c>
      <c r="J221" s="12">
        <f t="shared" si="13"/>
        <v>116550000</v>
      </c>
      <c r="K221" s="13">
        <f t="shared" si="14"/>
        <v>116550000</v>
      </c>
      <c r="L221" s="12">
        <f t="shared" si="15"/>
        <v>116550000</v>
      </c>
    </row>
    <row r="222" spans="1:12" ht="56.25" x14ac:dyDescent="0.25">
      <c r="A222" s="11">
        <v>200030</v>
      </c>
      <c r="B222" s="1"/>
      <c r="C222" s="2" t="s">
        <v>2287</v>
      </c>
      <c r="D222" s="7"/>
      <c r="E222" s="5">
        <v>6</v>
      </c>
      <c r="F222" s="4">
        <v>6</v>
      </c>
      <c r="G222" s="4">
        <v>0</v>
      </c>
      <c r="H222" s="3">
        <v>4</v>
      </c>
      <c r="I222" s="13">
        <f t="shared" si="12"/>
        <v>3321000</v>
      </c>
      <c r="J222" s="12">
        <f t="shared" si="13"/>
        <v>11100000</v>
      </c>
      <c r="K222" s="13">
        <f t="shared" si="14"/>
        <v>11100000</v>
      </c>
      <c r="L222" s="12">
        <f t="shared" si="15"/>
        <v>11100000</v>
      </c>
    </row>
    <row r="223" spans="1:12" ht="56.25" x14ac:dyDescent="0.25">
      <c r="A223" s="11">
        <v>200031</v>
      </c>
      <c r="B223" s="1"/>
      <c r="C223" s="2" t="s">
        <v>2288</v>
      </c>
      <c r="D223" s="7" t="s">
        <v>2289</v>
      </c>
      <c r="E223" s="5">
        <v>10.4</v>
      </c>
      <c r="F223" s="4">
        <v>5</v>
      </c>
      <c r="G223" s="4">
        <v>5.4</v>
      </c>
      <c r="H223" s="3">
        <v>4</v>
      </c>
      <c r="I223" s="13">
        <f t="shared" si="12"/>
        <v>8923500</v>
      </c>
      <c r="J223" s="12">
        <f t="shared" si="13"/>
        <v>36790000</v>
      </c>
      <c r="K223" s="13">
        <f t="shared" si="14"/>
        <v>20374000</v>
      </c>
      <c r="L223" s="12">
        <f t="shared" si="15"/>
        <v>32686000</v>
      </c>
    </row>
    <row r="224" spans="1:12" ht="37.5" x14ac:dyDescent="0.25">
      <c r="A224" s="11">
        <v>200032</v>
      </c>
      <c r="B224" s="1"/>
      <c r="C224" s="2" t="s">
        <v>149</v>
      </c>
      <c r="D224" s="7"/>
      <c r="E224" s="5">
        <v>10</v>
      </c>
      <c r="F224" s="4">
        <v>10</v>
      </c>
      <c r="G224" s="4">
        <v>0</v>
      </c>
      <c r="H224" s="3">
        <v>4</v>
      </c>
      <c r="I224" s="13">
        <f t="shared" si="12"/>
        <v>5535000</v>
      </c>
      <c r="J224" s="12">
        <f t="shared" si="13"/>
        <v>18500000</v>
      </c>
      <c r="K224" s="13">
        <f t="shared" si="14"/>
        <v>18500000</v>
      </c>
      <c r="L224" s="12">
        <f t="shared" si="15"/>
        <v>18500000</v>
      </c>
    </row>
    <row r="225" spans="1:12" ht="56.25" x14ac:dyDescent="0.25">
      <c r="A225" s="11">
        <v>200035</v>
      </c>
      <c r="B225" s="1"/>
      <c r="C225" s="2" t="s">
        <v>2290</v>
      </c>
      <c r="D225" s="7" t="s">
        <v>150</v>
      </c>
      <c r="E225" s="5">
        <v>9</v>
      </c>
      <c r="F225" s="4">
        <v>9</v>
      </c>
      <c r="G225" s="4">
        <v>0</v>
      </c>
      <c r="H225" s="3">
        <v>4</v>
      </c>
      <c r="I225" s="13">
        <f t="shared" si="12"/>
        <v>4981500</v>
      </c>
      <c r="J225" s="12">
        <f t="shared" si="13"/>
        <v>16650000</v>
      </c>
      <c r="K225" s="13">
        <f t="shared" si="14"/>
        <v>16650000</v>
      </c>
      <c r="L225" s="12">
        <f t="shared" si="15"/>
        <v>16650000</v>
      </c>
    </row>
    <row r="226" spans="1:12" ht="75" x14ac:dyDescent="0.25">
      <c r="A226" s="11">
        <v>200036</v>
      </c>
      <c r="B226" s="1"/>
      <c r="C226" s="2" t="s">
        <v>2291</v>
      </c>
      <c r="D226" s="7" t="s">
        <v>152</v>
      </c>
      <c r="E226" s="5">
        <v>33.200000000000003</v>
      </c>
      <c r="F226" s="4">
        <v>23</v>
      </c>
      <c r="G226" s="4">
        <v>10.199999999999999</v>
      </c>
      <c r="H226" s="3">
        <v>4</v>
      </c>
      <c r="I226" s="13">
        <f t="shared" si="12"/>
        <v>24358500</v>
      </c>
      <c r="J226" s="12">
        <f t="shared" si="13"/>
        <v>94570000</v>
      </c>
      <c r="K226" s="13">
        <f t="shared" si="14"/>
        <v>63562000</v>
      </c>
      <c r="L226" s="12">
        <f t="shared" si="15"/>
        <v>86818000</v>
      </c>
    </row>
    <row r="227" spans="1:12" ht="37.5" x14ac:dyDescent="0.25">
      <c r="A227" s="11">
        <v>200040</v>
      </c>
      <c r="B227" s="1"/>
      <c r="C227" s="2" t="s">
        <v>2292</v>
      </c>
      <c r="D227" s="7"/>
      <c r="E227" s="5">
        <v>17</v>
      </c>
      <c r="F227" s="4">
        <v>17</v>
      </c>
      <c r="G227" s="4">
        <v>0</v>
      </c>
      <c r="H227" s="3">
        <v>8</v>
      </c>
      <c r="I227" s="13">
        <f t="shared" si="12"/>
        <v>9409500</v>
      </c>
      <c r="J227" s="12">
        <f t="shared" si="13"/>
        <v>31450000</v>
      </c>
      <c r="K227" s="13">
        <f t="shared" si="14"/>
        <v>31450000</v>
      </c>
      <c r="L227" s="12">
        <f t="shared" si="15"/>
        <v>31450000</v>
      </c>
    </row>
    <row r="228" spans="1:12" ht="56.25" x14ac:dyDescent="0.25">
      <c r="A228" s="11">
        <v>200045</v>
      </c>
      <c r="B228" s="1"/>
      <c r="C228" s="2" t="s">
        <v>153</v>
      </c>
      <c r="D228" s="7"/>
      <c r="E228" s="5">
        <v>26</v>
      </c>
      <c r="F228" s="4">
        <v>26</v>
      </c>
      <c r="G228" s="4">
        <v>0</v>
      </c>
      <c r="H228" s="3">
        <v>14</v>
      </c>
      <c r="I228" s="13">
        <f t="shared" si="12"/>
        <v>14391000</v>
      </c>
      <c r="J228" s="12">
        <f t="shared" si="13"/>
        <v>48100000</v>
      </c>
      <c r="K228" s="13">
        <f t="shared" si="14"/>
        <v>48100000</v>
      </c>
      <c r="L228" s="12">
        <f t="shared" si="15"/>
        <v>48100000</v>
      </c>
    </row>
    <row r="229" spans="1:12" ht="56.25" x14ac:dyDescent="0.25">
      <c r="A229" s="11">
        <v>200050</v>
      </c>
      <c r="B229" s="1"/>
      <c r="C229" s="2" t="s">
        <v>5301</v>
      </c>
      <c r="D229" s="7" t="s">
        <v>154</v>
      </c>
      <c r="E229" s="5">
        <v>4</v>
      </c>
      <c r="F229" s="4">
        <v>4</v>
      </c>
      <c r="G229" s="4">
        <v>0</v>
      </c>
      <c r="H229" s="3">
        <v>0</v>
      </c>
      <c r="I229" s="13">
        <f t="shared" si="12"/>
        <v>2214000</v>
      </c>
      <c r="J229" s="12">
        <f t="shared" si="13"/>
        <v>7400000</v>
      </c>
      <c r="K229" s="13">
        <f t="shared" si="14"/>
        <v>7400000</v>
      </c>
      <c r="L229" s="12">
        <f t="shared" si="15"/>
        <v>7400000</v>
      </c>
    </row>
    <row r="230" spans="1:12" ht="37.5" x14ac:dyDescent="0.25">
      <c r="A230" s="11">
        <v>200055</v>
      </c>
      <c r="B230" s="1"/>
      <c r="C230" s="2" t="s">
        <v>2293</v>
      </c>
      <c r="D230" s="7"/>
      <c r="E230" s="5">
        <v>11</v>
      </c>
      <c r="F230" s="4">
        <v>11</v>
      </c>
      <c r="G230" s="4">
        <v>0</v>
      </c>
      <c r="H230" s="3">
        <v>4</v>
      </c>
      <c r="I230" s="13">
        <f t="shared" si="12"/>
        <v>6088500</v>
      </c>
      <c r="J230" s="12">
        <f t="shared" si="13"/>
        <v>20350000</v>
      </c>
      <c r="K230" s="13">
        <f t="shared" si="14"/>
        <v>20350000</v>
      </c>
      <c r="L230" s="12">
        <f t="shared" si="15"/>
        <v>20350000</v>
      </c>
    </row>
    <row r="231" spans="1:12" ht="56.25" x14ac:dyDescent="0.25">
      <c r="A231" s="11">
        <v>200060</v>
      </c>
      <c r="B231" s="1"/>
      <c r="C231" s="2" t="s">
        <v>5302</v>
      </c>
      <c r="D231" s="7"/>
      <c r="E231" s="5">
        <v>4</v>
      </c>
      <c r="F231" s="4">
        <v>4</v>
      </c>
      <c r="G231" s="4">
        <v>0</v>
      </c>
      <c r="H231" s="3">
        <v>4</v>
      </c>
      <c r="I231" s="13">
        <f t="shared" si="12"/>
        <v>2214000</v>
      </c>
      <c r="J231" s="12">
        <f t="shared" si="13"/>
        <v>7400000</v>
      </c>
      <c r="K231" s="13">
        <f t="shared" si="14"/>
        <v>7400000</v>
      </c>
      <c r="L231" s="12">
        <f t="shared" si="15"/>
        <v>7400000</v>
      </c>
    </row>
    <row r="232" spans="1:12" ht="112.5" x14ac:dyDescent="0.25">
      <c r="A232" s="11">
        <v>200061</v>
      </c>
      <c r="B232" s="1"/>
      <c r="C232" s="2" t="s">
        <v>2294</v>
      </c>
      <c r="D232" s="7"/>
      <c r="E232" s="5">
        <v>23</v>
      </c>
      <c r="F232" s="4">
        <v>23</v>
      </c>
      <c r="G232" s="4">
        <v>0</v>
      </c>
      <c r="H232" s="3">
        <v>4</v>
      </c>
      <c r="I232" s="13">
        <f t="shared" si="12"/>
        <v>12730500</v>
      </c>
      <c r="J232" s="12">
        <f t="shared" si="13"/>
        <v>42550000</v>
      </c>
      <c r="K232" s="13">
        <f t="shared" si="14"/>
        <v>42550000</v>
      </c>
      <c r="L232" s="12">
        <f t="shared" si="15"/>
        <v>42550000</v>
      </c>
    </row>
    <row r="233" spans="1:12" ht="93.75" x14ac:dyDescent="0.25">
      <c r="A233" s="11">
        <v>200062</v>
      </c>
      <c r="B233" s="1"/>
      <c r="C233" s="2" t="s">
        <v>2295</v>
      </c>
      <c r="D233" s="7" t="s">
        <v>15</v>
      </c>
      <c r="E233" s="5">
        <v>4</v>
      </c>
      <c r="F233" s="4">
        <v>4</v>
      </c>
      <c r="G233" s="4">
        <v>0</v>
      </c>
      <c r="H233" s="3">
        <v>4</v>
      </c>
      <c r="I233" s="13">
        <f t="shared" si="12"/>
        <v>2214000</v>
      </c>
      <c r="J233" s="12">
        <f t="shared" si="13"/>
        <v>7400000</v>
      </c>
      <c r="K233" s="13">
        <f t="shared" si="14"/>
        <v>7400000</v>
      </c>
      <c r="L233" s="12">
        <f t="shared" si="15"/>
        <v>7400000</v>
      </c>
    </row>
    <row r="234" spans="1:12" ht="150" x14ac:dyDescent="0.25">
      <c r="A234" s="11">
        <v>200063</v>
      </c>
      <c r="B234" s="1"/>
      <c r="C234" s="2" t="s">
        <v>2296</v>
      </c>
      <c r="D234" s="7"/>
      <c r="E234" s="5">
        <v>5</v>
      </c>
      <c r="F234" s="4">
        <v>5</v>
      </c>
      <c r="G234" s="4">
        <v>0</v>
      </c>
      <c r="H234" s="3">
        <v>4</v>
      </c>
      <c r="I234" s="13">
        <f t="shared" si="12"/>
        <v>2767500</v>
      </c>
      <c r="J234" s="12">
        <f t="shared" si="13"/>
        <v>9250000</v>
      </c>
      <c r="K234" s="13">
        <f t="shared" si="14"/>
        <v>9250000</v>
      </c>
      <c r="L234" s="12">
        <f t="shared" si="15"/>
        <v>9250000</v>
      </c>
    </row>
    <row r="235" spans="1:12" ht="112.5" x14ac:dyDescent="0.25">
      <c r="A235" s="11">
        <v>200064</v>
      </c>
      <c r="B235" s="1"/>
      <c r="C235" s="2" t="s">
        <v>2297</v>
      </c>
      <c r="D235" s="7"/>
      <c r="E235" s="5">
        <v>6</v>
      </c>
      <c r="F235" s="4">
        <v>6</v>
      </c>
      <c r="G235" s="4">
        <v>0</v>
      </c>
      <c r="H235" s="3">
        <v>4</v>
      </c>
      <c r="I235" s="13">
        <f t="shared" si="12"/>
        <v>3321000</v>
      </c>
      <c r="J235" s="12">
        <f t="shared" si="13"/>
        <v>11100000</v>
      </c>
      <c r="K235" s="13">
        <f t="shared" si="14"/>
        <v>11100000</v>
      </c>
      <c r="L235" s="12">
        <f t="shared" si="15"/>
        <v>11100000</v>
      </c>
    </row>
    <row r="236" spans="1:12" ht="75" x14ac:dyDescent="0.25">
      <c r="A236" s="11">
        <v>200065</v>
      </c>
      <c r="B236" s="1"/>
      <c r="C236" s="2" t="s">
        <v>2298</v>
      </c>
      <c r="D236" s="7" t="s">
        <v>155</v>
      </c>
      <c r="E236" s="5">
        <v>3</v>
      </c>
      <c r="F236" s="4">
        <v>3</v>
      </c>
      <c r="G236" s="4">
        <v>0</v>
      </c>
      <c r="H236" s="3">
        <v>4</v>
      </c>
      <c r="I236" s="13">
        <f t="shared" si="12"/>
        <v>1660500</v>
      </c>
      <c r="J236" s="12">
        <f t="shared" si="13"/>
        <v>5550000</v>
      </c>
      <c r="K236" s="13">
        <f t="shared" si="14"/>
        <v>5550000</v>
      </c>
      <c r="L236" s="12">
        <f t="shared" si="15"/>
        <v>5550000</v>
      </c>
    </row>
    <row r="237" spans="1:12" ht="112.5" x14ac:dyDescent="0.25">
      <c r="A237" s="11">
        <v>200066</v>
      </c>
      <c r="B237" s="1"/>
      <c r="C237" s="2" t="s">
        <v>156</v>
      </c>
      <c r="D237" s="7"/>
      <c r="E237" s="5">
        <v>3</v>
      </c>
      <c r="F237" s="4">
        <v>3</v>
      </c>
      <c r="G237" s="4">
        <v>0</v>
      </c>
      <c r="H237" s="3">
        <v>4</v>
      </c>
      <c r="I237" s="13">
        <f t="shared" si="12"/>
        <v>1660500</v>
      </c>
      <c r="J237" s="12">
        <f t="shared" si="13"/>
        <v>5550000</v>
      </c>
      <c r="K237" s="13">
        <f t="shared" si="14"/>
        <v>5550000</v>
      </c>
      <c r="L237" s="12">
        <f t="shared" si="15"/>
        <v>5550000</v>
      </c>
    </row>
    <row r="238" spans="1:12" ht="93.75" x14ac:dyDescent="0.25">
      <c r="A238" s="11">
        <v>200067</v>
      </c>
      <c r="B238" s="1"/>
      <c r="C238" s="2" t="s">
        <v>157</v>
      </c>
      <c r="D238" s="7"/>
      <c r="E238" s="5">
        <v>4</v>
      </c>
      <c r="F238" s="4">
        <v>4</v>
      </c>
      <c r="G238" s="4">
        <v>0</v>
      </c>
      <c r="H238" s="3">
        <v>4</v>
      </c>
      <c r="I238" s="13">
        <f t="shared" si="12"/>
        <v>2214000</v>
      </c>
      <c r="J238" s="12">
        <f t="shared" si="13"/>
        <v>7400000</v>
      </c>
      <c r="K238" s="13">
        <f t="shared" si="14"/>
        <v>7400000</v>
      </c>
      <c r="L238" s="12">
        <f t="shared" si="15"/>
        <v>7400000</v>
      </c>
    </row>
    <row r="239" spans="1:12" ht="37.5" x14ac:dyDescent="0.25">
      <c r="A239" s="11">
        <v>200068</v>
      </c>
      <c r="B239" s="1"/>
      <c r="C239" s="2" t="s">
        <v>158</v>
      </c>
      <c r="D239" s="7"/>
      <c r="E239" s="5">
        <v>3</v>
      </c>
      <c r="F239" s="4">
        <v>3</v>
      </c>
      <c r="G239" s="4">
        <v>0</v>
      </c>
      <c r="H239" s="3">
        <v>4</v>
      </c>
      <c r="I239" s="13">
        <f t="shared" si="12"/>
        <v>1660500</v>
      </c>
      <c r="J239" s="12">
        <f t="shared" si="13"/>
        <v>5550000</v>
      </c>
      <c r="K239" s="13">
        <f t="shared" si="14"/>
        <v>5550000</v>
      </c>
      <c r="L239" s="12">
        <f t="shared" si="15"/>
        <v>5550000</v>
      </c>
    </row>
    <row r="240" spans="1:12" ht="37.5" x14ac:dyDescent="0.25">
      <c r="A240" s="11">
        <v>200070</v>
      </c>
      <c r="B240" s="1"/>
      <c r="C240" s="2" t="s">
        <v>159</v>
      </c>
      <c r="D240" s="7"/>
      <c r="E240" s="5">
        <v>10</v>
      </c>
      <c r="F240" s="4">
        <v>10</v>
      </c>
      <c r="G240" s="4">
        <v>0</v>
      </c>
      <c r="H240" s="3">
        <v>4</v>
      </c>
      <c r="I240" s="13">
        <f t="shared" si="12"/>
        <v>5535000</v>
      </c>
      <c r="J240" s="12">
        <f t="shared" si="13"/>
        <v>18500000</v>
      </c>
      <c r="K240" s="13">
        <f t="shared" si="14"/>
        <v>18500000</v>
      </c>
      <c r="L240" s="12">
        <f t="shared" si="15"/>
        <v>18500000</v>
      </c>
    </row>
    <row r="241" spans="1:12" ht="75" x14ac:dyDescent="0.25">
      <c r="A241" s="11">
        <v>200075</v>
      </c>
      <c r="B241" s="1"/>
      <c r="C241" s="2" t="s">
        <v>5303</v>
      </c>
      <c r="D241" s="7"/>
      <c r="E241" s="5">
        <v>6</v>
      </c>
      <c r="F241" s="4">
        <v>6</v>
      </c>
      <c r="G241" s="4">
        <v>0</v>
      </c>
      <c r="H241" s="3">
        <v>4</v>
      </c>
      <c r="I241" s="13">
        <f t="shared" si="12"/>
        <v>3321000</v>
      </c>
      <c r="J241" s="12">
        <f t="shared" si="13"/>
        <v>11100000</v>
      </c>
      <c r="K241" s="13">
        <f t="shared" si="14"/>
        <v>11100000</v>
      </c>
      <c r="L241" s="12">
        <f t="shared" si="15"/>
        <v>11100000</v>
      </c>
    </row>
    <row r="242" spans="1:12" ht="93.75" x14ac:dyDescent="0.25">
      <c r="A242" s="11">
        <v>200080</v>
      </c>
      <c r="B242" s="1"/>
      <c r="C242" s="2" t="s">
        <v>160</v>
      </c>
      <c r="D242" s="7"/>
      <c r="E242" s="5">
        <v>14</v>
      </c>
      <c r="F242" s="4">
        <v>14</v>
      </c>
      <c r="G242" s="4">
        <v>0</v>
      </c>
      <c r="H242" s="3">
        <v>4</v>
      </c>
      <c r="I242" s="13">
        <f t="shared" si="12"/>
        <v>7749000</v>
      </c>
      <c r="J242" s="12">
        <f t="shared" si="13"/>
        <v>25900000</v>
      </c>
      <c r="K242" s="13">
        <f t="shared" si="14"/>
        <v>25900000</v>
      </c>
      <c r="L242" s="12">
        <f t="shared" si="15"/>
        <v>25900000</v>
      </c>
    </row>
    <row r="243" spans="1:12" ht="56.25" x14ac:dyDescent="0.25">
      <c r="A243" s="11">
        <v>200085</v>
      </c>
      <c r="B243" s="1"/>
      <c r="C243" s="2" t="s">
        <v>161</v>
      </c>
      <c r="D243" s="7"/>
      <c r="E243" s="5">
        <v>19</v>
      </c>
      <c r="F243" s="4">
        <v>19</v>
      </c>
      <c r="G243" s="4">
        <v>0</v>
      </c>
      <c r="H243" s="3">
        <v>8</v>
      </c>
      <c r="I243" s="13">
        <f t="shared" si="12"/>
        <v>10516500</v>
      </c>
      <c r="J243" s="12">
        <f t="shared" si="13"/>
        <v>35150000</v>
      </c>
      <c r="K243" s="13">
        <f t="shared" si="14"/>
        <v>35150000</v>
      </c>
      <c r="L243" s="12">
        <f t="shared" si="15"/>
        <v>35150000</v>
      </c>
    </row>
    <row r="244" spans="1:12" ht="150" x14ac:dyDescent="0.25">
      <c r="A244" s="11">
        <v>200090</v>
      </c>
      <c r="B244" s="1"/>
      <c r="C244" s="2" t="s">
        <v>162</v>
      </c>
      <c r="D244" s="7"/>
      <c r="E244" s="5">
        <v>30</v>
      </c>
      <c r="F244" s="4">
        <v>30</v>
      </c>
      <c r="G244" s="4">
        <v>0</v>
      </c>
      <c r="H244" s="3">
        <v>8</v>
      </c>
      <c r="I244" s="13">
        <f t="shared" si="12"/>
        <v>16605000</v>
      </c>
      <c r="J244" s="12">
        <f t="shared" si="13"/>
        <v>55500000</v>
      </c>
      <c r="K244" s="13">
        <f t="shared" si="14"/>
        <v>55500000</v>
      </c>
      <c r="L244" s="12">
        <f t="shared" si="15"/>
        <v>55500000</v>
      </c>
    </row>
    <row r="245" spans="1:12" ht="56.25" x14ac:dyDescent="0.25">
      <c r="A245" s="11">
        <v>200095</v>
      </c>
      <c r="B245" s="1"/>
      <c r="C245" s="2" t="s">
        <v>163</v>
      </c>
      <c r="D245" s="7"/>
      <c r="E245" s="5">
        <v>2</v>
      </c>
      <c r="F245" s="4">
        <v>2</v>
      </c>
      <c r="G245" s="4">
        <v>0</v>
      </c>
      <c r="H245" s="3">
        <v>4</v>
      </c>
      <c r="I245" s="13">
        <f t="shared" si="12"/>
        <v>1107000</v>
      </c>
      <c r="J245" s="12">
        <f t="shared" si="13"/>
        <v>3700000</v>
      </c>
      <c r="K245" s="13">
        <f t="shared" si="14"/>
        <v>3700000</v>
      </c>
      <c r="L245" s="12">
        <f t="shared" si="15"/>
        <v>3700000</v>
      </c>
    </row>
    <row r="246" spans="1:12" ht="56.25" x14ac:dyDescent="0.25">
      <c r="A246" s="11">
        <v>200100</v>
      </c>
      <c r="B246" s="1"/>
      <c r="C246" s="2" t="s">
        <v>164</v>
      </c>
      <c r="D246" s="7"/>
      <c r="E246" s="5">
        <v>8</v>
      </c>
      <c r="F246" s="4">
        <v>8</v>
      </c>
      <c r="G246" s="4">
        <v>0</v>
      </c>
      <c r="H246" s="3">
        <v>4</v>
      </c>
      <c r="I246" s="13">
        <f t="shared" si="12"/>
        <v>4428000</v>
      </c>
      <c r="J246" s="12">
        <f t="shared" si="13"/>
        <v>14800000</v>
      </c>
      <c r="K246" s="13">
        <f t="shared" si="14"/>
        <v>14800000</v>
      </c>
      <c r="L246" s="12">
        <f t="shared" si="15"/>
        <v>14800000</v>
      </c>
    </row>
    <row r="247" spans="1:12" ht="56.25" x14ac:dyDescent="0.25">
      <c r="A247" s="11">
        <v>200105</v>
      </c>
      <c r="B247" s="1"/>
      <c r="C247" s="2" t="s">
        <v>165</v>
      </c>
      <c r="D247" s="7"/>
      <c r="E247" s="5">
        <v>11</v>
      </c>
      <c r="F247" s="4">
        <v>11</v>
      </c>
      <c r="G247" s="4">
        <v>0</v>
      </c>
      <c r="H247" s="3">
        <v>7</v>
      </c>
      <c r="I247" s="13">
        <f t="shared" si="12"/>
        <v>6088500</v>
      </c>
      <c r="J247" s="12">
        <f t="shared" si="13"/>
        <v>20350000</v>
      </c>
      <c r="K247" s="13">
        <f t="shared" si="14"/>
        <v>20350000</v>
      </c>
      <c r="L247" s="12">
        <f t="shared" si="15"/>
        <v>20350000</v>
      </c>
    </row>
    <row r="248" spans="1:12" ht="56.25" x14ac:dyDescent="0.25">
      <c r="A248" s="11">
        <v>200108</v>
      </c>
      <c r="B248" s="1"/>
      <c r="C248" s="2" t="s">
        <v>2299</v>
      </c>
      <c r="D248" s="7" t="s">
        <v>166</v>
      </c>
      <c r="E248" s="5">
        <v>35</v>
      </c>
      <c r="F248" s="4">
        <v>35</v>
      </c>
      <c r="G248" s="4">
        <v>0</v>
      </c>
      <c r="H248" s="3">
        <v>8</v>
      </c>
      <c r="I248" s="13">
        <f t="shared" si="12"/>
        <v>19372500</v>
      </c>
      <c r="J248" s="12">
        <f t="shared" si="13"/>
        <v>64750000</v>
      </c>
      <c r="K248" s="13">
        <f t="shared" si="14"/>
        <v>64750000</v>
      </c>
      <c r="L248" s="12">
        <f t="shared" si="15"/>
        <v>64750000</v>
      </c>
    </row>
    <row r="249" spans="1:12" ht="112.5" x14ac:dyDescent="0.25">
      <c r="A249" s="11">
        <v>200110</v>
      </c>
      <c r="B249" s="1"/>
      <c r="C249" s="2" t="s">
        <v>167</v>
      </c>
      <c r="D249" s="7"/>
      <c r="E249" s="5">
        <v>19</v>
      </c>
      <c r="F249" s="4">
        <v>19</v>
      </c>
      <c r="G249" s="4">
        <v>0</v>
      </c>
      <c r="H249" s="3">
        <v>7</v>
      </c>
      <c r="I249" s="13">
        <f t="shared" si="12"/>
        <v>10516500</v>
      </c>
      <c r="J249" s="12">
        <f t="shared" si="13"/>
        <v>35150000</v>
      </c>
      <c r="K249" s="13">
        <f t="shared" si="14"/>
        <v>35150000</v>
      </c>
      <c r="L249" s="12">
        <f t="shared" si="15"/>
        <v>35150000</v>
      </c>
    </row>
    <row r="250" spans="1:12" ht="150" x14ac:dyDescent="0.25">
      <c r="A250" s="11">
        <v>200115</v>
      </c>
      <c r="B250" s="1"/>
      <c r="C250" s="2" t="s">
        <v>168</v>
      </c>
      <c r="D250" s="7"/>
      <c r="E250" s="5">
        <v>36</v>
      </c>
      <c r="F250" s="4">
        <v>36</v>
      </c>
      <c r="G250" s="4">
        <v>0</v>
      </c>
      <c r="H250" s="3">
        <v>7</v>
      </c>
      <c r="I250" s="13">
        <f t="shared" si="12"/>
        <v>19926000</v>
      </c>
      <c r="J250" s="12">
        <f t="shared" si="13"/>
        <v>66600000</v>
      </c>
      <c r="K250" s="13">
        <f t="shared" si="14"/>
        <v>66600000</v>
      </c>
      <c r="L250" s="12">
        <f t="shared" si="15"/>
        <v>66600000</v>
      </c>
    </row>
    <row r="251" spans="1:12" ht="56.25" x14ac:dyDescent="0.25">
      <c r="A251" s="11">
        <v>200120</v>
      </c>
      <c r="B251" s="1"/>
      <c r="C251" s="2" t="s">
        <v>2300</v>
      </c>
      <c r="D251" s="7"/>
      <c r="E251" s="5">
        <v>26</v>
      </c>
      <c r="F251" s="4">
        <v>26</v>
      </c>
      <c r="G251" s="4">
        <v>0</v>
      </c>
      <c r="H251" s="3">
        <v>7</v>
      </c>
      <c r="I251" s="13">
        <f t="shared" si="12"/>
        <v>14391000</v>
      </c>
      <c r="J251" s="12">
        <f t="shared" si="13"/>
        <v>48100000</v>
      </c>
      <c r="K251" s="13">
        <f t="shared" si="14"/>
        <v>48100000</v>
      </c>
      <c r="L251" s="12">
        <f t="shared" si="15"/>
        <v>48100000</v>
      </c>
    </row>
    <row r="252" spans="1:12" ht="37.5" x14ac:dyDescent="0.25">
      <c r="A252" s="11">
        <v>200121</v>
      </c>
      <c r="B252" s="1"/>
      <c r="C252" s="2" t="s">
        <v>2301</v>
      </c>
      <c r="D252" s="7"/>
      <c r="E252" s="5">
        <v>21</v>
      </c>
      <c r="F252" s="4">
        <v>21</v>
      </c>
      <c r="G252" s="4">
        <v>0</v>
      </c>
      <c r="H252" s="3">
        <v>7</v>
      </c>
      <c r="I252" s="13">
        <f t="shared" si="12"/>
        <v>11623500</v>
      </c>
      <c r="J252" s="12">
        <f t="shared" si="13"/>
        <v>38850000</v>
      </c>
      <c r="K252" s="13">
        <f t="shared" si="14"/>
        <v>38850000</v>
      </c>
      <c r="L252" s="12">
        <f t="shared" si="15"/>
        <v>38850000</v>
      </c>
    </row>
    <row r="253" spans="1:12" ht="243.75" x14ac:dyDescent="0.25">
      <c r="A253" s="11">
        <v>200122</v>
      </c>
      <c r="B253" s="1"/>
      <c r="C253" s="2" t="s">
        <v>5304</v>
      </c>
      <c r="D253" s="7"/>
      <c r="E253" s="5">
        <v>84</v>
      </c>
      <c r="F253" s="4">
        <v>84</v>
      </c>
      <c r="G253" s="4">
        <v>0</v>
      </c>
      <c r="H253" s="3">
        <v>7</v>
      </c>
      <c r="I253" s="13">
        <f t="shared" si="12"/>
        <v>46494000</v>
      </c>
      <c r="J253" s="12">
        <f t="shared" si="13"/>
        <v>155400000</v>
      </c>
      <c r="K253" s="13">
        <f t="shared" si="14"/>
        <v>155400000</v>
      </c>
      <c r="L253" s="12">
        <f t="shared" si="15"/>
        <v>155400000</v>
      </c>
    </row>
    <row r="254" spans="1:12" ht="56.25" x14ac:dyDescent="0.25">
      <c r="A254" s="11">
        <v>200123</v>
      </c>
      <c r="B254" s="1"/>
      <c r="C254" s="2" t="s">
        <v>2302</v>
      </c>
      <c r="D254" s="7"/>
      <c r="E254" s="5">
        <v>0.2</v>
      </c>
      <c r="F254" s="4">
        <v>0.2</v>
      </c>
      <c r="G254" s="4">
        <v>0</v>
      </c>
      <c r="H254" s="3">
        <v>7</v>
      </c>
      <c r="I254" s="13">
        <f t="shared" si="12"/>
        <v>110700</v>
      </c>
      <c r="J254" s="12">
        <f t="shared" si="13"/>
        <v>370000</v>
      </c>
      <c r="K254" s="13">
        <f t="shared" si="14"/>
        <v>370000</v>
      </c>
      <c r="L254" s="12">
        <f t="shared" si="15"/>
        <v>370000</v>
      </c>
    </row>
    <row r="255" spans="1:12" ht="112.5" x14ac:dyDescent="0.25">
      <c r="A255" s="11">
        <v>200125</v>
      </c>
      <c r="B255" s="1"/>
      <c r="C255" s="2" t="s">
        <v>2303</v>
      </c>
      <c r="D255" s="7" t="s">
        <v>169</v>
      </c>
      <c r="E255" s="5">
        <v>223</v>
      </c>
      <c r="F255" s="4">
        <v>223</v>
      </c>
      <c r="G255" s="4">
        <v>0</v>
      </c>
      <c r="H255" s="3">
        <v>13</v>
      </c>
      <c r="I255" s="13">
        <f t="shared" si="12"/>
        <v>123430500</v>
      </c>
      <c r="J255" s="12">
        <f t="shared" si="13"/>
        <v>412550000</v>
      </c>
      <c r="K255" s="13">
        <f t="shared" si="14"/>
        <v>412550000</v>
      </c>
      <c r="L255" s="12">
        <f t="shared" si="15"/>
        <v>412550000</v>
      </c>
    </row>
    <row r="256" spans="1:12" ht="131.25" x14ac:dyDescent="0.25">
      <c r="A256" s="11">
        <v>200130</v>
      </c>
      <c r="B256" s="1"/>
      <c r="C256" s="2" t="s">
        <v>2304</v>
      </c>
      <c r="D256" s="7" t="s">
        <v>169</v>
      </c>
      <c r="E256" s="5">
        <v>255</v>
      </c>
      <c r="F256" s="4">
        <v>255</v>
      </c>
      <c r="G256" s="4">
        <v>0</v>
      </c>
      <c r="H256" s="3">
        <v>13</v>
      </c>
      <c r="I256" s="13">
        <f t="shared" si="12"/>
        <v>141142500</v>
      </c>
      <c r="J256" s="12">
        <f t="shared" si="13"/>
        <v>471750000</v>
      </c>
      <c r="K256" s="13">
        <f t="shared" si="14"/>
        <v>471750000</v>
      </c>
      <c r="L256" s="12">
        <f t="shared" si="15"/>
        <v>471750000</v>
      </c>
    </row>
    <row r="257" spans="1:12" ht="112.5" x14ac:dyDescent="0.25">
      <c r="A257" s="11">
        <v>200135</v>
      </c>
      <c r="B257" s="1"/>
      <c r="C257" s="2" t="s">
        <v>5305</v>
      </c>
      <c r="D257" s="7" t="s">
        <v>169</v>
      </c>
      <c r="E257" s="5">
        <v>315</v>
      </c>
      <c r="F257" s="4">
        <v>315</v>
      </c>
      <c r="G257" s="4">
        <v>0</v>
      </c>
      <c r="H257" s="3">
        <v>13</v>
      </c>
      <c r="I257" s="13">
        <f t="shared" si="12"/>
        <v>174352500</v>
      </c>
      <c r="J257" s="12">
        <f t="shared" si="13"/>
        <v>582750000</v>
      </c>
      <c r="K257" s="13">
        <f t="shared" si="14"/>
        <v>582750000</v>
      </c>
      <c r="L257" s="12">
        <f t="shared" si="15"/>
        <v>582750000</v>
      </c>
    </row>
    <row r="258" spans="1:12" ht="75" x14ac:dyDescent="0.25">
      <c r="A258" s="11">
        <v>200140</v>
      </c>
      <c r="B258" s="1"/>
      <c r="C258" s="2" t="s">
        <v>2305</v>
      </c>
      <c r="D258" s="7" t="s">
        <v>169</v>
      </c>
      <c r="E258" s="5">
        <v>200</v>
      </c>
      <c r="F258" s="4">
        <v>200</v>
      </c>
      <c r="G258" s="4">
        <v>0</v>
      </c>
      <c r="H258" s="3">
        <v>13</v>
      </c>
      <c r="I258" s="13">
        <f t="shared" si="12"/>
        <v>110700000</v>
      </c>
      <c r="J258" s="12">
        <f t="shared" si="13"/>
        <v>370000000</v>
      </c>
      <c r="K258" s="13">
        <f t="shared" si="14"/>
        <v>370000000</v>
      </c>
      <c r="L258" s="12">
        <f t="shared" si="15"/>
        <v>370000000</v>
      </c>
    </row>
    <row r="259" spans="1:12" ht="75" x14ac:dyDescent="0.25">
      <c r="A259" s="11">
        <v>200145</v>
      </c>
      <c r="B259" s="1"/>
      <c r="C259" s="2" t="s">
        <v>2306</v>
      </c>
      <c r="D259" s="7" t="s">
        <v>169</v>
      </c>
      <c r="E259" s="5">
        <v>229</v>
      </c>
      <c r="F259" s="4">
        <v>229</v>
      </c>
      <c r="G259" s="4">
        <v>0</v>
      </c>
      <c r="H259" s="3">
        <v>13</v>
      </c>
      <c r="I259" s="13">
        <f t="shared" si="12"/>
        <v>126751500</v>
      </c>
      <c r="J259" s="12">
        <f t="shared" si="13"/>
        <v>423650000</v>
      </c>
      <c r="K259" s="13">
        <f t="shared" si="14"/>
        <v>423650000</v>
      </c>
      <c r="L259" s="12">
        <f t="shared" si="15"/>
        <v>423650000</v>
      </c>
    </row>
    <row r="260" spans="1:12" ht="37.5" x14ac:dyDescent="0.25">
      <c r="A260" s="11">
        <v>200150</v>
      </c>
      <c r="B260" s="1"/>
      <c r="C260" s="2" t="s">
        <v>170</v>
      </c>
      <c r="D260" s="7"/>
      <c r="E260" s="5">
        <v>15</v>
      </c>
      <c r="F260" s="4">
        <v>15</v>
      </c>
      <c r="G260" s="4">
        <v>0</v>
      </c>
      <c r="H260" s="3">
        <v>4</v>
      </c>
      <c r="I260" s="13">
        <f t="shared" ref="I260:I323" si="16">F260*553500+G260*1140000</f>
        <v>8302500</v>
      </c>
      <c r="J260" s="12">
        <f t="shared" ref="J260:J323" si="17">F260*1850000+G260*5100000</f>
        <v>27750000</v>
      </c>
      <c r="K260" s="13">
        <f t="shared" ref="K260:K323" si="18">F260*1850000+G260*2060000</f>
        <v>27750000</v>
      </c>
      <c r="L260" s="12">
        <f t="shared" ref="L260:L323" si="19">F260*1850000+G260*4340000</f>
        <v>27750000</v>
      </c>
    </row>
    <row r="261" spans="1:12" ht="37.5" x14ac:dyDescent="0.25">
      <c r="A261" s="11">
        <v>200155</v>
      </c>
      <c r="B261" s="1"/>
      <c r="C261" s="2" t="s">
        <v>2307</v>
      </c>
      <c r="D261" s="7" t="s">
        <v>171</v>
      </c>
      <c r="E261" s="5">
        <v>22</v>
      </c>
      <c r="F261" s="4">
        <v>22</v>
      </c>
      <c r="G261" s="4">
        <v>0</v>
      </c>
      <c r="H261" s="3">
        <v>8</v>
      </c>
      <c r="I261" s="13">
        <f t="shared" si="16"/>
        <v>12177000</v>
      </c>
      <c r="J261" s="12">
        <f t="shared" si="17"/>
        <v>40700000</v>
      </c>
      <c r="K261" s="13">
        <f t="shared" si="18"/>
        <v>40700000</v>
      </c>
      <c r="L261" s="12">
        <f t="shared" si="19"/>
        <v>40700000</v>
      </c>
    </row>
    <row r="262" spans="1:12" ht="37.5" x14ac:dyDescent="0.25">
      <c r="A262" s="11">
        <v>200160</v>
      </c>
      <c r="B262" s="1"/>
      <c r="C262" s="2" t="s">
        <v>172</v>
      </c>
      <c r="D262" s="7"/>
      <c r="E262" s="5">
        <v>9</v>
      </c>
      <c r="F262" s="4">
        <v>9</v>
      </c>
      <c r="G262" s="4">
        <v>0</v>
      </c>
      <c r="H262" s="3">
        <v>4</v>
      </c>
      <c r="I262" s="13">
        <f t="shared" si="16"/>
        <v>4981500</v>
      </c>
      <c r="J262" s="12">
        <f t="shared" si="17"/>
        <v>16650000</v>
      </c>
      <c r="K262" s="13">
        <f t="shared" si="18"/>
        <v>16650000</v>
      </c>
      <c r="L262" s="12">
        <f t="shared" si="19"/>
        <v>16650000</v>
      </c>
    </row>
    <row r="263" spans="1:12" ht="56.25" x14ac:dyDescent="0.25">
      <c r="A263" s="11">
        <v>200165</v>
      </c>
      <c r="B263" s="1"/>
      <c r="C263" s="2" t="s">
        <v>173</v>
      </c>
      <c r="D263" s="7"/>
      <c r="E263" s="5">
        <v>18</v>
      </c>
      <c r="F263" s="4">
        <v>18</v>
      </c>
      <c r="G263" s="4">
        <v>0</v>
      </c>
      <c r="H263" s="3">
        <v>4</v>
      </c>
      <c r="I263" s="13">
        <f t="shared" si="16"/>
        <v>9963000</v>
      </c>
      <c r="J263" s="12">
        <f t="shared" si="17"/>
        <v>33300000</v>
      </c>
      <c r="K263" s="13">
        <f t="shared" si="18"/>
        <v>33300000</v>
      </c>
      <c r="L263" s="12">
        <f t="shared" si="19"/>
        <v>33300000</v>
      </c>
    </row>
    <row r="264" spans="1:12" ht="75" x14ac:dyDescent="0.25">
      <c r="A264" s="11">
        <v>200170</v>
      </c>
      <c r="B264" s="1"/>
      <c r="C264" s="2" t="s">
        <v>174</v>
      </c>
      <c r="D264" s="7"/>
      <c r="E264" s="5">
        <v>9</v>
      </c>
      <c r="F264" s="4">
        <v>9</v>
      </c>
      <c r="G264" s="4">
        <v>0</v>
      </c>
      <c r="H264" s="3">
        <v>4</v>
      </c>
      <c r="I264" s="13">
        <f t="shared" si="16"/>
        <v>4981500</v>
      </c>
      <c r="J264" s="12">
        <f t="shared" si="17"/>
        <v>16650000</v>
      </c>
      <c r="K264" s="13">
        <f t="shared" si="18"/>
        <v>16650000</v>
      </c>
      <c r="L264" s="12">
        <f t="shared" si="19"/>
        <v>16650000</v>
      </c>
    </row>
    <row r="265" spans="1:12" ht="56.25" x14ac:dyDescent="0.25">
      <c r="A265" s="11">
        <v>200175</v>
      </c>
      <c r="B265" s="1"/>
      <c r="C265" s="2" t="s">
        <v>175</v>
      </c>
      <c r="D265" s="7"/>
      <c r="E265" s="5">
        <v>7</v>
      </c>
      <c r="F265" s="4">
        <v>7</v>
      </c>
      <c r="G265" s="4">
        <v>0</v>
      </c>
      <c r="H265" s="3">
        <v>4</v>
      </c>
      <c r="I265" s="13">
        <f t="shared" si="16"/>
        <v>3874500</v>
      </c>
      <c r="J265" s="12">
        <f t="shared" si="17"/>
        <v>12950000</v>
      </c>
      <c r="K265" s="13">
        <f t="shared" si="18"/>
        <v>12950000</v>
      </c>
      <c r="L265" s="12">
        <f t="shared" si="19"/>
        <v>12950000</v>
      </c>
    </row>
    <row r="266" spans="1:12" ht="37.5" x14ac:dyDescent="0.25">
      <c r="A266" s="11">
        <v>200180</v>
      </c>
      <c r="B266" s="1" t="s">
        <v>24</v>
      </c>
      <c r="C266" s="2" t="s">
        <v>176</v>
      </c>
      <c r="D266" s="7"/>
      <c r="E266" s="5">
        <v>9</v>
      </c>
      <c r="F266" s="4">
        <v>9</v>
      </c>
      <c r="G266" s="4">
        <v>0</v>
      </c>
      <c r="H266" s="3">
        <v>4</v>
      </c>
      <c r="I266" s="13">
        <f t="shared" si="16"/>
        <v>4981500</v>
      </c>
      <c r="J266" s="12">
        <f t="shared" si="17"/>
        <v>16650000</v>
      </c>
      <c r="K266" s="13">
        <f t="shared" si="18"/>
        <v>16650000</v>
      </c>
      <c r="L266" s="12">
        <f t="shared" si="19"/>
        <v>16650000</v>
      </c>
    </row>
    <row r="267" spans="1:12" ht="168.75" x14ac:dyDescent="0.25">
      <c r="A267" s="11">
        <v>200181</v>
      </c>
      <c r="B267" s="1" t="s">
        <v>24</v>
      </c>
      <c r="C267" s="2" t="s">
        <v>5306</v>
      </c>
      <c r="D267" s="7"/>
      <c r="E267" s="5">
        <v>55</v>
      </c>
      <c r="F267" s="4">
        <v>55</v>
      </c>
      <c r="G267" s="4">
        <v>0</v>
      </c>
      <c r="H267" s="3">
        <v>4</v>
      </c>
      <c r="I267" s="13">
        <f t="shared" si="16"/>
        <v>30442500</v>
      </c>
      <c r="J267" s="12">
        <f t="shared" si="17"/>
        <v>101750000</v>
      </c>
      <c r="K267" s="13">
        <f t="shared" si="18"/>
        <v>101750000</v>
      </c>
      <c r="L267" s="12">
        <f t="shared" si="19"/>
        <v>101750000</v>
      </c>
    </row>
    <row r="268" spans="1:12" ht="93.75" x14ac:dyDescent="0.25">
      <c r="A268" s="11">
        <v>200182</v>
      </c>
      <c r="B268" s="1" t="s">
        <v>24</v>
      </c>
      <c r="C268" s="2" t="s">
        <v>5307</v>
      </c>
      <c r="D268" s="7"/>
      <c r="E268" s="5">
        <v>50</v>
      </c>
      <c r="F268" s="4">
        <v>50</v>
      </c>
      <c r="G268" s="4">
        <v>0</v>
      </c>
      <c r="H268" s="3">
        <v>4</v>
      </c>
      <c r="I268" s="13">
        <f t="shared" si="16"/>
        <v>27675000</v>
      </c>
      <c r="J268" s="12">
        <f t="shared" si="17"/>
        <v>92500000</v>
      </c>
      <c r="K268" s="13">
        <f t="shared" si="18"/>
        <v>92500000</v>
      </c>
      <c r="L268" s="12">
        <f t="shared" si="19"/>
        <v>92500000</v>
      </c>
    </row>
    <row r="269" spans="1:12" ht="75" x14ac:dyDescent="0.25">
      <c r="A269" s="11">
        <v>200183</v>
      </c>
      <c r="B269" s="1" t="s">
        <v>24</v>
      </c>
      <c r="C269" s="2" t="s">
        <v>5308</v>
      </c>
      <c r="D269" s="7"/>
      <c r="E269" s="5">
        <v>55</v>
      </c>
      <c r="F269" s="4">
        <v>55</v>
      </c>
      <c r="G269" s="4">
        <v>0</v>
      </c>
      <c r="H269" s="3">
        <v>4</v>
      </c>
      <c r="I269" s="13">
        <f t="shared" si="16"/>
        <v>30442500</v>
      </c>
      <c r="J269" s="12">
        <f t="shared" si="17"/>
        <v>101750000</v>
      </c>
      <c r="K269" s="13">
        <f t="shared" si="18"/>
        <v>101750000</v>
      </c>
      <c r="L269" s="12">
        <f t="shared" si="19"/>
        <v>101750000</v>
      </c>
    </row>
    <row r="270" spans="1:12" ht="112.5" x14ac:dyDescent="0.25">
      <c r="A270" s="11">
        <v>200185</v>
      </c>
      <c r="B270" s="1" t="s">
        <v>24</v>
      </c>
      <c r="C270" s="2" t="s">
        <v>2308</v>
      </c>
      <c r="D270" s="7" t="s">
        <v>177</v>
      </c>
      <c r="E270" s="5">
        <v>14</v>
      </c>
      <c r="F270" s="4">
        <v>14</v>
      </c>
      <c r="G270" s="4">
        <v>0</v>
      </c>
      <c r="H270" s="3">
        <v>4</v>
      </c>
      <c r="I270" s="13">
        <f t="shared" si="16"/>
        <v>7749000</v>
      </c>
      <c r="J270" s="12">
        <f t="shared" si="17"/>
        <v>25900000</v>
      </c>
      <c r="K270" s="13">
        <f t="shared" si="18"/>
        <v>25900000</v>
      </c>
      <c r="L270" s="12">
        <f t="shared" si="19"/>
        <v>25900000</v>
      </c>
    </row>
    <row r="271" spans="1:12" ht="150" x14ac:dyDescent="0.25">
      <c r="A271" s="11">
        <v>200186</v>
      </c>
      <c r="B271" s="1" t="s">
        <v>24</v>
      </c>
      <c r="C271" s="2" t="s">
        <v>5309</v>
      </c>
      <c r="D271" s="7"/>
      <c r="E271" s="5">
        <v>6</v>
      </c>
      <c r="F271" s="4">
        <v>6</v>
      </c>
      <c r="G271" s="4">
        <v>0</v>
      </c>
      <c r="H271" s="3">
        <v>0</v>
      </c>
      <c r="I271" s="13">
        <f t="shared" si="16"/>
        <v>3321000</v>
      </c>
      <c r="J271" s="12">
        <f t="shared" si="17"/>
        <v>11100000</v>
      </c>
      <c r="K271" s="13">
        <f t="shared" si="18"/>
        <v>11100000</v>
      </c>
      <c r="L271" s="12">
        <f t="shared" si="19"/>
        <v>11100000</v>
      </c>
    </row>
    <row r="272" spans="1:12" ht="112.5" x14ac:dyDescent="0.25">
      <c r="A272" s="11">
        <v>200190</v>
      </c>
      <c r="B272" s="1"/>
      <c r="C272" s="2" t="s">
        <v>178</v>
      </c>
      <c r="D272" s="7"/>
      <c r="E272" s="5">
        <v>5</v>
      </c>
      <c r="F272" s="4">
        <v>5</v>
      </c>
      <c r="G272" s="4">
        <v>0</v>
      </c>
      <c r="H272" s="3">
        <v>4</v>
      </c>
      <c r="I272" s="13">
        <f t="shared" si="16"/>
        <v>2767500</v>
      </c>
      <c r="J272" s="12">
        <f t="shared" si="17"/>
        <v>9250000</v>
      </c>
      <c r="K272" s="13">
        <f t="shared" si="18"/>
        <v>9250000</v>
      </c>
      <c r="L272" s="12">
        <f t="shared" si="19"/>
        <v>9250000</v>
      </c>
    </row>
    <row r="273" spans="1:12" ht="37.5" x14ac:dyDescent="0.25">
      <c r="A273" s="11">
        <v>200195</v>
      </c>
      <c r="B273" s="1"/>
      <c r="C273" s="2" t="s">
        <v>2309</v>
      </c>
      <c r="D273" s="7" t="s">
        <v>15</v>
      </c>
      <c r="E273" s="5">
        <v>194</v>
      </c>
      <c r="F273" s="4">
        <v>194</v>
      </c>
      <c r="G273" s="4">
        <v>0</v>
      </c>
      <c r="H273" s="3">
        <v>13</v>
      </c>
      <c r="I273" s="13">
        <f t="shared" si="16"/>
        <v>107379000</v>
      </c>
      <c r="J273" s="12">
        <f t="shared" si="17"/>
        <v>358900000</v>
      </c>
      <c r="K273" s="13">
        <f t="shared" si="18"/>
        <v>358900000</v>
      </c>
      <c r="L273" s="12">
        <f t="shared" si="19"/>
        <v>358900000</v>
      </c>
    </row>
    <row r="274" spans="1:12" ht="56.25" x14ac:dyDescent="0.25">
      <c r="A274" s="11">
        <v>200200</v>
      </c>
      <c r="B274" s="1"/>
      <c r="C274" s="2" t="s">
        <v>2310</v>
      </c>
      <c r="D274" s="7" t="s">
        <v>179</v>
      </c>
      <c r="E274" s="5">
        <v>218</v>
      </c>
      <c r="F274" s="4">
        <v>218</v>
      </c>
      <c r="G274" s="4">
        <v>0</v>
      </c>
      <c r="H274" s="3">
        <v>13</v>
      </c>
      <c r="I274" s="13">
        <f t="shared" si="16"/>
        <v>120663000</v>
      </c>
      <c r="J274" s="12">
        <f t="shared" si="17"/>
        <v>403300000</v>
      </c>
      <c r="K274" s="13">
        <f t="shared" si="18"/>
        <v>403300000</v>
      </c>
      <c r="L274" s="12">
        <f t="shared" si="19"/>
        <v>403300000</v>
      </c>
    </row>
    <row r="275" spans="1:12" ht="93.75" x14ac:dyDescent="0.25">
      <c r="A275" s="11">
        <v>200205</v>
      </c>
      <c r="B275" s="1" t="s">
        <v>16</v>
      </c>
      <c r="C275" s="2" t="s">
        <v>180</v>
      </c>
      <c r="D275" s="7"/>
      <c r="E275" s="5">
        <v>3</v>
      </c>
      <c r="F275" s="4">
        <v>3</v>
      </c>
      <c r="G275" s="4">
        <v>0</v>
      </c>
      <c r="H275" s="3">
        <v>4</v>
      </c>
      <c r="I275" s="13">
        <f t="shared" si="16"/>
        <v>1660500</v>
      </c>
      <c r="J275" s="12">
        <f t="shared" si="17"/>
        <v>5550000</v>
      </c>
      <c r="K275" s="13">
        <f t="shared" si="18"/>
        <v>5550000</v>
      </c>
      <c r="L275" s="12">
        <f t="shared" si="19"/>
        <v>5550000</v>
      </c>
    </row>
    <row r="276" spans="1:12" ht="56.25" x14ac:dyDescent="0.25">
      <c r="A276" s="11">
        <v>200210</v>
      </c>
      <c r="B276" s="1" t="s">
        <v>16</v>
      </c>
      <c r="C276" s="2" t="s">
        <v>181</v>
      </c>
      <c r="D276" s="7"/>
      <c r="E276" s="5">
        <v>12</v>
      </c>
      <c r="F276" s="4">
        <v>12</v>
      </c>
      <c r="G276" s="4">
        <v>0</v>
      </c>
      <c r="H276" s="3">
        <v>4</v>
      </c>
      <c r="I276" s="13">
        <f t="shared" si="16"/>
        <v>6642000</v>
      </c>
      <c r="J276" s="12">
        <f t="shared" si="17"/>
        <v>22200000</v>
      </c>
      <c r="K276" s="13">
        <f t="shared" si="18"/>
        <v>22200000</v>
      </c>
      <c r="L276" s="12">
        <f t="shared" si="19"/>
        <v>22200000</v>
      </c>
    </row>
    <row r="277" spans="1:12" ht="93.75" x14ac:dyDescent="0.25">
      <c r="A277" s="11">
        <v>200215</v>
      </c>
      <c r="B277" s="1" t="s">
        <v>16</v>
      </c>
      <c r="C277" s="2" t="s">
        <v>2311</v>
      </c>
      <c r="D277" s="7" t="s">
        <v>182</v>
      </c>
      <c r="E277" s="5">
        <v>103.5</v>
      </c>
      <c r="F277" s="4">
        <v>60</v>
      </c>
      <c r="G277" s="4">
        <v>43.5</v>
      </c>
      <c r="H277" s="3">
        <v>4</v>
      </c>
      <c r="I277" s="13">
        <f t="shared" si="16"/>
        <v>82800000</v>
      </c>
      <c r="J277" s="12">
        <f t="shared" si="17"/>
        <v>332850000</v>
      </c>
      <c r="K277" s="13">
        <f t="shared" si="18"/>
        <v>200610000</v>
      </c>
      <c r="L277" s="12">
        <f t="shared" si="19"/>
        <v>299790000</v>
      </c>
    </row>
    <row r="278" spans="1:12" ht="112.5" x14ac:dyDescent="0.25">
      <c r="A278" s="11">
        <v>200216</v>
      </c>
      <c r="B278" s="1" t="s">
        <v>70</v>
      </c>
      <c r="C278" s="2" t="s">
        <v>2312</v>
      </c>
      <c r="D278" s="7"/>
      <c r="E278" s="5">
        <v>8</v>
      </c>
      <c r="F278" s="4">
        <v>8</v>
      </c>
      <c r="G278" s="4">
        <v>0</v>
      </c>
      <c r="H278" s="3">
        <v>0</v>
      </c>
      <c r="I278" s="13">
        <f t="shared" si="16"/>
        <v>4428000</v>
      </c>
      <c r="J278" s="12">
        <f t="shared" si="17"/>
        <v>14800000</v>
      </c>
      <c r="K278" s="13">
        <f t="shared" si="18"/>
        <v>14800000</v>
      </c>
      <c r="L278" s="12">
        <f t="shared" si="19"/>
        <v>14800000</v>
      </c>
    </row>
    <row r="279" spans="1:12" ht="37.5" x14ac:dyDescent="0.25">
      <c r="A279" s="11">
        <v>200220</v>
      </c>
      <c r="B279" s="1"/>
      <c r="C279" s="2" t="s">
        <v>183</v>
      </c>
      <c r="D279" s="7"/>
      <c r="E279" s="5">
        <v>43</v>
      </c>
      <c r="F279" s="4">
        <v>43</v>
      </c>
      <c r="G279" s="4">
        <v>0</v>
      </c>
      <c r="H279" s="3">
        <v>8</v>
      </c>
      <c r="I279" s="13">
        <f t="shared" si="16"/>
        <v>23800500</v>
      </c>
      <c r="J279" s="12">
        <f t="shared" si="17"/>
        <v>79550000</v>
      </c>
      <c r="K279" s="13">
        <f t="shared" si="18"/>
        <v>79550000</v>
      </c>
      <c r="L279" s="12">
        <f t="shared" si="19"/>
        <v>79550000</v>
      </c>
    </row>
    <row r="280" spans="1:12" ht="112.5" x14ac:dyDescent="0.25">
      <c r="A280" s="11">
        <v>200222</v>
      </c>
      <c r="B280" s="1"/>
      <c r="C280" s="2" t="s">
        <v>5310</v>
      </c>
      <c r="D280" s="7"/>
      <c r="E280" s="5">
        <v>9</v>
      </c>
      <c r="F280" s="4">
        <v>9</v>
      </c>
      <c r="G280" s="4">
        <v>0</v>
      </c>
      <c r="H280" s="3">
        <v>6</v>
      </c>
      <c r="I280" s="13">
        <f t="shared" si="16"/>
        <v>4981500</v>
      </c>
      <c r="J280" s="12">
        <f t="shared" si="17"/>
        <v>16650000</v>
      </c>
      <c r="K280" s="13">
        <f t="shared" si="18"/>
        <v>16650000</v>
      </c>
      <c r="L280" s="12">
        <f t="shared" si="19"/>
        <v>16650000</v>
      </c>
    </row>
    <row r="281" spans="1:12" ht="112.5" x14ac:dyDescent="0.25">
      <c r="A281" s="11">
        <v>200223</v>
      </c>
      <c r="B281" s="1"/>
      <c r="C281" s="2" t="s">
        <v>5311</v>
      </c>
      <c r="D281" s="7"/>
      <c r="E281" s="5">
        <v>12</v>
      </c>
      <c r="F281" s="4">
        <v>12</v>
      </c>
      <c r="G281" s="4">
        <v>0</v>
      </c>
      <c r="H281" s="3">
        <v>6</v>
      </c>
      <c r="I281" s="13">
        <f t="shared" si="16"/>
        <v>6642000</v>
      </c>
      <c r="J281" s="12">
        <f t="shared" si="17"/>
        <v>22200000</v>
      </c>
      <c r="K281" s="13">
        <f t="shared" si="18"/>
        <v>22200000</v>
      </c>
      <c r="L281" s="12">
        <f t="shared" si="19"/>
        <v>22200000</v>
      </c>
    </row>
    <row r="282" spans="1:12" ht="75" x14ac:dyDescent="0.25">
      <c r="A282" s="11">
        <v>200225</v>
      </c>
      <c r="B282" s="1"/>
      <c r="C282" s="2" t="s">
        <v>5312</v>
      </c>
      <c r="D282" s="7"/>
      <c r="E282" s="5">
        <v>20</v>
      </c>
      <c r="F282" s="4">
        <v>20</v>
      </c>
      <c r="G282" s="4">
        <v>0</v>
      </c>
      <c r="H282" s="3">
        <v>8</v>
      </c>
      <c r="I282" s="13">
        <f t="shared" si="16"/>
        <v>11070000</v>
      </c>
      <c r="J282" s="12">
        <f t="shared" si="17"/>
        <v>37000000</v>
      </c>
      <c r="K282" s="13">
        <f t="shared" si="18"/>
        <v>37000000</v>
      </c>
      <c r="L282" s="12">
        <f t="shared" si="19"/>
        <v>37000000</v>
      </c>
    </row>
    <row r="283" spans="1:12" ht="75" x14ac:dyDescent="0.25">
      <c r="A283" s="11">
        <v>200226</v>
      </c>
      <c r="B283" s="1"/>
      <c r="C283" s="2" t="s">
        <v>2313</v>
      </c>
      <c r="D283" s="7"/>
      <c r="E283" s="5">
        <v>30</v>
      </c>
      <c r="F283" s="4">
        <v>30</v>
      </c>
      <c r="G283" s="4">
        <v>0</v>
      </c>
      <c r="H283" s="3">
        <v>8</v>
      </c>
      <c r="I283" s="13">
        <f t="shared" si="16"/>
        <v>16605000</v>
      </c>
      <c r="J283" s="12">
        <f t="shared" si="17"/>
        <v>55500000</v>
      </c>
      <c r="K283" s="13">
        <f t="shared" si="18"/>
        <v>55500000</v>
      </c>
      <c r="L283" s="12">
        <f t="shared" si="19"/>
        <v>55500000</v>
      </c>
    </row>
    <row r="284" spans="1:12" ht="56.25" x14ac:dyDescent="0.25">
      <c r="A284" s="11">
        <v>200230</v>
      </c>
      <c r="B284" s="1"/>
      <c r="C284" s="2" t="s">
        <v>184</v>
      </c>
      <c r="D284" s="7"/>
      <c r="E284" s="5">
        <v>43</v>
      </c>
      <c r="F284" s="4">
        <v>43</v>
      </c>
      <c r="G284" s="4">
        <v>0</v>
      </c>
      <c r="H284" s="3">
        <v>8</v>
      </c>
      <c r="I284" s="13">
        <f t="shared" si="16"/>
        <v>23800500</v>
      </c>
      <c r="J284" s="12">
        <f t="shared" si="17"/>
        <v>79550000</v>
      </c>
      <c r="K284" s="13">
        <f t="shared" si="18"/>
        <v>79550000</v>
      </c>
      <c r="L284" s="12">
        <f t="shared" si="19"/>
        <v>79550000</v>
      </c>
    </row>
    <row r="285" spans="1:12" ht="75" x14ac:dyDescent="0.25">
      <c r="A285" s="11">
        <v>200235</v>
      </c>
      <c r="B285" s="1"/>
      <c r="C285" s="2" t="s">
        <v>185</v>
      </c>
      <c r="D285" s="7"/>
      <c r="E285" s="5">
        <v>26</v>
      </c>
      <c r="F285" s="4">
        <v>26</v>
      </c>
      <c r="G285" s="4">
        <v>0</v>
      </c>
      <c r="H285" s="3">
        <v>8</v>
      </c>
      <c r="I285" s="13">
        <f t="shared" si="16"/>
        <v>14391000</v>
      </c>
      <c r="J285" s="12">
        <f t="shared" si="17"/>
        <v>48100000</v>
      </c>
      <c r="K285" s="13">
        <f t="shared" si="18"/>
        <v>48100000</v>
      </c>
      <c r="L285" s="12">
        <f t="shared" si="19"/>
        <v>48100000</v>
      </c>
    </row>
    <row r="286" spans="1:12" ht="93.75" x14ac:dyDescent="0.25">
      <c r="A286" s="11">
        <v>200240</v>
      </c>
      <c r="B286" s="1"/>
      <c r="C286" s="2" t="s">
        <v>186</v>
      </c>
      <c r="D286" s="7" t="s">
        <v>15</v>
      </c>
      <c r="E286" s="5">
        <v>38</v>
      </c>
      <c r="F286" s="4">
        <v>38</v>
      </c>
      <c r="G286" s="4">
        <v>0</v>
      </c>
      <c r="H286" s="3">
        <v>8</v>
      </c>
      <c r="I286" s="13">
        <f t="shared" si="16"/>
        <v>21033000</v>
      </c>
      <c r="J286" s="12">
        <f t="shared" si="17"/>
        <v>70300000</v>
      </c>
      <c r="K286" s="13">
        <f t="shared" si="18"/>
        <v>70300000</v>
      </c>
      <c r="L286" s="12">
        <f t="shared" si="19"/>
        <v>70300000</v>
      </c>
    </row>
    <row r="287" spans="1:12" ht="75" x14ac:dyDescent="0.25">
      <c r="A287" s="11">
        <v>200245</v>
      </c>
      <c r="B287" s="1"/>
      <c r="C287" s="2" t="s">
        <v>187</v>
      </c>
      <c r="D287" s="7"/>
      <c r="E287" s="5">
        <v>35</v>
      </c>
      <c r="F287" s="4">
        <v>35</v>
      </c>
      <c r="G287" s="4">
        <v>0</v>
      </c>
      <c r="H287" s="3">
        <v>8</v>
      </c>
      <c r="I287" s="13">
        <f t="shared" si="16"/>
        <v>19372500</v>
      </c>
      <c r="J287" s="12">
        <f t="shared" si="17"/>
        <v>64750000</v>
      </c>
      <c r="K287" s="13">
        <f t="shared" si="18"/>
        <v>64750000</v>
      </c>
      <c r="L287" s="12">
        <f t="shared" si="19"/>
        <v>64750000</v>
      </c>
    </row>
    <row r="288" spans="1:12" ht="37.5" x14ac:dyDescent="0.25">
      <c r="A288" s="11">
        <v>200250</v>
      </c>
      <c r="B288" s="1"/>
      <c r="C288" s="2" t="s">
        <v>188</v>
      </c>
      <c r="D288" s="7"/>
      <c r="E288" s="5">
        <v>14</v>
      </c>
      <c r="F288" s="4">
        <v>14</v>
      </c>
      <c r="G288" s="4">
        <v>0</v>
      </c>
      <c r="H288" s="3">
        <v>8</v>
      </c>
      <c r="I288" s="13">
        <f t="shared" si="16"/>
        <v>7749000</v>
      </c>
      <c r="J288" s="12">
        <f t="shared" si="17"/>
        <v>25900000</v>
      </c>
      <c r="K288" s="13">
        <f t="shared" si="18"/>
        <v>25900000</v>
      </c>
      <c r="L288" s="12">
        <f t="shared" si="19"/>
        <v>25900000</v>
      </c>
    </row>
    <row r="289" spans="1:12" ht="37.5" x14ac:dyDescent="0.25">
      <c r="A289" s="11">
        <v>200255</v>
      </c>
      <c r="B289" s="1"/>
      <c r="C289" s="2" t="s">
        <v>189</v>
      </c>
      <c r="D289" s="7"/>
      <c r="E289" s="5">
        <v>15</v>
      </c>
      <c r="F289" s="4">
        <v>15</v>
      </c>
      <c r="G289" s="4">
        <v>0</v>
      </c>
      <c r="H289" s="3">
        <v>8</v>
      </c>
      <c r="I289" s="13">
        <f t="shared" si="16"/>
        <v>8302500</v>
      </c>
      <c r="J289" s="12">
        <f t="shared" si="17"/>
        <v>27750000</v>
      </c>
      <c r="K289" s="13">
        <f t="shared" si="18"/>
        <v>27750000</v>
      </c>
      <c r="L289" s="12">
        <f t="shared" si="19"/>
        <v>27750000</v>
      </c>
    </row>
    <row r="290" spans="1:12" ht="37.5" x14ac:dyDescent="0.25">
      <c r="A290" s="11">
        <v>200260</v>
      </c>
      <c r="B290" s="1"/>
      <c r="C290" s="2" t="s">
        <v>190</v>
      </c>
      <c r="D290" s="7"/>
      <c r="E290" s="5">
        <v>75</v>
      </c>
      <c r="F290" s="4">
        <v>75</v>
      </c>
      <c r="G290" s="4">
        <v>0</v>
      </c>
      <c r="H290" s="3">
        <v>10</v>
      </c>
      <c r="I290" s="13">
        <f t="shared" si="16"/>
        <v>41512500</v>
      </c>
      <c r="J290" s="12">
        <f t="shared" si="17"/>
        <v>138750000</v>
      </c>
      <c r="K290" s="13">
        <f t="shared" si="18"/>
        <v>138750000</v>
      </c>
      <c r="L290" s="12">
        <f t="shared" si="19"/>
        <v>138750000</v>
      </c>
    </row>
    <row r="291" spans="1:12" ht="75" x14ac:dyDescent="0.25">
      <c r="A291" s="11">
        <v>200265</v>
      </c>
      <c r="B291" s="1"/>
      <c r="C291" s="2" t="s">
        <v>2314</v>
      </c>
      <c r="D291" s="7" t="s">
        <v>5313</v>
      </c>
      <c r="E291" s="5">
        <v>21</v>
      </c>
      <c r="F291" s="4">
        <v>21</v>
      </c>
      <c r="G291" s="4">
        <v>0</v>
      </c>
      <c r="H291" s="3">
        <v>8</v>
      </c>
      <c r="I291" s="13">
        <f t="shared" si="16"/>
        <v>11623500</v>
      </c>
      <c r="J291" s="12">
        <f t="shared" si="17"/>
        <v>38850000</v>
      </c>
      <c r="K291" s="13">
        <f t="shared" si="18"/>
        <v>38850000</v>
      </c>
      <c r="L291" s="12">
        <f t="shared" si="19"/>
        <v>38850000</v>
      </c>
    </row>
    <row r="292" spans="1:12" ht="37.5" x14ac:dyDescent="0.25">
      <c r="A292" s="11">
        <v>200270</v>
      </c>
      <c r="B292" s="1"/>
      <c r="C292" s="2" t="s">
        <v>191</v>
      </c>
      <c r="D292" s="7"/>
      <c r="E292" s="5">
        <v>56</v>
      </c>
      <c r="F292" s="4">
        <v>56</v>
      </c>
      <c r="G292" s="4">
        <v>0</v>
      </c>
      <c r="H292" s="3">
        <v>10</v>
      </c>
      <c r="I292" s="13">
        <f t="shared" si="16"/>
        <v>30996000</v>
      </c>
      <c r="J292" s="12">
        <f t="shared" si="17"/>
        <v>103600000</v>
      </c>
      <c r="K292" s="13">
        <f t="shared" si="18"/>
        <v>103600000</v>
      </c>
      <c r="L292" s="12">
        <f t="shared" si="19"/>
        <v>103600000</v>
      </c>
    </row>
    <row r="293" spans="1:12" ht="37.5" x14ac:dyDescent="0.25">
      <c r="A293" s="11">
        <v>200275</v>
      </c>
      <c r="B293" s="1"/>
      <c r="C293" s="2" t="s">
        <v>2315</v>
      </c>
      <c r="D293" s="7" t="s">
        <v>192</v>
      </c>
      <c r="E293" s="5">
        <v>82</v>
      </c>
      <c r="F293" s="4">
        <v>82</v>
      </c>
      <c r="G293" s="4">
        <v>0</v>
      </c>
      <c r="H293" s="3">
        <v>10</v>
      </c>
      <c r="I293" s="13">
        <f t="shared" si="16"/>
        <v>45387000</v>
      </c>
      <c r="J293" s="12">
        <f t="shared" si="17"/>
        <v>151700000</v>
      </c>
      <c r="K293" s="13">
        <f t="shared" si="18"/>
        <v>151700000</v>
      </c>
      <c r="L293" s="12">
        <f t="shared" si="19"/>
        <v>151700000</v>
      </c>
    </row>
    <row r="294" spans="1:12" ht="112.5" x14ac:dyDescent="0.25">
      <c r="A294" s="11">
        <v>200280</v>
      </c>
      <c r="B294" s="1"/>
      <c r="C294" s="2" t="s">
        <v>2316</v>
      </c>
      <c r="D294" s="7" t="s">
        <v>15</v>
      </c>
      <c r="E294" s="5">
        <v>63</v>
      </c>
      <c r="F294" s="4">
        <v>63</v>
      </c>
      <c r="G294" s="4">
        <v>0</v>
      </c>
      <c r="H294" s="3">
        <v>10</v>
      </c>
      <c r="I294" s="13">
        <f t="shared" si="16"/>
        <v>34870500</v>
      </c>
      <c r="J294" s="12">
        <f t="shared" si="17"/>
        <v>116550000</v>
      </c>
      <c r="K294" s="13">
        <f t="shared" si="18"/>
        <v>116550000</v>
      </c>
      <c r="L294" s="12">
        <f t="shared" si="19"/>
        <v>116550000</v>
      </c>
    </row>
    <row r="295" spans="1:12" ht="131.25" x14ac:dyDescent="0.25">
      <c r="A295" s="11">
        <v>200285</v>
      </c>
      <c r="B295" s="1"/>
      <c r="C295" s="2" t="s">
        <v>193</v>
      </c>
      <c r="D295" s="7" t="s">
        <v>15</v>
      </c>
      <c r="E295" s="5">
        <v>87</v>
      </c>
      <c r="F295" s="4">
        <v>87</v>
      </c>
      <c r="G295" s="4">
        <v>0</v>
      </c>
      <c r="H295" s="3">
        <v>8</v>
      </c>
      <c r="I295" s="13">
        <f t="shared" si="16"/>
        <v>48154500</v>
      </c>
      <c r="J295" s="12">
        <f t="shared" si="17"/>
        <v>160950000</v>
      </c>
      <c r="K295" s="13">
        <f t="shared" si="18"/>
        <v>160950000</v>
      </c>
      <c r="L295" s="12">
        <f t="shared" si="19"/>
        <v>160950000</v>
      </c>
    </row>
    <row r="296" spans="1:12" ht="112.5" x14ac:dyDescent="0.25">
      <c r="A296" s="11">
        <v>200290</v>
      </c>
      <c r="B296" s="1"/>
      <c r="C296" s="2" t="s">
        <v>5314</v>
      </c>
      <c r="D296" s="7" t="s">
        <v>15</v>
      </c>
      <c r="E296" s="5">
        <v>66</v>
      </c>
      <c r="F296" s="4">
        <v>66</v>
      </c>
      <c r="G296" s="4">
        <v>0</v>
      </c>
      <c r="H296" s="3">
        <v>8</v>
      </c>
      <c r="I296" s="13">
        <f t="shared" si="16"/>
        <v>36531000</v>
      </c>
      <c r="J296" s="12">
        <f t="shared" si="17"/>
        <v>122100000</v>
      </c>
      <c r="K296" s="13">
        <f t="shared" si="18"/>
        <v>122100000</v>
      </c>
      <c r="L296" s="12">
        <f t="shared" si="19"/>
        <v>122100000</v>
      </c>
    </row>
    <row r="297" spans="1:12" ht="131.25" x14ac:dyDescent="0.25">
      <c r="A297" s="11">
        <v>200295</v>
      </c>
      <c r="B297" s="1"/>
      <c r="C297" s="2" t="s">
        <v>2317</v>
      </c>
      <c r="D297" s="7" t="s">
        <v>15</v>
      </c>
      <c r="E297" s="5">
        <v>83</v>
      </c>
      <c r="F297" s="4">
        <v>83</v>
      </c>
      <c r="G297" s="4">
        <v>0</v>
      </c>
      <c r="H297" s="3">
        <v>8</v>
      </c>
      <c r="I297" s="13">
        <f t="shared" si="16"/>
        <v>45940500</v>
      </c>
      <c r="J297" s="12">
        <f t="shared" si="17"/>
        <v>153550000</v>
      </c>
      <c r="K297" s="13">
        <f t="shared" si="18"/>
        <v>153550000</v>
      </c>
      <c r="L297" s="12">
        <f t="shared" si="19"/>
        <v>153550000</v>
      </c>
    </row>
    <row r="298" spans="1:12" ht="56.25" x14ac:dyDescent="0.25">
      <c r="A298" s="11">
        <v>200300</v>
      </c>
      <c r="B298" s="1"/>
      <c r="C298" s="2" t="s">
        <v>194</v>
      </c>
      <c r="D298" s="7"/>
      <c r="E298" s="5">
        <v>65</v>
      </c>
      <c r="F298" s="4">
        <v>65</v>
      </c>
      <c r="G298" s="4">
        <v>0</v>
      </c>
      <c r="H298" s="3">
        <v>10</v>
      </c>
      <c r="I298" s="13">
        <f t="shared" si="16"/>
        <v>35977500</v>
      </c>
      <c r="J298" s="12">
        <f t="shared" si="17"/>
        <v>120250000</v>
      </c>
      <c r="K298" s="13">
        <f t="shared" si="18"/>
        <v>120250000</v>
      </c>
      <c r="L298" s="12">
        <f t="shared" si="19"/>
        <v>120250000</v>
      </c>
    </row>
    <row r="299" spans="1:12" ht="75" x14ac:dyDescent="0.25">
      <c r="A299" s="11">
        <v>200305</v>
      </c>
      <c r="B299" s="1"/>
      <c r="C299" s="2" t="s">
        <v>195</v>
      </c>
      <c r="D299" s="7"/>
      <c r="E299" s="5">
        <v>46</v>
      </c>
      <c r="F299" s="4">
        <v>46</v>
      </c>
      <c r="G299" s="4">
        <v>0</v>
      </c>
      <c r="H299" s="3">
        <v>8</v>
      </c>
      <c r="I299" s="13">
        <f t="shared" si="16"/>
        <v>25461000</v>
      </c>
      <c r="J299" s="12">
        <f t="shared" si="17"/>
        <v>85100000</v>
      </c>
      <c r="K299" s="13">
        <f t="shared" si="18"/>
        <v>85100000</v>
      </c>
      <c r="L299" s="12">
        <f t="shared" si="19"/>
        <v>85100000</v>
      </c>
    </row>
    <row r="300" spans="1:12" ht="37.5" x14ac:dyDescent="0.25">
      <c r="A300" s="11">
        <v>200310</v>
      </c>
      <c r="B300" s="1"/>
      <c r="C300" s="2" t="s">
        <v>196</v>
      </c>
      <c r="D300" s="7"/>
      <c r="E300" s="5">
        <v>49</v>
      </c>
      <c r="F300" s="4">
        <v>49</v>
      </c>
      <c r="G300" s="4">
        <v>0</v>
      </c>
      <c r="H300" s="3">
        <v>8</v>
      </c>
      <c r="I300" s="13">
        <f t="shared" si="16"/>
        <v>27121500</v>
      </c>
      <c r="J300" s="12">
        <f t="shared" si="17"/>
        <v>90650000</v>
      </c>
      <c r="K300" s="13">
        <f t="shared" si="18"/>
        <v>90650000</v>
      </c>
      <c r="L300" s="12">
        <f t="shared" si="19"/>
        <v>90650000</v>
      </c>
    </row>
    <row r="301" spans="1:12" ht="37.5" x14ac:dyDescent="0.25">
      <c r="A301" s="11">
        <v>200315</v>
      </c>
      <c r="B301" s="1" t="s">
        <v>16</v>
      </c>
      <c r="C301" s="2" t="s">
        <v>197</v>
      </c>
      <c r="D301" s="7"/>
      <c r="E301" s="5">
        <v>56</v>
      </c>
      <c r="F301" s="4">
        <v>56</v>
      </c>
      <c r="G301" s="4">
        <v>0</v>
      </c>
      <c r="H301" s="3">
        <v>8</v>
      </c>
      <c r="I301" s="13">
        <f t="shared" si="16"/>
        <v>30996000</v>
      </c>
      <c r="J301" s="12">
        <f t="shared" si="17"/>
        <v>103600000</v>
      </c>
      <c r="K301" s="13">
        <f t="shared" si="18"/>
        <v>103600000</v>
      </c>
      <c r="L301" s="12">
        <f t="shared" si="19"/>
        <v>103600000</v>
      </c>
    </row>
    <row r="302" spans="1:12" ht="37.5" x14ac:dyDescent="0.25">
      <c r="A302" s="11">
        <v>200320</v>
      </c>
      <c r="B302" s="1" t="s">
        <v>16</v>
      </c>
      <c r="C302" s="2" t="s">
        <v>198</v>
      </c>
      <c r="D302" s="7"/>
      <c r="E302" s="5">
        <v>141</v>
      </c>
      <c r="F302" s="4">
        <v>141</v>
      </c>
      <c r="G302" s="4">
        <v>0</v>
      </c>
      <c r="H302" s="3">
        <v>8</v>
      </c>
      <c r="I302" s="13">
        <f t="shared" si="16"/>
        <v>78043500</v>
      </c>
      <c r="J302" s="12">
        <f t="shared" si="17"/>
        <v>260850000</v>
      </c>
      <c r="K302" s="13">
        <f t="shared" si="18"/>
        <v>260850000</v>
      </c>
      <c r="L302" s="12">
        <f t="shared" si="19"/>
        <v>260850000</v>
      </c>
    </row>
    <row r="303" spans="1:12" ht="75" x14ac:dyDescent="0.25">
      <c r="A303" s="11">
        <v>200325</v>
      </c>
      <c r="B303" s="1" t="s">
        <v>16</v>
      </c>
      <c r="C303" s="2" t="s">
        <v>199</v>
      </c>
      <c r="D303" s="7"/>
      <c r="E303" s="5">
        <v>93</v>
      </c>
      <c r="F303" s="4">
        <v>93</v>
      </c>
      <c r="G303" s="4">
        <v>0</v>
      </c>
      <c r="H303" s="3">
        <v>8</v>
      </c>
      <c r="I303" s="13">
        <f t="shared" si="16"/>
        <v>51475500</v>
      </c>
      <c r="J303" s="12">
        <f t="shared" si="17"/>
        <v>172050000</v>
      </c>
      <c r="K303" s="13">
        <f t="shared" si="18"/>
        <v>172050000</v>
      </c>
      <c r="L303" s="12">
        <f t="shared" si="19"/>
        <v>172050000</v>
      </c>
    </row>
    <row r="304" spans="1:12" ht="56.25" x14ac:dyDescent="0.25">
      <c r="A304" s="11">
        <v>200330</v>
      </c>
      <c r="B304" s="1" t="s">
        <v>16</v>
      </c>
      <c r="C304" s="2" t="s">
        <v>200</v>
      </c>
      <c r="D304" s="7"/>
      <c r="E304" s="5">
        <v>105</v>
      </c>
      <c r="F304" s="4">
        <v>105</v>
      </c>
      <c r="G304" s="4">
        <v>0</v>
      </c>
      <c r="H304" s="3">
        <v>8</v>
      </c>
      <c r="I304" s="13">
        <f t="shared" si="16"/>
        <v>58117500</v>
      </c>
      <c r="J304" s="12">
        <f t="shared" si="17"/>
        <v>194250000</v>
      </c>
      <c r="K304" s="13">
        <f t="shared" si="18"/>
        <v>194250000</v>
      </c>
      <c r="L304" s="12">
        <f t="shared" si="19"/>
        <v>194250000</v>
      </c>
    </row>
    <row r="305" spans="1:12" ht="56.25" x14ac:dyDescent="0.25">
      <c r="A305" s="11">
        <v>200335</v>
      </c>
      <c r="B305" s="1" t="s">
        <v>16</v>
      </c>
      <c r="C305" s="2" t="s">
        <v>201</v>
      </c>
      <c r="D305" s="7"/>
      <c r="E305" s="5">
        <v>84</v>
      </c>
      <c r="F305" s="4">
        <v>84</v>
      </c>
      <c r="G305" s="4">
        <v>0</v>
      </c>
      <c r="H305" s="3">
        <v>8</v>
      </c>
      <c r="I305" s="13">
        <f t="shared" si="16"/>
        <v>46494000</v>
      </c>
      <c r="J305" s="12">
        <f t="shared" si="17"/>
        <v>155400000</v>
      </c>
      <c r="K305" s="13">
        <f t="shared" si="18"/>
        <v>155400000</v>
      </c>
      <c r="L305" s="12">
        <f t="shared" si="19"/>
        <v>155400000</v>
      </c>
    </row>
    <row r="306" spans="1:12" ht="37.5" x14ac:dyDescent="0.25">
      <c r="A306" s="11">
        <v>200340</v>
      </c>
      <c r="B306" s="1" t="s">
        <v>16</v>
      </c>
      <c r="C306" s="2" t="s">
        <v>202</v>
      </c>
      <c r="D306" s="7"/>
      <c r="E306" s="5">
        <v>38</v>
      </c>
      <c r="F306" s="4">
        <v>38</v>
      </c>
      <c r="G306" s="4">
        <v>0</v>
      </c>
      <c r="H306" s="3">
        <v>8</v>
      </c>
      <c r="I306" s="13">
        <f t="shared" si="16"/>
        <v>21033000</v>
      </c>
      <c r="J306" s="12">
        <f t="shared" si="17"/>
        <v>70300000</v>
      </c>
      <c r="K306" s="13">
        <f t="shared" si="18"/>
        <v>70300000</v>
      </c>
      <c r="L306" s="12">
        <f t="shared" si="19"/>
        <v>70300000</v>
      </c>
    </row>
    <row r="307" spans="1:12" ht="37.5" x14ac:dyDescent="0.25">
      <c r="A307" s="11">
        <v>200345</v>
      </c>
      <c r="B307" s="1" t="s">
        <v>16</v>
      </c>
      <c r="C307" s="2" t="s">
        <v>203</v>
      </c>
      <c r="D307" s="7"/>
      <c r="E307" s="5">
        <v>13</v>
      </c>
      <c r="F307" s="4">
        <v>13</v>
      </c>
      <c r="G307" s="4">
        <v>0</v>
      </c>
      <c r="H307" s="3">
        <v>8</v>
      </c>
      <c r="I307" s="13">
        <f t="shared" si="16"/>
        <v>7195500</v>
      </c>
      <c r="J307" s="12">
        <f t="shared" si="17"/>
        <v>24050000</v>
      </c>
      <c r="K307" s="13">
        <f t="shared" si="18"/>
        <v>24050000</v>
      </c>
      <c r="L307" s="12">
        <f t="shared" si="19"/>
        <v>24050000</v>
      </c>
    </row>
    <row r="308" spans="1:12" ht="93.75" x14ac:dyDescent="0.25">
      <c r="A308" s="11">
        <v>200350</v>
      </c>
      <c r="B308" s="1"/>
      <c r="C308" s="2" t="s">
        <v>204</v>
      </c>
      <c r="D308" s="7"/>
      <c r="E308" s="5">
        <v>20</v>
      </c>
      <c r="F308" s="4">
        <v>20</v>
      </c>
      <c r="G308" s="4">
        <v>0</v>
      </c>
      <c r="H308" s="3">
        <v>8</v>
      </c>
      <c r="I308" s="13">
        <f t="shared" si="16"/>
        <v>11070000</v>
      </c>
      <c r="J308" s="12">
        <f t="shared" si="17"/>
        <v>37000000</v>
      </c>
      <c r="K308" s="13">
        <f t="shared" si="18"/>
        <v>37000000</v>
      </c>
      <c r="L308" s="12">
        <f t="shared" si="19"/>
        <v>37000000</v>
      </c>
    </row>
    <row r="309" spans="1:12" ht="93.75" x14ac:dyDescent="0.25">
      <c r="A309" s="11">
        <v>200355</v>
      </c>
      <c r="B309" s="1"/>
      <c r="C309" s="2" t="s">
        <v>2318</v>
      </c>
      <c r="D309" s="7" t="s">
        <v>205</v>
      </c>
      <c r="E309" s="5">
        <v>23</v>
      </c>
      <c r="F309" s="4">
        <v>23</v>
      </c>
      <c r="G309" s="4">
        <v>0</v>
      </c>
      <c r="H309" s="3">
        <v>8</v>
      </c>
      <c r="I309" s="13">
        <f t="shared" si="16"/>
        <v>12730500</v>
      </c>
      <c r="J309" s="12">
        <f t="shared" si="17"/>
        <v>42550000</v>
      </c>
      <c r="K309" s="13">
        <f t="shared" si="18"/>
        <v>42550000</v>
      </c>
      <c r="L309" s="12">
        <f t="shared" si="19"/>
        <v>42550000</v>
      </c>
    </row>
    <row r="310" spans="1:12" ht="37.5" x14ac:dyDescent="0.25">
      <c r="A310" s="11">
        <v>200360</v>
      </c>
      <c r="B310" s="1"/>
      <c r="C310" s="2" t="s">
        <v>206</v>
      </c>
      <c r="D310" s="7" t="s">
        <v>568</v>
      </c>
      <c r="E310" s="5">
        <v>3</v>
      </c>
      <c r="F310" s="4">
        <v>3</v>
      </c>
      <c r="G310" s="4">
        <v>0</v>
      </c>
      <c r="H310" s="3">
        <v>0</v>
      </c>
      <c r="I310" s="13">
        <f t="shared" si="16"/>
        <v>1660500</v>
      </c>
      <c r="J310" s="12">
        <f t="shared" si="17"/>
        <v>5550000</v>
      </c>
      <c r="K310" s="13">
        <f t="shared" si="18"/>
        <v>5550000</v>
      </c>
      <c r="L310" s="12">
        <f t="shared" si="19"/>
        <v>5550000</v>
      </c>
    </row>
    <row r="311" spans="1:12" ht="37.5" x14ac:dyDescent="0.25">
      <c r="A311" s="11">
        <v>200365</v>
      </c>
      <c r="B311" s="1"/>
      <c r="C311" s="2" t="s">
        <v>207</v>
      </c>
      <c r="D311" s="7" t="s">
        <v>15</v>
      </c>
      <c r="E311" s="5">
        <v>32</v>
      </c>
      <c r="F311" s="4">
        <v>32</v>
      </c>
      <c r="G311" s="4">
        <v>0</v>
      </c>
      <c r="H311" s="3">
        <v>8</v>
      </c>
      <c r="I311" s="13">
        <f t="shared" si="16"/>
        <v>17712000</v>
      </c>
      <c r="J311" s="12">
        <f t="shared" si="17"/>
        <v>59200000</v>
      </c>
      <c r="K311" s="13">
        <f t="shared" si="18"/>
        <v>59200000</v>
      </c>
      <c r="L311" s="12">
        <f t="shared" si="19"/>
        <v>59200000</v>
      </c>
    </row>
    <row r="312" spans="1:12" ht="37.5" x14ac:dyDescent="0.25">
      <c r="A312" s="11">
        <v>200370</v>
      </c>
      <c r="B312" s="1" t="s">
        <v>16</v>
      </c>
      <c r="C312" s="2" t="s">
        <v>208</v>
      </c>
      <c r="D312" s="7"/>
      <c r="E312" s="5">
        <v>43</v>
      </c>
      <c r="F312" s="4">
        <v>43</v>
      </c>
      <c r="G312" s="4">
        <v>0</v>
      </c>
      <c r="H312" s="3">
        <v>11</v>
      </c>
      <c r="I312" s="13">
        <f t="shared" si="16"/>
        <v>23800500</v>
      </c>
      <c r="J312" s="12">
        <f t="shared" si="17"/>
        <v>79550000</v>
      </c>
      <c r="K312" s="13">
        <f t="shared" si="18"/>
        <v>79550000</v>
      </c>
      <c r="L312" s="12">
        <f t="shared" si="19"/>
        <v>79550000</v>
      </c>
    </row>
    <row r="313" spans="1:12" ht="131.25" x14ac:dyDescent="0.25">
      <c r="A313" s="11">
        <v>200375</v>
      </c>
      <c r="B313" s="1" t="s">
        <v>16</v>
      </c>
      <c r="C313" s="2" t="s">
        <v>209</v>
      </c>
      <c r="D313" s="7"/>
      <c r="E313" s="5">
        <v>52</v>
      </c>
      <c r="F313" s="4">
        <v>52</v>
      </c>
      <c r="G313" s="4">
        <v>0</v>
      </c>
      <c r="H313" s="3">
        <v>10</v>
      </c>
      <c r="I313" s="13">
        <f t="shared" si="16"/>
        <v>28782000</v>
      </c>
      <c r="J313" s="12">
        <f t="shared" si="17"/>
        <v>96200000</v>
      </c>
      <c r="K313" s="13">
        <f t="shared" si="18"/>
        <v>96200000</v>
      </c>
      <c r="L313" s="12">
        <f t="shared" si="19"/>
        <v>96200000</v>
      </c>
    </row>
    <row r="314" spans="1:12" ht="112.5" x14ac:dyDescent="0.25">
      <c r="A314" s="11">
        <v>200380</v>
      </c>
      <c r="B314" s="1" t="s">
        <v>16</v>
      </c>
      <c r="C314" s="2" t="s">
        <v>210</v>
      </c>
      <c r="D314" s="7"/>
      <c r="E314" s="5">
        <v>62</v>
      </c>
      <c r="F314" s="4">
        <v>62</v>
      </c>
      <c r="G314" s="4">
        <v>0</v>
      </c>
      <c r="H314" s="3">
        <v>10</v>
      </c>
      <c r="I314" s="13">
        <f t="shared" si="16"/>
        <v>34317000</v>
      </c>
      <c r="J314" s="12">
        <f t="shared" si="17"/>
        <v>114700000</v>
      </c>
      <c r="K314" s="13">
        <f t="shared" si="18"/>
        <v>114700000</v>
      </c>
      <c r="L314" s="12">
        <f t="shared" si="19"/>
        <v>114700000</v>
      </c>
    </row>
    <row r="315" spans="1:12" ht="112.5" x14ac:dyDescent="0.25">
      <c r="A315" s="11">
        <v>200385</v>
      </c>
      <c r="B315" s="1" t="s">
        <v>16</v>
      </c>
      <c r="C315" s="2" t="s">
        <v>211</v>
      </c>
      <c r="D315" s="7"/>
      <c r="E315" s="5">
        <v>55</v>
      </c>
      <c r="F315" s="4">
        <v>55</v>
      </c>
      <c r="G315" s="4">
        <v>0</v>
      </c>
      <c r="H315" s="3">
        <v>10</v>
      </c>
      <c r="I315" s="13">
        <f t="shared" si="16"/>
        <v>30442500</v>
      </c>
      <c r="J315" s="12">
        <f t="shared" si="17"/>
        <v>101750000</v>
      </c>
      <c r="K315" s="13">
        <f t="shared" si="18"/>
        <v>101750000</v>
      </c>
      <c r="L315" s="12">
        <f t="shared" si="19"/>
        <v>101750000</v>
      </c>
    </row>
    <row r="316" spans="1:12" ht="37.5" x14ac:dyDescent="0.25">
      <c r="A316" s="11">
        <v>200390</v>
      </c>
      <c r="B316" s="1" t="s">
        <v>16</v>
      </c>
      <c r="C316" s="2" t="s">
        <v>212</v>
      </c>
      <c r="D316" s="7"/>
      <c r="E316" s="5">
        <v>48</v>
      </c>
      <c r="F316" s="4">
        <v>48</v>
      </c>
      <c r="G316" s="4">
        <v>0</v>
      </c>
      <c r="H316" s="3">
        <v>7</v>
      </c>
      <c r="I316" s="13">
        <f t="shared" si="16"/>
        <v>26568000</v>
      </c>
      <c r="J316" s="12">
        <f t="shared" si="17"/>
        <v>88800000</v>
      </c>
      <c r="K316" s="13">
        <f t="shared" si="18"/>
        <v>88800000</v>
      </c>
      <c r="L316" s="12">
        <f t="shared" si="19"/>
        <v>88800000</v>
      </c>
    </row>
    <row r="317" spans="1:12" ht="75" x14ac:dyDescent="0.25">
      <c r="A317" s="11">
        <v>200395</v>
      </c>
      <c r="B317" s="1" t="s">
        <v>16</v>
      </c>
      <c r="C317" s="2" t="s">
        <v>213</v>
      </c>
      <c r="D317" s="7"/>
      <c r="E317" s="5">
        <v>61</v>
      </c>
      <c r="F317" s="4">
        <v>61</v>
      </c>
      <c r="G317" s="4">
        <v>0</v>
      </c>
      <c r="H317" s="3">
        <v>8</v>
      </c>
      <c r="I317" s="13">
        <f t="shared" si="16"/>
        <v>33763500</v>
      </c>
      <c r="J317" s="12">
        <f t="shared" si="17"/>
        <v>112850000</v>
      </c>
      <c r="K317" s="13">
        <f t="shared" si="18"/>
        <v>112850000</v>
      </c>
      <c r="L317" s="12">
        <f t="shared" si="19"/>
        <v>112850000</v>
      </c>
    </row>
    <row r="318" spans="1:12" ht="56.25" x14ac:dyDescent="0.25">
      <c r="A318" s="11">
        <v>200400</v>
      </c>
      <c r="B318" s="1" t="s">
        <v>16</v>
      </c>
      <c r="C318" s="2" t="s">
        <v>214</v>
      </c>
      <c r="D318" s="7"/>
      <c r="E318" s="5">
        <v>70</v>
      </c>
      <c r="F318" s="4">
        <v>70</v>
      </c>
      <c r="G318" s="4">
        <v>0</v>
      </c>
      <c r="H318" s="3">
        <v>9</v>
      </c>
      <c r="I318" s="13">
        <f t="shared" si="16"/>
        <v>38745000</v>
      </c>
      <c r="J318" s="12">
        <f t="shared" si="17"/>
        <v>129500000</v>
      </c>
      <c r="K318" s="13">
        <f t="shared" si="18"/>
        <v>129500000</v>
      </c>
      <c r="L318" s="12">
        <f t="shared" si="19"/>
        <v>129500000</v>
      </c>
    </row>
    <row r="319" spans="1:12" ht="131.25" x14ac:dyDescent="0.25">
      <c r="A319" s="11">
        <v>200405</v>
      </c>
      <c r="B319" s="1"/>
      <c r="C319" s="2" t="s">
        <v>5315</v>
      </c>
      <c r="D319" s="7" t="s">
        <v>5316</v>
      </c>
      <c r="E319" s="5">
        <v>96</v>
      </c>
      <c r="F319" s="4">
        <v>96</v>
      </c>
      <c r="G319" s="4">
        <v>0</v>
      </c>
      <c r="H319" s="3">
        <v>11</v>
      </c>
      <c r="I319" s="13">
        <f t="shared" si="16"/>
        <v>53136000</v>
      </c>
      <c r="J319" s="12">
        <f t="shared" si="17"/>
        <v>177600000</v>
      </c>
      <c r="K319" s="13">
        <f t="shared" si="18"/>
        <v>177600000</v>
      </c>
      <c r="L319" s="12">
        <f t="shared" si="19"/>
        <v>177600000</v>
      </c>
    </row>
    <row r="320" spans="1:12" ht="131.25" x14ac:dyDescent="0.25">
      <c r="A320" s="11">
        <v>200410</v>
      </c>
      <c r="B320" s="1"/>
      <c r="C320" s="2" t="s">
        <v>5317</v>
      </c>
      <c r="D320" s="7" t="s">
        <v>5316</v>
      </c>
      <c r="E320" s="5">
        <v>114</v>
      </c>
      <c r="F320" s="4">
        <v>114</v>
      </c>
      <c r="G320" s="4">
        <v>0</v>
      </c>
      <c r="H320" s="3">
        <v>11</v>
      </c>
      <c r="I320" s="13">
        <f t="shared" si="16"/>
        <v>63099000</v>
      </c>
      <c r="J320" s="12">
        <f t="shared" si="17"/>
        <v>210900000</v>
      </c>
      <c r="K320" s="13">
        <f t="shared" si="18"/>
        <v>210900000</v>
      </c>
      <c r="L320" s="12">
        <f t="shared" si="19"/>
        <v>210900000</v>
      </c>
    </row>
    <row r="321" spans="1:12" ht="75" x14ac:dyDescent="0.25">
      <c r="A321" s="11">
        <v>200415</v>
      </c>
      <c r="B321" s="1"/>
      <c r="C321" s="2" t="s">
        <v>2319</v>
      </c>
      <c r="D321" s="7" t="s">
        <v>5316</v>
      </c>
      <c r="E321" s="5">
        <v>124</v>
      </c>
      <c r="F321" s="4">
        <v>124</v>
      </c>
      <c r="G321" s="4">
        <v>0</v>
      </c>
      <c r="H321" s="3">
        <v>11</v>
      </c>
      <c r="I321" s="13">
        <f t="shared" si="16"/>
        <v>68634000</v>
      </c>
      <c r="J321" s="12">
        <f t="shared" si="17"/>
        <v>229400000</v>
      </c>
      <c r="K321" s="13">
        <f t="shared" si="18"/>
        <v>229400000</v>
      </c>
      <c r="L321" s="12">
        <f t="shared" si="19"/>
        <v>229400000</v>
      </c>
    </row>
    <row r="322" spans="1:12" ht="93.75" x14ac:dyDescent="0.25">
      <c r="A322" s="11">
        <v>200420</v>
      </c>
      <c r="B322" s="1"/>
      <c r="C322" s="2" t="s">
        <v>5318</v>
      </c>
      <c r="D322" s="7" t="s">
        <v>5316</v>
      </c>
      <c r="E322" s="5">
        <v>136</v>
      </c>
      <c r="F322" s="4">
        <v>136</v>
      </c>
      <c r="G322" s="4">
        <v>0</v>
      </c>
      <c r="H322" s="3">
        <v>11</v>
      </c>
      <c r="I322" s="13">
        <f t="shared" si="16"/>
        <v>75276000</v>
      </c>
      <c r="J322" s="12">
        <f t="shared" si="17"/>
        <v>251600000</v>
      </c>
      <c r="K322" s="13">
        <f t="shared" si="18"/>
        <v>251600000</v>
      </c>
      <c r="L322" s="12">
        <f t="shared" si="19"/>
        <v>251600000</v>
      </c>
    </row>
    <row r="323" spans="1:12" ht="112.5" x14ac:dyDescent="0.25">
      <c r="A323" s="11">
        <v>200425</v>
      </c>
      <c r="B323" s="1"/>
      <c r="C323" s="2" t="s">
        <v>5319</v>
      </c>
      <c r="D323" s="7" t="s">
        <v>5316</v>
      </c>
      <c r="E323" s="5">
        <v>143</v>
      </c>
      <c r="F323" s="4">
        <v>143</v>
      </c>
      <c r="G323" s="4">
        <v>0</v>
      </c>
      <c r="H323" s="3">
        <v>11</v>
      </c>
      <c r="I323" s="13">
        <f t="shared" si="16"/>
        <v>79150500</v>
      </c>
      <c r="J323" s="12">
        <f t="shared" si="17"/>
        <v>264550000</v>
      </c>
      <c r="K323" s="13">
        <f t="shared" si="18"/>
        <v>264550000</v>
      </c>
      <c r="L323" s="12">
        <f t="shared" si="19"/>
        <v>264550000</v>
      </c>
    </row>
    <row r="324" spans="1:12" ht="112.5" x14ac:dyDescent="0.25">
      <c r="A324" s="11">
        <v>200430</v>
      </c>
      <c r="B324" s="1"/>
      <c r="C324" s="2" t="s">
        <v>5320</v>
      </c>
      <c r="D324" s="7" t="s">
        <v>5316</v>
      </c>
      <c r="E324" s="5">
        <v>161</v>
      </c>
      <c r="F324" s="4">
        <v>161</v>
      </c>
      <c r="G324" s="4">
        <v>0</v>
      </c>
      <c r="H324" s="3">
        <v>11</v>
      </c>
      <c r="I324" s="13">
        <f t="shared" ref="I324:I387" si="20">F324*553500+G324*1140000</f>
        <v>89113500</v>
      </c>
      <c r="J324" s="12">
        <f t="shared" ref="J324:J387" si="21">F324*1850000+G324*5100000</f>
        <v>297850000</v>
      </c>
      <c r="K324" s="13">
        <f t="shared" ref="K324:K387" si="22">F324*1850000+G324*2060000</f>
        <v>297850000</v>
      </c>
      <c r="L324" s="12">
        <f t="shared" ref="L324:L387" si="23">F324*1850000+G324*4340000</f>
        <v>297850000</v>
      </c>
    </row>
    <row r="325" spans="1:12" ht="168.75" x14ac:dyDescent="0.25">
      <c r="A325" s="11">
        <v>200435</v>
      </c>
      <c r="B325" s="1"/>
      <c r="C325" s="2" t="s">
        <v>215</v>
      </c>
      <c r="D325" s="7" t="s">
        <v>5316</v>
      </c>
      <c r="E325" s="5">
        <v>197</v>
      </c>
      <c r="F325" s="4">
        <v>197</v>
      </c>
      <c r="G325" s="4">
        <v>0</v>
      </c>
      <c r="H325" s="3">
        <v>11</v>
      </c>
      <c r="I325" s="13">
        <f t="shared" si="20"/>
        <v>109039500</v>
      </c>
      <c r="J325" s="12">
        <f t="shared" si="21"/>
        <v>364450000</v>
      </c>
      <c r="K325" s="13">
        <f t="shared" si="22"/>
        <v>364450000</v>
      </c>
      <c r="L325" s="12">
        <f t="shared" si="23"/>
        <v>364450000</v>
      </c>
    </row>
    <row r="326" spans="1:12" ht="112.5" x14ac:dyDescent="0.25">
      <c r="A326" s="11">
        <v>200440</v>
      </c>
      <c r="B326" s="1"/>
      <c r="C326" s="2" t="s">
        <v>216</v>
      </c>
      <c r="D326" s="7" t="s">
        <v>5316</v>
      </c>
      <c r="E326" s="5">
        <v>142</v>
      </c>
      <c r="F326" s="4">
        <v>142</v>
      </c>
      <c r="G326" s="4">
        <v>0</v>
      </c>
      <c r="H326" s="3">
        <v>11</v>
      </c>
      <c r="I326" s="13">
        <f t="shared" si="20"/>
        <v>78597000</v>
      </c>
      <c r="J326" s="12">
        <f t="shared" si="21"/>
        <v>262700000</v>
      </c>
      <c r="K326" s="13">
        <f t="shared" si="22"/>
        <v>262700000</v>
      </c>
      <c r="L326" s="12">
        <f t="shared" si="23"/>
        <v>262700000</v>
      </c>
    </row>
    <row r="327" spans="1:12" ht="168.75" x14ac:dyDescent="0.25">
      <c r="A327" s="11">
        <v>200445</v>
      </c>
      <c r="B327" s="1"/>
      <c r="C327" s="2" t="s">
        <v>5321</v>
      </c>
      <c r="D327" s="7" t="s">
        <v>5316</v>
      </c>
      <c r="E327" s="5">
        <v>152</v>
      </c>
      <c r="F327" s="4">
        <v>152</v>
      </c>
      <c r="G327" s="4">
        <v>0</v>
      </c>
      <c r="H327" s="3">
        <v>11</v>
      </c>
      <c r="I327" s="13">
        <f t="shared" si="20"/>
        <v>84132000</v>
      </c>
      <c r="J327" s="12">
        <f t="shared" si="21"/>
        <v>281200000</v>
      </c>
      <c r="K327" s="13">
        <f t="shared" si="22"/>
        <v>281200000</v>
      </c>
      <c r="L327" s="12">
        <f t="shared" si="23"/>
        <v>281200000</v>
      </c>
    </row>
    <row r="328" spans="1:12" ht="75" x14ac:dyDescent="0.25">
      <c r="A328" s="11">
        <v>200450</v>
      </c>
      <c r="B328" s="1"/>
      <c r="C328" s="2" t="s">
        <v>2320</v>
      </c>
      <c r="D328" s="7" t="s">
        <v>5316</v>
      </c>
      <c r="E328" s="5">
        <v>100</v>
      </c>
      <c r="F328" s="4">
        <v>100</v>
      </c>
      <c r="G328" s="4">
        <v>0</v>
      </c>
      <c r="H328" s="3">
        <v>11</v>
      </c>
      <c r="I328" s="13">
        <f t="shared" si="20"/>
        <v>55350000</v>
      </c>
      <c r="J328" s="12">
        <f t="shared" si="21"/>
        <v>185000000</v>
      </c>
      <c r="K328" s="13">
        <f t="shared" si="22"/>
        <v>185000000</v>
      </c>
      <c r="L328" s="12">
        <f t="shared" si="23"/>
        <v>185000000</v>
      </c>
    </row>
    <row r="329" spans="1:12" ht="56.25" x14ac:dyDescent="0.25">
      <c r="A329" s="11">
        <v>200455</v>
      </c>
      <c r="B329" s="1"/>
      <c r="C329" s="2" t="s">
        <v>217</v>
      </c>
      <c r="D329" s="7" t="s">
        <v>5316</v>
      </c>
      <c r="E329" s="5">
        <v>112</v>
      </c>
      <c r="F329" s="4">
        <v>112</v>
      </c>
      <c r="G329" s="4">
        <v>0</v>
      </c>
      <c r="H329" s="3">
        <v>11</v>
      </c>
      <c r="I329" s="13">
        <f t="shared" si="20"/>
        <v>61992000</v>
      </c>
      <c r="J329" s="12">
        <f t="shared" si="21"/>
        <v>207200000</v>
      </c>
      <c r="K329" s="13">
        <f t="shared" si="22"/>
        <v>207200000</v>
      </c>
      <c r="L329" s="12">
        <f t="shared" si="23"/>
        <v>207200000</v>
      </c>
    </row>
    <row r="330" spans="1:12" ht="112.5" x14ac:dyDescent="0.25">
      <c r="A330" s="11">
        <v>200460</v>
      </c>
      <c r="B330" s="1"/>
      <c r="C330" s="2" t="s">
        <v>5322</v>
      </c>
      <c r="D330" s="7" t="s">
        <v>5316</v>
      </c>
      <c r="E330" s="5">
        <v>46</v>
      </c>
      <c r="F330" s="4">
        <v>46</v>
      </c>
      <c r="G330" s="4">
        <v>0</v>
      </c>
      <c r="H330" s="3">
        <v>11</v>
      </c>
      <c r="I330" s="13">
        <f t="shared" si="20"/>
        <v>25461000</v>
      </c>
      <c r="J330" s="12">
        <f t="shared" si="21"/>
        <v>85100000</v>
      </c>
      <c r="K330" s="13">
        <f t="shared" si="22"/>
        <v>85100000</v>
      </c>
      <c r="L330" s="12">
        <f t="shared" si="23"/>
        <v>85100000</v>
      </c>
    </row>
    <row r="331" spans="1:12" ht="243.75" x14ac:dyDescent="0.25">
      <c r="A331" s="11">
        <v>200465</v>
      </c>
      <c r="B331" s="1"/>
      <c r="C331" s="2" t="s">
        <v>5323</v>
      </c>
      <c r="D331" s="7"/>
      <c r="E331" s="5">
        <v>193</v>
      </c>
      <c r="F331" s="4">
        <v>193</v>
      </c>
      <c r="G331" s="4">
        <v>0</v>
      </c>
      <c r="H331" s="3">
        <v>11</v>
      </c>
      <c r="I331" s="13">
        <f t="shared" si="20"/>
        <v>106825500</v>
      </c>
      <c r="J331" s="12">
        <f t="shared" si="21"/>
        <v>357050000</v>
      </c>
      <c r="K331" s="13">
        <f t="shared" si="22"/>
        <v>357050000</v>
      </c>
      <c r="L331" s="12">
        <f t="shared" si="23"/>
        <v>357050000</v>
      </c>
    </row>
    <row r="332" spans="1:12" ht="262.5" x14ac:dyDescent="0.25">
      <c r="A332" s="11">
        <v>200470</v>
      </c>
      <c r="B332" s="1"/>
      <c r="C332" s="2" t="s">
        <v>5324</v>
      </c>
      <c r="D332" s="7"/>
      <c r="E332" s="5">
        <v>211</v>
      </c>
      <c r="F332" s="4">
        <v>211</v>
      </c>
      <c r="G332" s="4">
        <v>0</v>
      </c>
      <c r="H332" s="3">
        <v>11</v>
      </c>
      <c r="I332" s="13">
        <f t="shared" si="20"/>
        <v>116788500</v>
      </c>
      <c r="J332" s="12">
        <f t="shared" si="21"/>
        <v>390350000</v>
      </c>
      <c r="K332" s="13">
        <f t="shared" si="22"/>
        <v>390350000</v>
      </c>
      <c r="L332" s="12">
        <f t="shared" si="23"/>
        <v>390350000</v>
      </c>
    </row>
    <row r="333" spans="1:12" ht="262.5" x14ac:dyDescent="0.25">
      <c r="A333" s="11">
        <v>200475</v>
      </c>
      <c r="B333" s="1"/>
      <c r="C333" s="2" t="s">
        <v>5325</v>
      </c>
      <c r="D333" s="7"/>
      <c r="E333" s="5">
        <v>228</v>
      </c>
      <c r="F333" s="4">
        <v>228</v>
      </c>
      <c r="G333" s="4">
        <v>0</v>
      </c>
      <c r="H333" s="3">
        <v>11</v>
      </c>
      <c r="I333" s="13">
        <f t="shared" si="20"/>
        <v>126198000</v>
      </c>
      <c r="J333" s="12">
        <f t="shared" si="21"/>
        <v>421800000</v>
      </c>
      <c r="K333" s="13">
        <f t="shared" si="22"/>
        <v>421800000</v>
      </c>
      <c r="L333" s="12">
        <f t="shared" si="23"/>
        <v>421800000</v>
      </c>
    </row>
    <row r="334" spans="1:12" ht="93.75" x14ac:dyDescent="0.25">
      <c r="A334" s="11">
        <v>200480</v>
      </c>
      <c r="B334" s="1"/>
      <c r="C334" s="2" t="s">
        <v>218</v>
      </c>
      <c r="D334" s="7"/>
      <c r="E334" s="5">
        <v>114</v>
      </c>
      <c r="F334" s="4">
        <v>114</v>
      </c>
      <c r="G334" s="4">
        <v>0</v>
      </c>
      <c r="H334" s="3">
        <v>11</v>
      </c>
      <c r="I334" s="13">
        <f t="shared" si="20"/>
        <v>63099000</v>
      </c>
      <c r="J334" s="12">
        <f t="shared" si="21"/>
        <v>210900000</v>
      </c>
      <c r="K334" s="13">
        <f t="shared" si="22"/>
        <v>210900000</v>
      </c>
      <c r="L334" s="12">
        <f t="shared" si="23"/>
        <v>210900000</v>
      </c>
    </row>
    <row r="335" spans="1:12" ht="75" x14ac:dyDescent="0.25">
      <c r="A335" s="11">
        <v>200485</v>
      </c>
      <c r="B335" s="1"/>
      <c r="C335" s="2" t="s">
        <v>5326</v>
      </c>
      <c r="D335" s="7"/>
      <c r="E335" s="5">
        <v>110</v>
      </c>
      <c r="F335" s="4">
        <v>110</v>
      </c>
      <c r="G335" s="4">
        <v>0</v>
      </c>
      <c r="H335" s="3">
        <v>11</v>
      </c>
      <c r="I335" s="13">
        <f t="shared" si="20"/>
        <v>60885000</v>
      </c>
      <c r="J335" s="12">
        <f t="shared" si="21"/>
        <v>203500000</v>
      </c>
      <c r="K335" s="13">
        <f t="shared" si="22"/>
        <v>203500000</v>
      </c>
      <c r="L335" s="12">
        <f t="shared" si="23"/>
        <v>203500000</v>
      </c>
    </row>
    <row r="336" spans="1:12" ht="93.75" x14ac:dyDescent="0.25">
      <c r="A336" s="11">
        <v>200490</v>
      </c>
      <c r="B336" s="1"/>
      <c r="C336" s="2" t="s">
        <v>5327</v>
      </c>
      <c r="D336" s="7"/>
      <c r="E336" s="5">
        <v>130</v>
      </c>
      <c r="F336" s="4">
        <v>130</v>
      </c>
      <c r="G336" s="4">
        <v>0</v>
      </c>
      <c r="H336" s="3">
        <v>11</v>
      </c>
      <c r="I336" s="13">
        <f t="shared" si="20"/>
        <v>71955000</v>
      </c>
      <c r="J336" s="12">
        <f t="shared" si="21"/>
        <v>240500000</v>
      </c>
      <c r="K336" s="13">
        <f t="shared" si="22"/>
        <v>240500000</v>
      </c>
      <c r="L336" s="12">
        <f t="shared" si="23"/>
        <v>240500000</v>
      </c>
    </row>
    <row r="337" spans="1:12" ht="93.75" x14ac:dyDescent="0.25">
      <c r="A337" s="11">
        <v>200495</v>
      </c>
      <c r="B337" s="1"/>
      <c r="C337" s="2" t="s">
        <v>219</v>
      </c>
      <c r="D337" s="7"/>
      <c r="E337" s="5">
        <v>106</v>
      </c>
      <c r="F337" s="4">
        <v>106</v>
      </c>
      <c r="G337" s="4">
        <v>0</v>
      </c>
      <c r="H337" s="3">
        <v>11</v>
      </c>
      <c r="I337" s="13">
        <f t="shared" si="20"/>
        <v>58671000</v>
      </c>
      <c r="J337" s="12">
        <f t="shared" si="21"/>
        <v>196100000</v>
      </c>
      <c r="K337" s="13">
        <f t="shared" si="22"/>
        <v>196100000</v>
      </c>
      <c r="L337" s="12">
        <f t="shared" si="23"/>
        <v>196100000</v>
      </c>
    </row>
    <row r="338" spans="1:12" ht="93.75" x14ac:dyDescent="0.25">
      <c r="A338" s="11">
        <v>200500</v>
      </c>
      <c r="B338" s="1"/>
      <c r="C338" s="2" t="s">
        <v>5328</v>
      </c>
      <c r="D338" s="7"/>
      <c r="E338" s="5">
        <v>125</v>
      </c>
      <c r="F338" s="4">
        <v>125</v>
      </c>
      <c r="G338" s="4">
        <v>0</v>
      </c>
      <c r="H338" s="3">
        <v>11</v>
      </c>
      <c r="I338" s="13">
        <f t="shared" si="20"/>
        <v>69187500</v>
      </c>
      <c r="J338" s="12">
        <f t="shared" si="21"/>
        <v>231250000</v>
      </c>
      <c r="K338" s="13">
        <f t="shared" si="22"/>
        <v>231250000</v>
      </c>
      <c r="L338" s="12">
        <f t="shared" si="23"/>
        <v>231250000</v>
      </c>
    </row>
    <row r="339" spans="1:12" ht="56.25" x14ac:dyDescent="0.25">
      <c r="A339" s="11">
        <v>200505</v>
      </c>
      <c r="B339" s="1"/>
      <c r="C339" s="2" t="s">
        <v>5329</v>
      </c>
      <c r="D339" s="7" t="s">
        <v>5316</v>
      </c>
      <c r="E339" s="5">
        <v>66</v>
      </c>
      <c r="F339" s="4">
        <v>66</v>
      </c>
      <c r="G339" s="4">
        <v>0</v>
      </c>
      <c r="H339" s="3">
        <v>11</v>
      </c>
      <c r="I339" s="13">
        <f t="shared" si="20"/>
        <v>36531000</v>
      </c>
      <c r="J339" s="12">
        <f t="shared" si="21"/>
        <v>122100000</v>
      </c>
      <c r="K339" s="13">
        <f t="shared" si="22"/>
        <v>122100000</v>
      </c>
      <c r="L339" s="12">
        <f t="shared" si="23"/>
        <v>122100000</v>
      </c>
    </row>
    <row r="340" spans="1:12" ht="56.25" x14ac:dyDescent="0.25">
      <c r="A340" s="11">
        <v>200510</v>
      </c>
      <c r="B340" s="1"/>
      <c r="C340" s="2" t="s">
        <v>220</v>
      </c>
      <c r="D340" s="7" t="s">
        <v>5316</v>
      </c>
      <c r="E340" s="5">
        <v>63</v>
      </c>
      <c r="F340" s="4">
        <v>63</v>
      </c>
      <c r="G340" s="4">
        <v>0</v>
      </c>
      <c r="H340" s="3">
        <v>11</v>
      </c>
      <c r="I340" s="13">
        <f t="shared" si="20"/>
        <v>34870500</v>
      </c>
      <c r="J340" s="12">
        <f t="shared" si="21"/>
        <v>116550000</v>
      </c>
      <c r="K340" s="13">
        <f t="shared" si="22"/>
        <v>116550000</v>
      </c>
      <c r="L340" s="12">
        <f t="shared" si="23"/>
        <v>116550000</v>
      </c>
    </row>
    <row r="341" spans="1:12" ht="75" x14ac:dyDescent="0.25">
      <c r="A341" s="11">
        <v>200515</v>
      </c>
      <c r="B341" s="1"/>
      <c r="C341" s="2" t="s">
        <v>221</v>
      </c>
      <c r="D341" s="7" t="s">
        <v>5316</v>
      </c>
      <c r="E341" s="5">
        <v>46</v>
      </c>
      <c r="F341" s="4">
        <v>46</v>
      </c>
      <c r="G341" s="4">
        <v>0</v>
      </c>
      <c r="H341" s="3">
        <v>11</v>
      </c>
      <c r="I341" s="13">
        <f t="shared" si="20"/>
        <v>25461000</v>
      </c>
      <c r="J341" s="12">
        <f t="shared" si="21"/>
        <v>85100000</v>
      </c>
      <c r="K341" s="13">
        <f t="shared" si="22"/>
        <v>85100000</v>
      </c>
      <c r="L341" s="12">
        <f t="shared" si="23"/>
        <v>85100000</v>
      </c>
    </row>
    <row r="342" spans="1:12" ht="93.75" x14ac:dyDescent="0.25">
      <c r="A342" s="11">
        <v>200520</v>
      </c>
      <c r="B342" s="1"/>
      <c r="C342" s="2" t="s">
        <v>5330</v>
      </c>
      <c r="D342" s="7" t="s">
        <v>5316</v>
      </c>
      <c r="E342" s="5">
        <v>34</v>
      </c>
      <c r="F342" s="4">
        <v>34</v>
      </c>
      <c r="G342" s="4">
        <v>0</v>
      </c>
      <c r="H342" s="3">
        <v>11</v>
      </c>
      <c r="I342" s="13">
        <f t="shared" si="20"/>
        <v>18819000</v>
      </c>
      <c r="J342" s="12">
        <f t="shared" si="21"/>
        <v>62900000</v>
      </c>
      <c r="K342" s="13">
        <f t="shared" si="22"/>
        <v>62900000</v>
      </c>
      <c r="L342" s="12">
        <f t="shared" si="23"/>
        <v>62900000</v>
      </c>
    </row>
    <row r="343" spans="1:12" ht="56.25" x14ac:dyDescent="0.25">
      <c r="A343" s="11">
        <v>200525</v>
      </c>
      <c r="B343" s="1"/>
      <c r="C343" s="2" t="s">
        <v>5331</v>
      </c>
      <c r="D343" s="7" t="s">
        <v>5316</v>
      </c>
      <c r="E343" s="5">
        <v>50</v>
      </c>
      <c r="F343" s="4">
        <v>50</v>
      </c>
      <c r="G343" s="4">
        <v>0</v>
      </c>
      <c r="H343" s="3">
        <v>11</v>
      </c>
      <c r="I343" s="13">
        <f t="shared" si="20"/>
        <v>27675000</v>
      </c>
      <c r="J343" s="12">
        <f t="shared" si="21"/>
        <v>92500000</v>
      </c>
      <c r="K343" s="13">
        <f t="shared" si="22"/>
        <v>92500000</v>
      </c>
      <c r="L343" s="12">
        <f t="shared" si="23"/>
        <v>92500000</v>
      </c>
    </row>
    <row r="344" spans="1:12" ht="75" x14ac:dyDescent="0.25">
      <c r="A344" s="11">
        <v>200530</v>
      </c>
      <c r="B344" s="1"/>
      <c r="C344" s="2" t="s">
        <v>2321</v>
      </c>
      <c r="D344" s="7" t="s">
        <v>5316</v>
      </c>
      <c r="E344" s="5">
        <v>45</v>
      </c>
      <c r="F344" s="4">
        <v>45</v>
      </c>
      <c r="G344" s="4">
        <v>0</v>
      </c>
      <c r="H344" s="3">
        <v>11</v>
      </c>
      <c r="I344" s="13">
        <f t="shared" si="20"/>
        <v>24907500</v>
      </c>
      <c r="J344" s="12">
        <f t="shared" si="21"/>
        <v>83250000</v>
      </c>
      <c r="K344" s="13">
        <f t="shared" si="22"/>
        <v>83250000</v>
      </c>
      <c r="L344" s="12">
        <f t="shared" si="23"/>
        <v>83250000</v>
      </c>
    </row>
    <row r="345" spans="1:12" ht="56.25" x14ac:dyDescent="0.25">
      <c r="A345" s="11">
        <v>200531</v>
      </c>
      <c r="B345" s="1"/>
      <c r="C345" s="2" t="s">
        <v>2322</v>
      </c>
      <c r="D345" s="7" t="s">
        <v>5316</v>
      </c>
      <c r="E345" s="5">
        <v>33</v>
      </c>
      <c r="F345" s="4">
        <v>33</v>
      </c>
      <c r="G345" s="4">
        <v>0</v>
      </c>
      <c r="H345" s="3">
        <v>11</v>
      </c>
      <c r="I345" s="13">
        <f t="shared" si="20"/>
        <v>18265500</v>
      </c>
      <c r="J345" s="12">
        <f t="shared" si="21"/>
        <v>61050000</v>
      </c>
      <c r="K345" s="13">
        <f t="shared" si="22"/>
        <v>61050000</v>
      </c>
      <c r="L345" s="12">
        <f t="shared" si="23"/>
        <v>61050000</v>
      </c>
    </row>
    <row r="346" spans="1:12" ht="93.75" x14ac:dyDescent="0.25">
      <c r="A346" s="11">
        <v>200535</v>
      </c>
      <c r="B346" s="1"/>
      <c r="C346" s="2" t="s">
        <v>222</v>
      </c>
      <c r="D346" s="7"/>
      <c r="E346" s="5">
        <v>62</v>
      </c>
      <c r="F346" s="4">
        <v>62</v>
      </c>
      <c r="G346" s="4">
        <v>0</v>
      </c>
      <c r="H346" s="3">
        <v>11</v>
      </c>
      <c r="I346" s="13">
        <f t="shared" si="20"/>
        <v>34317000</v>
      </c>
      <c r="J346" s="12">
        <f t="shared" si="21"/>
        <v>114700000</v>
      </c>
      <c r="K346" s="13">
        <f t="shared" si="22"/>
        <v>114700000</v>
      </c>
      <c r="L346" s="12">
        <f t="shared" si="23"/>
        <v>114700000</v>
      </c>
    </row>
    <row r="347" spans="1:12" ht="56.25" x14ac:dyDescent="0.25">
      <c r="A347" s="11">
        <v>200540</v>
      </c>
      <c r="B347" s="1"/>
      <c r="C347" s="2" t="s">
        <v>223</v>
      </c>
      <c r="D347" s="7"/>
      <c r="E347" s="5">
        <v>95</v>
      </c>
      <c r="F347" s="4">
        <v>95</v>
      </c>
      <c r="G347" s="4">
        <v>0</v>
      </c>
      <c r="H347" s="3">
        <v>11</v>
      </c>
      <c r="I347" s="13">
        <f t="shared" si="20"/>
        <v>52582500</v>
      </c>
      <c r="J347" s="12">
        <f t="shared" si="21"/>
        <v>175750000</v>
      </c>
      <c r="K347" s="13">
        <f t="shared" si="22"/>
        <v>175750000</v>
      </c>
      <c r="L347" s="12">
        <f t="shared" si="23"/>
        <v>175750000</v>
      </c>
    </row>
    <row r="348" spans="1:12" ht="93.75" x14ac:dyDescent="0.25">
      <c r="A348" s="11">
        <v>200545</v>
      </c>
      <c r="B348" s="1"/>
      <c r="C348" s="2" t="s">
        <v>224</v>
      </c>
      <c r="D348" s="7"/>
      <c r="E348" s="5">
        <v>110</v>
      </c>
      <c r="F348" s="4">
        <v>110</v>
      </c>
      <c r="G348" s="4">
        <v>0</v>
      </c>
      <c r="H348" s="3">
        <v>11</v>
      </c>
      <c r="I348" s="13">
        <f t="shared" si="20"/>
        <v>60885000</v>
      </c>
      <c r="J348" s="12">
        <f t="shared" si="21"/>
        <v>203500000</v>
      </c>
      <c r="K348" s="13">
        <f t="shared" si="22"/>
        <v>203500000</v>
      </c>
      <c r="L348" s="12">
        <f t="shared" si="23"/>
        <v>203500000</v>
      </c>
    </row>
    <row r="349" spans="1:12" ht="56.25" x14ac:dyDescent="0.25">
      <c r="A349" s="11">
        <v>200550</v>
      </c>
      <c r="B349" s="1"/>
      <c r="C349" s="2" t="s">
        <v>2323</v>
      </c>
      <c r="D349" s="7" t="s">
        <v>5316</v>
      </c>
      <c r="E349" s="5">
        <v>56</v>
      </c>
      <c r="F349" s="4">
        <v>56</v>
      </c>
      <c r="G349" s="4">
        <v>0</v>
      </c>
      <c r="H349" s="3">
        <v>11</v>
      </c>
      <c r="I349" s="13">
        <f t="shared" si="20"/>
        <v>30996000</v>
      </c>
      <c r="J349" s="12">
        <f t="shared" si="21"/>
        <v>103600000</v>
      </c>
      <c r="K349" s="13">
        <f t="shared" si="22"/>
        <v>103600000</v>
      </c>
      <c r="L349" s="12">
        <f t="shared" si="23"/>
        <v>103600000</v>
      </c>
    </row>
    <row r="350" spans="1:12" ht="112.5" x14ac:dyDescent="0.25">
      <c r="A350" s="11">
        <v>200555</v>
      </c>
      <c r="B350" s="1"/>
      <c r="C350" s="2" t="s">
        <v>225</v>
      </c>
      <c r="D350" s="7" t="s">
        <v>5316</v>
      </c>
      <c r="E350" s="5">
        <v>150</v>
      </c>
      <c r="F350" s="4">
        <v>150</v>
      </c>
      <c r="G350" s="4">
        <v>0</v>
      </c>
      <c r="H350" s="3">
        <v>11</v>
      </c>
      <c r="I350" s="13">
        <f t="shared" si="20"/>
        <v>83025000</v>
      </c>
      <c r="J350" s="12">
        <f t="shared" si="21"/>
        <v>277500000</v>
      </c>
      <c r="K350" s="13">
        <f t="shared" si="22"/>
        <v>277500000</v>
      </c>
      <c r="L350" s="12">
        <f t="shared" si="23"/>
        <v>277500000</v>
      </c>
    </row>
    <row r="351" spans="1:12" ht="93.75" x14ac:dyDescent="0.25">
      <c r="A351" s="11">
        <v>200560</v>
      </c>
      <c r="B351" s="1"/>
      <c r="C351" s="2" t="s">
        <v>2324</v>
      </c>
      <c r="D351" s="7" t="s">
        <v>5316</v>
      </c>
      <c r="E351" s="5">
        <v>61</v>
      </c>
      <c r="F351" s="4">
        <v>61</v>
      </c>
      <c r="G351" s="4">
        <v>0</v>
      </c>
      <c r="H351" s="3">
        <v>11</v>
      </c>
      <c r="I351" s="13">
        <f t="shared" si="20"/>
        <v>33763500</v>
      </c>
      <c r="J351" s="12">
        <f t="shared" si="21"/>
        <v>112850000</v>
      </c>
      <c r="K351" s="13">
        <f t="shared" si="22"/>
        <v>112850000</v>
      </c>
      <c r="L351" s="12">
        <f t="shared" si="23"/>
        <v>112850000</v>
      </c>
    </row>
    <row r="352" spans="1:12" ht="56.25" x14ac:dyDescent="0.25">
      <c r="A352" s="11">
        <v>200562</v>
      </c>
      <c r="B352" s="1"/>
      <c r="C352" s="2" t="s">
        <v>2325</v>
      </c>
      <c r="D352" s="7" t="s">
        <v>5316</v>
      </c>
      <c r="E352" s="5">
        <v>88</v>
      </c>
      <c r="F352" s="4">
        <v>88</v>
      </c>
      <c r="G352" s="4">
        <v>0</v>
      </c>
      <c r="H352" s="3">
        <v>11</v>
      </c>
      <c r="I352" s="13">
        <f t="shared" si="20"/>
        <v>48708000</v>
      </c>
      <c r="J352" s="12">
        <f t="shared" si="21"/>
        <v>162800000</v>
      </c>
      <c r="K352" s="13">
        <f t="shared" si="22"/>
        <v>162800000</v>
      </c>
      <c r="L352" s="12">
        <f t="shared" si="23"/>
        <v>162800000</v>
      </c>
    </row>
    <row r="353" spans="1:12" ht="37.5" x14ac:dyDescent="0.25">
      <c r="A353" s="11">
        <v>200564</v>
      </c>
      <c r="B353" s="1"/>
      <c r="C353" s="2" t="s">
        <v>226</v>
      </c>
      <c r="D353" s="7"/>
      <c r="E353" s="5">
        <v>94</v>
      </c>
      <c r="F353" s="4">
        <v>94</v>
      </c>
      <c r="G353" s="4">
        <v>0</v>
      </c>
      <c r="H353" s="3">
        <v>11</v>
      </c>
      <c r="I353" s="13">
        <f t="shared" si="20"/>
        <v>52029000</v>
      </c>
      <c r="J353" s="12">
        <f t="shared" si="21"/>
        <v>173900000</v>
      </c>
      <c r="K353" s="13">
        <f t="shared" si="22"/>
        <v>173900000</v>
      </c>
      <c r="L353" s="12">
        <f t="shared" si="23"/>
        <v>173900000</v>
      </c>
    </row>
    <row r="354" spans="1:12" ht="19.5" x14ac:dyDescent="0.25">
      <c r="A354" s="11">
        <v>200565</v>
      </c>
      <c r="B354" s="1"/>
      <c r="C354" s="2" t="s">
        <v>227</v>
      </c>
      <c r="D354" s="7"/>
      <c r="E354" s="5">
        <v>138</v>
      </c>
      <c r="F354" s="4">
        <v>138</v>
      </c>
      <c r="G354" s="4">
        <v>0</v>
      </c>
      <c r="H354" s="3">
        <v>11</v>
      </c>
      <c r="I354" s="13">
        <f t="shared" si="20"/>
        <v>76383000</v>
      </c>
      <c r="J354" s="12">
        <f t="shared" si="21"/>
        <v>255300000</v>
      </c>
      <c r="K354" s="13">
        <f t="shared" si="22"/>
        <v>255300000</v>
      </c>
      <c r="L354" s="12">
        <f t="shared" si="23"/>
        <v>255300000</v>
      </c>
    </row>
    <row r="355" spans="1:12" ht="37.5" x14ac:dyDescent="0.25">
      <c r="A355" s="11">
        <v>200566</v>
      </c>
      <c r="B355" s="1"/>
      <c r="C355" s="2" t="s">
        <v>5332</v>
      </c>
      <c r="D355" s="7"/>
      <c r="E355" s="5">
        <v>188</v>
      </c>
      <c r="F355" s="4">
        <v>188</v>
      </c>
      <c r="G355" s="4">
        <v>0</v>
      </c>
      <c r="H355" s="3">
        <v>11</v>
      </c>
      <c r="I355" s="13">
        <f t="shared" si="20"/>
        <v>104058000</v>
      </c>
      <c r="J355" s="12">
        <f t="shared" si="21"/>
        <v>347800000</v>
      </c>
      <c r="K355" s="13">
        <f t="shared" si="22"/>
        <v>347800000</v>
      </c>
      <c r="L355" s="12">
        <f t="shared" si="23"/>
        <v>347800000</v>
      </c>
    </row>
    <row r="356" spans="1:12" ht="19.5" x14ac:dyDescent="0.25">
      <c r="A356" s="11">
        <v>200567</v>
      </c>
      <c r="B356" s="1"/>
      <c r="C356" s="2" t="s">
        <v>228</v>
      </c>
      <c r="D356" s="7"/>
      <c r="E356" s="5">
        <v>50</v>
      </c>
      <c r="F356" s="4">
        <v>50</v>
      </c>
      <c r="G356" s="4">
        <v>0</v>
      </c>
      <c r="H356" s="3">
        <v>11</v>
      </c>
      <c r="I356" s="13">
        <f t="shared" si="20"/>
        <v>27675000</v>
      </c>
      <c r="J356" s="12">
        <f t="shared" si="21"/>
        <v>92500000</v>
      </c>
      <c r="K356" s="13">
        <f t="shared" si="22"/>
        <v>92500000</v>
      </c>
      <c r="L356" s="12">
        <f t="shared" si="23"/>
        <v>92500000</v>
      </c>
    </row>
    <row r="357" spans="1:12" ht="37.5" x14ac:dyDescent="0.25">
      <c r="A357" s="11">
        <v>200568</v>
      </c>
      <c r="B357" s="1"/>
      <c r="C357" s="2" t="s">
        <v>229</v>
      </c>
      <c r="D357" s="7"/>
      <c r="E357" s="5">
        <v>31</v>
      </c>
      <c r="F357" s="4">
        <v>31</v>
      </c>
      <c r="G357" s="4">
        <v>0</v>
      </c>
      <c r="H357" s="3">
        <v>9</v>
      </c>
      <c r="I357" s="13">
        <f t="shared" si="20"/>
        <v>17158500</v>
      </c>
      <c r="J357" s="12">
        <f t="shared" si="21"/>
        <v>57350000</v>
      </c>
      <c r="K357" s="13">
        <f t="shared" si="22"/>
        <v>57350000</v>
      </c>
      <c r="L357" s="12">
        <f t="shared" si="23"/>
        <v>57350000</v>
      </c>
    </row>
    <row r="358" spans="1:12" ht="131.25" x14ac:dyDescent="0.25">
      <c r="A358" s="11">
        <v>200570</v>
      </c>
      <c r="B358" s="1" t="s">
        <v>16</v>
      </c>
      <c r="C358" s="2" t="s">
        <v>230</v>
      </c>
      <c r="D358" s="7"/>
      <c r="E358" s="5">
        <v>103</v>
      </c>
      <c r="F358" s="4">
        <v>103</v>
      </c>
      <c r="G358" s="4">
        <v>0</v>
      </c>
      <c r="H358" s="3">
        <v>11</v>
      </c>
      <c r="I358" s="13">
        <f t="shared" si="20"/>
        <v>57010500</v>
      </c>
      <c r="J358" s="12">
        <f t="shared" si="21"/>
        <v>190550000</v>
      </c>
      <c r="K358" s="13">
        <f t="shared" si="22"/>
        <v>190550000</v>
      </c>
      <c r="L358" s="12">
        <f t="shared" si="23"/>
        <v>190550000</v>
      </c>
    </row>
    <row r="359" spans="1:12" ht="93.75" x14ac:dyDescent="0.25">
      <c r="A359" s="11">
        <v>200575</v>
      </c>
      <c r="B359" s="1"/>
      <c r="C359" s="2" t="s">
        <v>5333</v>
      </c>
      <c r="D359" s="7"/>
      <c r="E359" s="5">
        <v>185</v>
      </c>
      <c r="F359" s="4">
        <v>185</v>
      </c>
      <c r="G359" s="4">
        <v>0</v>
      </c>
      <c r="H359" s="3">
        <v>20</v>
      </c>
      <c r="I359" s="13">
        <f t="shared" si="20"/>
        <v>102397500</v>
      </c>
      <c r="J359" s="12">
        <f t="shared" si="21"/>
        <v>342250000</v>
      </c>
      <c r="K359" s="13">
        <f t="shared" si="22"/>
        <v>342250000</v>
      </c>
      <c r="L359" s="12">
        <f t="shared" si="23"/>
        <v>342250000</v>
      </c>
    </row>
    <row r="360" spans="1:12" ht="112.5" x14ac:dyDescent="0.25">
      <c r="A360" s="11">
        <v>200580</v>
      </c>
      <c r="B360" s="1"/>
      <c r="C360" s="2" t="s">
        <v>5334</v>
      </c>
      <c r="D360" s="7" t="s">
        <v>231</v>
      </c>
      <c r="E360" s="5">
        <v>300</v>
      </c>
      <c r="F360" s="4">
        <v>300</v>
      </c>
      <c r="G360" s="4">
        <v>0</v>
      </c>
      <c r="H360" s="3">
        <v>20</v>
      </c>
      <c r="I360" s="13">
        <f t="shared" si="20"/>
        <v>166050000</v>
      </c>
      <c r="J360" s="12">
        <f t="shared" si="21"/>
        <v>555000000</v>
      </c>
      <c r="K360" s="13">
        <f t="shared" si="22"/>
        <v>555000000</v>
      </c>
      <c r="L360" s="12">
        <f t="shared" si="23"/>
        <v>555000000</v>
      </c>
    </row>
    <row r="361" spans="1:12" ht="75" x14ac:dyDescent="0.25">
      <c r="A361" s="11">
        <v>200585</v>
      </c>
      <c r="B361" s="1"/>
      <c r="C361" s="2" t="s">
        <v>232</v>
      </c>
      <c r="D361" s="7"/>
      <c r="E361" s="5">
        <v>220</v>
      </c>
      <c r="F361" s="4">
        <v>220</v>
      </c>
      <c r="G361" s="4">
        <v>0</v>
      </c>
      <c r="H361" s="3">
        <v>20</v>
      </c>
      <c r="I361" s="13">
        <f t="shared" si="20"/>
        <v>121770000</v>
      </c>
      <c r="J361" s="12">
        <f t="shared" si="21"/>
        <v>407000000</v>
      </c>
      <c r="K361" s="13">
        <f t="shared" si="22"/>
        <v>407000000</v>
      </c>
      <c r="L361" s="12">
        <f t="shared" si="23"/>
        <v>407000000</v>
      </c>
    </row>
    <row r="362" spans="1:12" ht="93.75" x14ac:dyDescent="0.25">
      <c r="A362" s="11">
        <v>200590</v>
      </c>
      <c r="B362" s="1"/>
      <c r="C362" s="2" t="s">
        <v>233</v>
      </c>
      <c r="D362" s="7"/>
      <c r="E362" s="5">
        <v>190</v>
      </c>
      <c r="F362" s="4">
        <v>190</v>
      </c>
      <c r="G362" s="4">
        <v>0</v>
      </c>
      <c r="H362" s="3">
        <v>11</v>
      </c>
      <c r="I362" s="13">
        <f t="shared" si="20"/>
        <v>105165000</v>
      </c>
      <c r="J362" s="12">
        <f t="shared" si="21"/>
        <v>351500000</v>
      </c>
      <c r="K362" s="13">
        <f t="shared" si="22"/>
        <v>351500000</v>
      </c>
      <c r="L362" s="12">
        <f t="shared" si="23"/>
        <v>351500000</v>
      </c>
    </row>
    <row r="363" spans="1:12" ht="112.5" x14ac:dyDescent="0.25">
      <c r="A363" s="11">
        <v>200595</v>
      </c>
      <c r="B363" s="1"/>
      <c r="C363" s="2" t="s">
        <v>234</v>
      </c>
      <c r="D363" s="7"/>
      <c r="E363" s="5">
        <v>200</v>
      </c>
      <c r="F363" s="4">
        <v>200</v>
      </c>
      <c r="G363" s="4">
        <v>0</v>
      </c>
      <c r="H363" s="3">
        <v>20</v>
      </c>
      <c r="I363" s="13">
        <f t="shared" si="20"/>
        <v>110700000</v>
      </c>
      <c r="J363" s="12">
        <f t="shared" si="21"/>
        <v>370000000</v>
      </c>
      <c r="K363" s="13">
        <f t="shared" si="22"/>
        <v>370000000</v>
      </c>
      <c r="L363" s="12">
        <f t="shared" si="23"/>
        <v>370000000</v>
      </c>
    </row>
    <row r="364" spans="1:12" ht="37.5" x14ac:dyDescent="0.25">
      <c r="A364" s="11">
        <v>200600</v>
      </c>
      <c r="B364" s="1" t="s">
        <v>16</v>
      </c>
      <c r="C364" s="2" t="s">
        <v>235</v>
      </c>
      <c r="D364" s="7" t="s">
        <v>2326</v>
      </c>
      <c r="E364" s="5">
        <v>52</v>
      </c>
      <c r="F364" s="4">
        <v>52</v>
      </c>
      <c r="G364" s="4">
        <v>0</v>
      </c>
      <c r="H364" s="3">
        <v>11</v>
      </c>
      <c r="I364" s="13">
        <f t="shared" si="20"/>
        <v>28782000</v>
      </c>
      <c r="J364" s="12">
        <f t="shared" si="21"/>
        <v>96200000</v>
      </c>
      <c r="K364" s="13">
        <f t="shared" si="22"/>
        <v>96200000</v>
      </c>
      <c r="L364" s="12">
        <f t="shared" si="23"/>
        <v>96200000</v>
      </c>
    </row>
    <row r="365" spans="1:12" ht="37.5" x14ac:dyDescent="0.25">
      <c r="A365" s="11">
        <v>200605</v>
      </c>
      <c r="B365" s="1"/>
      <c r="C365" s="2" t="s">
        <v>236</v>
      </c>
      <c r="D365" s="7" t="s">
        <v>5316</v>
      </c>
      <c r="E365" s="5">
        <v>70</v>
      </c>
      <c r="F365" s="4">
        <v>70</v>
      </c>
      <c r="G365" s="4">
        <v>0</v>
      </c>
      <c r="H365" s="3">
        <v>11</v>
      </c>
      <c r="I365" s="13">
        <f t="shared" si="20"/>
        <v>38745000</v>
      </c>
      <c r="J365" s="12">
        <f t="shared" si="21"/>
        <v>129500000</v>
      </c>
      <c r="K365" s="13">
        <f t="shared" si="22"/>
        <v>129500000</v>
      </c>
      <c r="L365" s="12">
        <f t="shared" si="23"/>
        <v>129500000</v>
      </c>
    </row>
    <row r="366" spans="1:12" ht="56.25" x14ac:dyDescent="0.25">
      <c r="A366" s="11">
        <v>200610</v>
      </c>
      <c r="B366" s="1"/>
      <c r="C366" s="2" t="s">
        <v>2327</v>
      </c>
      <c r="D366" s="7" t="s">
        <v>237</v>
      </c>
      <c r="E366" s="5">
        <v>48</v>
      </c>
      <c r="F366" s="4">
        <v>48</v>
      </c>
      <c r="G366" s="4">
        <v>0</v>
      </c>
      <c r="H366" s="3">
        <v>11</v>
      </c>
      <c r="I366" s="13">
        <f t="shared" si="20"/>
        <v>26568000</v>
      </c>
      <c r="J366" s="12">
        <f t="shared" si="21"/>
        <v>88800000</v>
      </c>
      <c r="K366" s="13">
        <f t="shared" si="22"/>
        <v>88800000</v>
      </c>
      <c r="L366" s="12">
        <f t="shared" si="23"/>
        <v>88800000</v>
      </c>
    </row>
    <row r="367" spans="1:12" ht="37.5" x14ac:dyDescent="0.25">
      <c r="A367" s="11">
        <v>200615</v>
      </c>
      <c r="B367" s="1"/>
      <c r="C367" s="2" t="s">
        <v>2328</v>
      </c>
      <c r="D367" s="7" t="s">
        <v>15</v>
      </c>
      <c r="E367" s="5">
        <v>26</v>
      </c>
      <c r="F367" s="4">
        <v>26</v>
      </c>
      <c r="G367" s="4">
        <v>0</v>
      </c>
      <c r="H367" s="3">
        <v>11</v>
      </c>
      <c r="I367" s="13">
        <f t="shared" si="20"/>
        <v>14391000</v>
      </c>
      <c r="J367" s="12">
        <f t="shared" si="21"/>
        <v>48100000</v>
      </c>
      <c r="K367" s="13">
        <f t="shared" si="22"/>
        <v>48100000</v>
      </c>
      <c r="L367" s="12">
        <f t="shared" si="23"/>
        <v>48100000</v>
      </c>
    </row>
    <row r="368" spans="1:12" ht="112.5" x14ac:dyDescent="0.25">
      <c r="A368" s="11">
        <v>200620</v>
      </c>
      <c r="B368" s="1" t="s">
        <v>16</v>
      </c>
      <c r="C368" s="2" t="s">
        <v>238</v>
      </c>
      <c r="D368" s="7"/>
      <c r="E368" s="5">
        <v>14.4</v>
      </c>
      <c r="F368" s="4">
        <v>14.4</v>
      </c>
      <c r="G368" s="4">
        <v>0</v>
      </c>
      <c r="H368" s="3">
        <v>10</v>
      </c>
      <c r="I368" s="13">
        <f t="shared" si="20"/>
        <v>7970400</v>
      </c>
      <c r="J368" s="12">
        <f t="shared" si="21"/>
        <v>26640000</v>
      </c>
      <c r="K368" s="13">
        <f t="shared" si="22"/>
        <v>26640000</v>
      </c>
      <c r="L368" s="12">
        <f t="shared" si="23"/>
        <v>26640000</v>
      </c>
    </row>
    <row r="369" spans="1:12" ht="112.5" x14ac:dyDescent="0.25">
      <c r="A369" s="11">
        <v>200625</v>
      </c>
      <c r="B369" s="1" t="s">
        <v>16</v>
      </c>
      <c r="C369" s="2" t="s">
        <v>239</v>
      </c>
      <c r="D369" s="7"/>
      <c r="E369" s="5">
        <v>27</v>
      </c>
      <c r="F369" s="4">
        <v>27</v>
      </c>
      <c r="G369" s="4">
        <v>0</v>
      </c>
      <c r="H369" s="3">
        <v>11</v>
      </c>
      <c r="I369" s="13">
        <f t="shared" si="20"/>
        <v>14944500</v>
      </c>
      <c r="J369" s="12">
        <f t="shared" si="21"/>
        <v>49950000</v>
      </c>
      <c r="K369" s="13">
        <f t="shared" si="22"/>
        <v>49950000</v>
      </c>
      <c r="L369" s="12">
        <f t="shared" si="23"/>
        <v>49950000</v>
      </c>
    </row>
    <row r="370" spans="1:12" ht="56.25" x14ac:dyDescent="0.25">
      <c r="A370" s="11">
        <v>200635</v>
      </c>
      <c r="B370" s="1"/>
      <c r="C370" s="2" t="s">
        <v>240</v>
      </c>
      <c r="D370" s="7"/>
      <c r="E370" s="5">
        <v>10</v>
      </c>
      <c r="F370" s="4">
        <v>10</v>
      </c>
      <c r="G370" s="4">
        <v>0</v>
      </c>
      <c r="H370" s="3">
        <v>4</v>
      </c>
      <c r="I370" s="13">
        <f t="shared" si="20"/>
        <v>5535000</v>
      </c>
      <c r="J370" s="12">
        <f t="shared" si="21"/>
        <v>18500000</v>
      </c>
      <c r="K370" s="13">
        <f t="shared" si="22"/>
        <v>18500000</v>
      </c>
      <c r="L370" s="12">
        <f t="shared" si="23"/>
        <v>18500000</v>
      </c>
    </row>
    <row r="371" spans="1:12" ht="93.75" x14ac:dyDescent="0.25">
      <c r="A371" s="11">
        <v>200645</v>
      </c>
      <c r="B371" s="1"/>
      <c r="C371" s="2" t="s">
        <v>2329</v>
      </c>
      <c r="D371" s="7" t="s">
        <v>241</v>
      </c>
      <c r="E371" s="5">
        <v>29</v>
      </c>
      <c r="F371" s="4">
        <v>29</v>
      </c>
      <c r="G371" s="4">
        <v>0</v>
      </c>
      <c r="H371" s="3">
        <v>8</v>
      </c>
      <c r="I371" s="13">
        <f t="shared" si="20"/>
        <v>16051500</v>
      </c>
      <c r="J371" s="12">
        <f t="shared" si="21"/>
        <v>53650000</v>
      </c>
      <c r="K371" s="13">
        <f t="shared" si="22"/>
        <v>53650000</v>
      </c>
      <c r="L371" s="12">
        <f t="shared" si="23"/>
        <v>53650000</v>
      </c>
    </row>
    <row r="372" spans="1:12" ht="56.25" x14ac:dyDescent="0.25">
      <c r="A372" s="11">
        <v>200650</v>
      </c>
      <c r="B372" s="1"/>
      <c r="C372" s="2" t="s">
        <v>242</v>
      </c>
      <c r="D372" s="7"/>
      <c r="E372" s="5">
        <v>16</v>
      </c>
      <c r="F372" s="4">
        <v>16</v>
      </c>
      <c r="G372" s="4">
        <v>0</v>
      </c>
      <c r="H372" s="3">
        <v>4</v>
      </c>
      <c r="I372" s="13">
        <f t="shared" si="20"/>
        <v>8856000</v>
      </c>
      <c r="J372" s="12">
        <f t="shared" si="21"/>
        <v>29600000</v>
      </c>
      <c r="K372" s="13">
        <f t="shared" si="22"/>
        <v>29600000</v>
      </c>
      <c r="L372" s="12">
        <f t="shared" si="23"/>
        <v>29600000</v>
      </c>
    </row>
    <row r="373" spans="1:12" ht="56.25" x14ac:dyDescent="0.25">
      <c r="A373" s="11">
        <v>200655</v>
      </c>
      <c r="B373" s="1"/>
      <c r="C373" s="2" t="s">
        <v>243</v>
      </c>
      <c r="D373" s="7"/>
      <c r="E373" s="5">
        <v>27</v>
      </c>
      <c r="F373" s="4">
        <v>27</v>
      </c>
      <c r="G373" s="4">
        <v>0</v>
      </c>
      <c r="H373" s="3">
        <v>8</v>
      </c>
      <c r="I373" s="13">
        <f t="shared" si="20"/>
        <v>14944500</v>
      </c>
      <c r="J373" s="12">
        <f t="shared" si="21"/>
        <v>49950000</v>
      </c>
      <c r="K373" s="13">
        <f t="shared" si="22"/>
        <v>49950000</v>
      </c>
      <c r="L373" s="12">
        <f t="shared" si="23"/>
        <v>49950000</v>
      </c>
    </row>
    <row r="374" spans="1:12" ht="56.25" x14ac:dyDescent="0.25">
      <c r="A374" s="11">
        <v>200660</v>
      </c>
      <c r="B374" s="1"/>
      <c r="C374" s="2" t="s">
        <v>244</v>
      </c>
      <c r="D374" s="7"/>
      <c r="E374" s="5">
        <v>34</v>
      </c>
      <c r="F374" s="4">
        <v>34</v>
      </c>
      <c r="G374" s="4">
        <v>0</v>
      </c>
      <c r="H374" s="3">
        <v>8</v>
      </c>
      <c r="I374" s="13">
        <f t="shared" si="20"/>
        <v>18819000</v>
      </c>
      <c r="J374" s="12">
        <f t="shared" si="21"/>
        <v>62900000</v>
      </c>
      <c r="K374" s="13">
        <f t="shared" si="22"/>
        <v>62900000</v>
      </c>
      <c r="L374" s="12">
        <f t="shared" si="23"/>
        <v>62900000</v>
      </c>
    </row>
    <row r="375" spans="1:12" ht="131.25" x14ac:dyDescent="0.25">
      <c r="A375" s="11">
        <v>200665</v>
      </c>
      <c r="B375" s="1"/>
      <c r="C375" s="2" t="s">
        <v>245</v>
      </c>
      <c r="D375" s="7"/>
      <c r="E375" s="5">
        <v>58</v>
      </c>
      <c r="F375" s="4">
        <v>58</v>
      </c>
      <c r="G375" s="4">
        <v>0</v>
      </c>
      <c r="H375" s="3">
        <v>10</v>
      </c>
      <c r="I375" s="13">
        <f t="shared" si="20"/>
        <v>32103000</v>
      </c>
      <c r="J375" s="12">
        <f t="shared" si="21"/>
        <v>107300000</v>
      </c>
      <c r="K375" s="13">
        <f t="shared" si="22"/>
        <v>107300000</v>
      </c>
      <c r="L375" s="12">
        <f t="shared" si="23"/>
        <v>107300000</v>
      </c>
    </row>
    <row r="376" spans="1:12" ht="37.5" x14ac:dyDescent="0.25">
      <c r="A376" s="11">
        <v>200670</v>
      </c>
      <c r="B376" s="1"/>
      <c r="C376" s="2" t="s">
        <v>246</v>
      </c>
      <c r="D376" s="7"/>
      <c r="E376" s="5">
        <v>62</v>
      </c>
      <c r="F376" s="4">
        <v>62</v>
      </c>
      <c r="G376" s="4">
        <v>0</v>
      </c>
      <c r="H376" s="3">
        <v>10</v>
      </c>
      <c r="I376" s="13">
        <f t="shared" si="20"/>
        <v>34317000</v>
      </c>
      <c r="J376" s="12">
        <f t="shared" si="21"/>
        <v>114700000</v>
      </c>
      <c r="K376" s="13">
        <f t="shared" si="22"/>
        <v>114700000</v>
      </c>
      <c r="L376" s="12">
        <f t="shared" si="23"/>
        <v>114700000</v>
      </c>
    </row>
    <row r="377" spans="1:12" ht="150" x14ac:dyDescent="0.25">
      <c r="A377" s="11">
        <v>200675</v>
      </c>
      <c r="B377" s="1"/>
      <c r="C377" s="2" t="s">
        <v>247</v>
      </c>
      <c r="D377" s="7"/>
      <c r="E377" s="5">
        <v>92</v>
      </c>
      <c r="F377" s="4">
        <v>92</v>
      </c>
      <c r="G377" s="4">
        <v>0</v>
      </c>
      <c r="H377" s="3">
        <v>10</v>
      </c>
      <c r="I377" s="13">
        <f t="shared" si="20"/>
        <v>50922000</v>
      </c>
      <c r="J377" s="12">
        <f t="shared" si="21"/>
        <v>170200000</v>
      </c>
      <c r="K377" s="13">
        <f t="shared" si="22"/>
        <v>170200000</v>
      </c>
      <c r="L377" s="12">
        <f t="shared" si="23"/>
        <v>170200000</v>
      </c>
    </row>
    <row r="378" spans="1:12" ht="112.5" x14ac:dyDescent="0.25">
      <c r="A378" s="11">
        <v>200680</v>
      </c>
      <c r="B378" s="1"/>
      <c r="C378" s="2" t="s">
        <v>248</v>
      </c>
      <c r="D378" s="7"/>
      <c r="E378" s="5">
        <v>43</v>
      </c>
      <c r="F378" s="4">
        <v>43</v>
      </c>
      <c r="G378" s="4">
        <v>0</v>
      </c>
      <c r="H378" s="3">
        <v>9</v>
      </c>
      <c r="I378" s="13">
        <f t="shared" si="20"/>
        <v>23800500</v>
      </c>
      <c r="J378" s="12">
        <f t="shared" si="21"/>
        <v>79550000</v>
      </c>
      <c r="K378" s="13">
        <f t="shared" si="22"/>
        <v>79550000</v>
      </c>
      <c r="L378" s="12">
        <f t="shared" si="23"/>
        <v>79550000</v>
      </c>
    </row>
    <row r="379" spans="1:12" ht="93.75" x14ac:dyDescent="0.25">
      <c r="A379" s="11">
        <v>200685</v>
      </c>
      <c r="B379" s="1"/>
      <c r="C379" s="2" t="s">
        <v>249</v>
      </c>
      <c r="D379" s="7"/>
      <c r="E379" s="5">
        <v>52</v>
      </c>
      <c r="F379" s="4">
        <v>52</v>
      </c>
      <c r="G379" s="4">
        <v>0</v>
      </c>
      <c r="H379" s="3">
        <v>10</v>
      </c>
      <c r="I379" s="13">
        <f t="shared" si="20"/>
        <v>28782000</v>
      </c>
      <c r="J379" s="12">
        <f t="shared" si="21"/>
        <v>96200000</v>
      </c>
      <c r="K379" s="13">
        <f t="shared" si="22"/>
        <v>96200000</v>
      </c>
      <c r="L379" s="12">
        <f t="shared" si="23"/>
        <v>96200000</v>
      </c>
    </row>
    <row r="380" spans="1:12" ht="75" x14ac:dyDescent="0.25">
      <c r="A380" s="11">
        <v>200690</v>
      </c>
      <c r="B380" s="1"/>
      <c r="C380" s="2" t="s">
        <v>250</v>
      </c>
      <c r="D380" s="7"/>
      <c r="E380" s="5">
        <v>63</v>
      </c>
      <c r="F380" s="4">
        <v>63</v>
      </c>
      <c r="G380" s="4">
        <v>0</v>
      </c>
      <c r="H380" s="3">
        <v>10</v>
      </c>
      <c r="I380" s="13">
        <f t="shared" si="20"/>
        <v>34870500</v>
      </c>
      <c r="J380" s="12">
        <f t="shared" si="21"/>
        <v>116550000</v>
      </c>
      <c r="K380" s="13">
        <f t="shared" si="22"/>
        <v>116550000</v>
      </c>
      <c r="L380" s="12">
        <f t="shared" si="23"/>
        <v>116550000</v>
      </c>
    </row>
    <row r="381" spans="1:12" ht="131.25" x14ac:dyDescent="0.25">
      <c r="A381" s="11">
        <v>200695</v>
      </c>
      <c r="B381" s="1"/>
      <c r="C381" s="2" t="s">
        <v>5335</v>
      </c>
      <c r="D381" s="7"/>
      <c r="E381" s="5">
        <v>75</v>
      </c>
      <c r="F381" s="4">
        <v>75</v>
      </c>
      <c r="G381" s="4">
        <v>0</v>
      </c>
      <c r="H381" s="3">
        <v>11</v>
      </c>
      <c r="I381" s="13">
        <f t="shared" si="20"/>
        <v>41512500</v>
      </c>
      <c r="J381" s="12">
        <f t="shared" si="21"/>
        <v>138750000</v>
      </c>
      <c r="K381" s="13">
        <f t="shared" si="22"/>
        <v>138750000</v>
      </c>
      <c r="L381" s="12">
        <f t="shared" si="23"/>
        <v>138750000</v>
      </c>
    </row>
    <row r="382" spans="1:12" ht="112.5" x14ac:dyDescent="0.25">
      <c r="A382" s="11">
        <v>200700</v>
      </c>
      <c r="B382" s="1"/>
      <c r="C382" s="2" t="s">
        <v>251</v>
      </c>
      <c r="D382" s="7"/>
      <c r="E382" s="5">
        <v>18</v>
      </c>
      <c r="F382" s="4">
        <v>18</v>
      </c>
      <c r="G382" s="4">
        <v>0</v>
      </c>
      <c r="H382" s="3">
        <v>4</v>
      </c>
      <c r="I382" s="13">
        <f t="shared" si="20"/>
        <v>9963000</v>
      </c>
      <c r="J382" s="12">
        <f t="shared" si="21"/>
        <v>33300000</v>
      </c>
      <c r="K382" s="13">
        <f t="shared" si="22"/>
        <v>33300000</v>
      </c>
      <c r="L382" s="12">
        <f t="shared" si="23"/>
        <v>33300000</v>
      </c>
    </row>
    <row r="383" spans="1:12" ht="75" x14ac:dyDescent="0.25">
      <c r="A383" s="11">
        <v>200710</v>
      </c>
      <c r="B383" s="1"/>
      <c r="C383" s="2" t="s">
        <v>2330</v>
      </c>
      <c r="D383" s="7"/>
      <c r="E383" s="5">
        <v>35</v>
      </c>
      <c r="F383" s="4">
        <v>35</v>
      </c>
      <c r="G383" s="4">
        <v>0</v>
      </c>
      <c r="H383" s="3">
        <v>10</v>
      </c>
      <c r="I383" s="13">
        <f t="shared" si="20"/>
        <v>19372500</v>
      </c>
      <c r="J383" s="12">
        <f t="shared" si="21"/>
        <v>64750000</v>
      </c>
      <c r="K383" s="13">
        <f t="shared" si="22"/>
        <v>64750000</v>
      </c>
      <c r="L383" s="12">
        <f t="shared" si="23"/>
        <v>64750000</v>
      </c>
    </row>
    <row r="384" spans="1:12" ht="56.25" x14ac:dyDescent="0.25">
      <c r="A384" s="11">
        <v>200711</v>
      </c>
      <c r="B384" s="1"/>
      <c r="C384" s="2" t="s">
        <v>2331</v>
      </c>
      <c r="D384" s="7"/>
      <c r="E384" s="5">
        <v>41</v>
      </c>
      <c r="F384" s="4">
        <v>41</v>
      </c>
      <c r="G384" s="4">
        <v>0</v>
      </c>
      <c r="H384" s="3">
        <v>10</v>
      </c>
      <c r="I384" s="13">
        <f t="shared" si="20"/>
        <v>22693500</v>
      </c>
      <c r="J384" s="12">
        <f t="shared" si="21"/>
        <v>75850000</v>
      </c>
      <c r="K384" s="13">
        <f t="shared" si="22"/>
        <v>75850000</v>
      </c>
      <c r="L384" s="12">
        <f t="shared" si="23"/>
        <v>75850000</v>
      </c>
    </row>
    <row r="385" spans="1:12" ht="168.75" x14ac:dyDescent="0.25">
      <c r="A385" s="11">
        <v>200715</v>
      </c>
      <c r="B385" s="1"/>
      <c r="C385" s="2" t="s">
        <v>252</v>
      </c>
      <c r="D385" s="7"/>
      <c r="E385" s="5">
        <v>100</v>
      </c>
      <c r="F385" s="4">
        <v>100</v>
      </c>
      <c r="G385" s="4">
        <v>0</v>
      </c>
      <c r="H385" s="3">
        <v>10</v>
      </c>
      <c r="I385" s="13">
        <f t="shared" si="20"/>
        <v>55350000</v>
      </c>
      <c r="J385" s="12">
        <f t="shared" si="21"/>
        <v>185000000</v>
      </c>
      <c r="K385" s="13">
        <f t="shared" si="22"/>
        <v>185000000</v>
      </c>
      <c r="L385" s="12">
        <f t="shared" si="23"/>
        <v>185000000</v>
      </c>
    </row>
    <row r="386" spans="1:12" ht="168.75" x14ac:dyDescent="0.25">
      <c r="A386" s="11">
        <v>200720</v>
      </c>
      <c r="B386" s="1"/>
      <c r="C386" s="2" t="s">
        <v>2332</v>
      </c>
      <c r="D386" s="7" t="s">
        <v>15</v>
      </c>
      <c r="E386" s="5">
        <v>81</v>
      </c>
      <c r="F386" s="4">
        <v>81</v>
      </c>
      <c r="G386" s="4">
        <v>0</v>
      </c>
      <c r="H386" s="3">
        <v>11</v>
      </c>
      <c r="I386" s="13">
        <f t="shared" si="20"/>
        <v>44833500</v>
      </c>
      <c r="J386" s="12">
        <f t="shared" si="21"/>
        <v>149850000</v>
      </c>
      <c r="K386" s="13">
        <f t="shared" si="22"/>
        <v>149850000</v>
      </c>
      <c r="L386" s="12">
        <f t="shared" si="23"/>
        <v>149850000</v>
      </c>
    </row>
    <row r="387" spans="1:12" ht="131.25" x14ac:dyDescent="0.25">
      <c r="A387" s="11">
        <v>200725</v>
      </c>
      <c r="B387" s="1"/>
      <c r="C387" s="2" t="s">
        <v>253</v>
      </c>
      <c r="D387" s="7"/>
      <c r="E387" s="5">
        <v>65</v>
      </c>
      <c r="F387" s="4">
        <v>65</v>
      </c>
      <c r="G387" s="4">
        <v>0</v>
      </c>
      <c r="H387" s="3">
        <v>10</v>
      </c>
      <c r="I387" s="13">
        <f t="shared" si="20"/>
        <v>35977500</v>
      </c>
      <c r="J387" s="12">
        <f t="shared" si="21"/>
        <v>120250000</v>
      </c>
      <c r="K387" s="13">
        <f t="shared" si="22"/>
        <v>120250000</v>
      </c>
      <c r="L387" s="12">
        <f t="shared" si="23"/>
        <v>120250000</v>
      </c>
    </row>
    <row r="388" spans="1:12" ht="168.75" x14ac:dyDescent="0.25">
      <c r="A388" s="11">
        <v>200730</v>
      </c>
      <c r="B388" s="1"/>
      <c r="C388" s="2" t="s">
        <v>254</v>
      </c>
      <c r="D388" s="7"/>
      <c r="E388" s="5">
        <v>75</v>
      </c>
      <c r="F388" s="4">
        <v>75</v>
      </c>
      <c r="G388" s="4">
        <v>0</v>
      </c>
      <c r="H388" s="3">
        <v>10</v>
      </c>
      <c r="I388" s="13">
        <f t="shared" ref="I388:I451" si="24">F388*553500+G388*1140000</f>
        <v>41512500</v>
      </c>
      <c r="J388" s="12">
        <f t="shared" ref="J388:J451" si="25">F388*1850000+G388*5100000</f>
        <v>138750000</v>
      </c>
      <c r="K388" s="13">
        <f t="shared" ref="K388:K451" si="26">F388*1850000+G388*2060000</f>
        <v>138750000</v>
      </c>
      <c r="L388" s="12">
        <f t="shared" ref="L388:L451" si="27">F388*1850000+G388*4340000</f>
        <v>138750000</v>
      </c>
    </row>
    <row r="389" spans="1:12" ht="150" x14ac:dyDescent="0.25">
      <c r="A389" s="11">
        <v>200735</v>
      </c>
      <c r="B389" s="1"/>
      <c r="C389" s="2" t="s">
        <v>2333</v>
      </c>
      <c r="D389" s="7"/>
      <c r="E389" s="5">
        <v>87</v>
      </c>
      <c r="F389" s="4">
        <v>87</v>
      </c>
      <c r="G389" s="4">
        <v>0</v>
      </c>
      <c r="H389" s="3">
        <v>10</v>
      </c>
      <c r="I389" s="13">
        <f t="shared" si="24"/>
        <v>48154500</v>
      </c>
      <c r="J389" s="12">
        <f t="shared" si="25"/>
        <v>160950000</v>
      </c>
      <c r="K389" s="13">
        <f t="shared" si="26"/>
        <v>160950000</v>
      </c>
      <c r="L389" s="12">
        <f t="shared" si="27"/>
        <v>160950000</v>
      </c>
    </row>
    <row r="390" spans="1:12" ht="75" x14ac:dyDescent="0.25">
      <c r="A390" s="11">
        <v>200740</v>
      </c>
      <c r="B390" s="1"/>
      <c r="C390" s="2" t="s">
        <v>255</v>
      </c>
      <c r="D390" s="7"/>
      <c r="E390" s="5">
        <v>13</v>
      </c>
      <c r="F390" s="4">
        <v>13</v>
      </c>
      <c r="G390" s="4">
        <v>0</v>
      </c>
      <c r="H390" s="3">
        <v>4</v>
      </c>
      <c r="I390" s="13">
        <f t="shared" si="24"/>
        <v>7195500</v>
      </c>
      <c r="J390" s="12">
        <f t="shared" si="25"/>
        <v>24050000</v>
      </c>
      <c r="K390" s="13">
        <f t="shared" si="26"/>
        <v>24050000</v>
      </c>
      <c r="L390" s="12">
        <f t="shared" si="27"/>
        <v>24050000</v>
      </c>
    </row>
    <row r="391" spans="1:12" ht="56.25" x14ac:dyDescent="0.25">
      <c r="A391" s="11">
        <v>200745</v>
      </c>
      <c r="B391" s="1"/>
      <c r="C391" s="2" t="s">
        <v>256</v>
      </c>
      <c r="D391" s="7"/>
      <c r="E391" s="5">
        <v>60</v>
      </c>
      <c r="F391" s="4">
        <v>60</v>
      </c>
      <c r="G391" s="4">
        <v>0</v>
      </c>
      <c r="H391" s="3">
        <v>10</v>
      </c>
      <c r="I391" s="13">
        <f t="shared" si="24"/>
        <v>33210000</v>
      </c>
      <c r="J391" s="12">
        <f t="shared" si="25"/>
        <v>111000000</v>
      </c>
      <c r="K391" s="13">
        <f t="shared" si="26"/>
        <v>111000000</v>
      </c>
      <c r="L391" s="12">
        <f t="shared" si="27"/>
        <v>111000000</v>
      </c>
    </row>
    <row r="392" spans="1:12" ht="75" x14ac:dyDescent="0.25">
      <c r="A392" s="11">
        <v>200750</v>
      </c>
      <c r="B392" s="1"/>
      <c r="C392" s="2" t="s">
        <v>257</v>
      </c>
      <c r="D392" s="7" t="s">
        <v>15</v>
      </c>
      <c r="E392" s="5">
        <v>100</v>
      </c>
      <c r="F392" s="4">
        <v>100</v>
      </c>
      <c r="G392" s="4">
        <v>0</v>
      </c>
      <c r="H392" s="3">
        <v>11</v>
      </c>
      <c r="I392" s="13">
        <f t="shared" si="24"/>
        <v>55350000</v>
      </c>
      <c r="J392" s="12">
        <f t="shared" si="25"/>
        <v>185000000</v>
      </c>
      <c r="K392" s="13">
        <f t="shared" si="26"/>
        <v>185000000</v>
      </c>
      <c r="L392" s="12">
        <f t="shared" si="27"/>
        <v>185000000</v>
      </c>
    </row>
    <row r="393" spans="1:12" ht="93.75" x14ac:dyDescent="0.25">
      <c r="A393" s="11">
        <v>200755</v>
      </c>
      <c r="B393" s="1"/>
      <c r="C393" s="2" t="s">
        <v>258</v>
      </c>
      <c r="D393" s="7"/>
      <c r="E393" s="5">
        <v>25</v>
      </c>
      <c r="F393" s="4">
        <v>25</v>
      </c>
      <c r="G393" s="4">
        <v>0</v>
      </c>
      <c r="H393" s="3">
        <v>9</v>
      </c>
      <c r="I393" s="13">
        <f t="shared" si="24"/>
        <v>13837500</v>
      </c>
      <c r="J393" s="12">
        <f t="shared" si="25"/>
        <v>46250000</v>
      </c>
      <c r="K393" s="13">
        <f t="shared" si="26"/>
        <v>46250000</v>
      </c>
      <c r="L393" s="12">
        <f t="shared" si="27"/>
        <v>46250000</v>
      </c>
    </row>
    <row r="394" spans="1:12" ht="112.5" x14ac:dyDescent="0.25">
      <c r="A394" s="11">
        <v>200760</v>
      </c>
      <c r="B394" s="1"/>
      <c r="C394" s="2" t="s">
        <v>2334</v>
      </c>
      <c r="D394" s="7"/>
      <c r="E394" s="5">
        <v>100</v>
      </c>
      <c r="F394" s="4">
        <v>100</v>
      </c>
      <c r="G394" s="4">
        <v>0</v>
      </c>
      <c r="H394" s="3">
        <v>11</v>
      </c>
      <c r="I394" s="13">
        <f t="shared" si="24"/>
        <v>55350000</v>
      </c>
      <c r="J394" s="12">
        <f t="shared" si="25"/>
        <v>185000000</v>
      </c>
      <c r="K394" s="13">
        <f t="shared" si="26"/>
        <v>185000000</v>
      </c>
      <c r="L394" s="12">
        <f t="shared" si="27"/>
        <v>185000000</v>
      </c>
    </row>
    <row r="395" spans="1:12" ht="112.5" x14ac:dyDescent="0.25">
      <c r="A395" s="11">
        <v>200765</v>
      </c>
      <c r="B395" s="1"/>
      <c r="C395" s="2" t="s">
        <v>259</v>
      </c>
      <c r="D395" s="7"/>
      <c r="E395" s="5">
        <v>35</v>
      </c>
      <c r="F395" s="4">
        <v>35</v>
      </c>
      <c r="G395" s="4">
        <v>0</v>
      </c>
      <c r="H395" s="3">
        <v>9</v>
      </c>
      <c r="I395" s="13">
        <f t="shared" si="24"/>
        <v>19372500</v>
      </c>
      <c r="J395" s="12">
        <f t="shared" si="25"/>
        <v>64750000</v>
      </c>
      <c r="K395" s="13">
        <f t="shared" si="26"/>
        <v>64750000</v>
      </c>
      <c r="L395" s="12">
        <f t="shared" si="27"/>
        <v>64750000</v>
      </c>
    </row>
    <row r="396" spans="1:12" ht="75" x14ac:dyDescent="0.25">
      <c r="A396" s="11">
        <v>200770</v>
      </c>
      <c r="B396" s="1"/>
      <c r="C396" s="2" t="s">
        <v>260</v>
      </c>
      <c r="D396" s="7"/>
      <c r="E396" s="5">
        <v>165</v>
      </c>
      <c r="F396" s="4">
        <v>165</v>
      </c>
      <c r="G396" s="4">
        <v>0</v>
      </c>
      <c r="H396" s="3">
        <v>10</v>
      </c>
      <c r="I396" s="13">
        <f t="shared" si="24"/>
        <v>91327500</v>
      </c>
      <c r="J396" s="12">
        <f t="shared" si="25"/>
        <v>305250000</v>
      </c>
      <c r="K396" s="13">
        <f t="shared" si="26"/>
        <v>305250000</v>
      </c>
      <c r="L396" s="12">
        <f t="shared" si="27"/>
        <v>305250000</v>
      </c>
    </row>
    <row r="397" spans="1:12" ht="131.25" x14ac:dyDescent="0.25">
      <c r="A397" s="11">
        <v>200785</v>
      </c>
      <c r="B397" s="1"/>
      <c r="C397" s="2" t="s">
        <v>2335</v>
      </c>
      <c r="D397" s="7" t="s">
        <v>15</v>
      </c>
      <c r="E397" s="5">
        <v>185</v>
      </c>
      <c r="F397" s="4">
        <v>185</v>
      </c>
      <c r="G397" s="4">
        <v>0</v>
      </c>
      <c r="H397" s="3">
        <v>11</v>
      </c>
      <c r="I397" s="13">
        <f t="shared" si="24"/>
        <v>102397500</v>
      </c>
      <c r="J397" s="12">
        <f t="shared" si="25"/>
        <v>342250000</v>
      </c>
      <c r="K397" s="13">
        <f t="shared" si="26"/>
        <v>342250000</v>
      </c>
      <c r="L397" s="12">
        <f t="shared" si="27"/>
        <v>342250000</v>
      </c>
    </row>
    <row r="398" spans="1:12" ht="56.25" x14ac:dyDescent="0.25">
      <c r="A398" s="11">
        <v>200790</v>
      </c>
      <c r="B398" s="1"/>
      <c r="C398" s="2" t="s">
        <v>2336</v>
      </c>
      <c r="D398" s="7"/>
      <c r="E398" s="5">
        <v>17</v>
      </c>
      <c r="F398" s="4">
        <v>17</v>
      </c>
      <c r="G398" s="4">
        <v>0</v>
      </c>
      <c r="H398" s="3">
        <v>4</v>
      </c>
      <c r="I398" s="13">
        <f t="shared" si="24"/>
        <v>9409500</v>
      </c>
      <c r="J398" s="12">
        <f t="shared" si="25"/>
        <v>31450000</v>
      </c>
      <c r="K398" s="13">
        <f t="shared" si="26"/>
        <v>31450000</v>
      </c>
      <c r="L398" s="12">
        <f t="shared" si="27"/>
        <v>31450000</v>
      </c>
    </row>
    <row r="399" spans="1:12" ht="56.25" x14ac:dyDescent="0.25">
      <c r="A399" s="11">
        <v>200795</v>
      </c>
      <c r="B399" s="1"/>
      <c r="C399" s="2" t="s">
        <v>261</v>
      </c>
      <c r="D399" s="7"/>
      <c r="E399" s="5">
        <v>29</v>
      </c>
      <c r="F399" s="4">
        <v>29</v>
      </c>
      <c r="G399" s="4">
        <v>0</v>
      </c>
      <c r="H399" s="3">
        <v>8</v>
      </c>
      <c r="I399" s="13">
        <f t="shared" si="24"/>
        <v>16051500</v>
      </c>
      <c r="J399" s="12">
        <f t="shared" si="25"/>
        <v>53650000</v>
      </c>
      <c r="K399" s="13">
        <f t="shared" si="26"/>
        <v>53650000</v>
      </c>
      <c r="L399" s="12">
        <f t="shared" si="27"/>
        <v>53650000</v>
      </c>
    </row>
    <row r="400" spans="1:12" ht="56.25" x14ac:dyDescent="0.25">
      <c r="A400" s="11">
        <v>200800</v>
      </c>
      <c r="B400" s="1"/>
      <c r="C400" s="2" t="s">
        <v>262</v>
      </c>
      <c r="D400" s="7"/>
      <c r="E400" s="5">
        <v>7</v>
      </c>
      <c r="F400" s="4">
        <v>7</v>
      </c>
      <c r="G400" s="4">
        <v>0</v>
      </c>
      <c r="H400" s="3">
        <v>4</v>
      </c>
      <c r="I400" s="13">
        <f t="shared" si="24"/>
        <v>3874500</v>
      </c>
      <c r="J400" s="12">
        <f t="shared" si="25"/>
        <v>12950000</v>
      </c>
      <c r="K400" s="13">
        <f t="shared" si="26"/>
        <v>12950000</v>
      </c>
      <c r="L400" s="12">
        <f t="shared" si="27"/>
        <v>12950000</v>
      </c>
    </row>
    <row r="401" spans="1:12" ht="75" x14ac:dyDescent="0.25">
      <c r="A401" s="11">
        <v>200805</v>
      </c>
      <c r="B401" s="1"/>
      <c r="C401" s="2" t="s">
        <v>5336</v>
      </c>
      <c r="D401" s="7"/>
      <c r="E401" s="5">
        <v>13</v>
      </c>
      <c r="F401" s="4">
        <v>13</v>
      </c>
      <c r="G401" s="4">
        <v>0</v>
      </c>
      <c r="H401" s="3">
        <v>8</v>
      </c>
      <c r="I401" s="13">
        <f t="shared" si="24"/>
        <v>7195500</v>
      </c>
      <c r="J401" s="12">
        <f t="shared" si="25"/>
        <v>24050000</v>
      </c>
      <c r="K401" s="13">
        <f t="shared" si="26"/>
        <v>24050000</v>
      </c>
      <c r="L401" s="12">
        <f t="shared" si="27"/>
        <v>24050000</v>
      </c>
    </row>
    <row r="402" spans="1:12" ht="56.25" x14ac:dyDescent="0.25">
      <c r="A402" s="11">
        <v>200810</v>
      </c>
      <c r="B402" s="1"/>
      <c r="C402" s="2" t="s">
        <v>263</v>
      </c>
      <c r="D402" s="7"/>
      <c r="E402" s="5">
        <v>30</v>
      </c>
      <c r="F402" s="4">
        <v>30</v>
      </c>
      <c r="G402" s="4">
        <v>0</v>
      </c>
      <c r="H402" s="3">
        <v>7</v>
      </c>
      <c r="I402" s="13">
        <f t="shared" si="24"/>
        <v>16605000</v>
      </c>
      <c r="J402" s="12">
        <f t="shared" si="25"/>
        <v>55500000</v>
      </c>
      <c r="K402" s="13">
        <f t="shared" si="26"/>
        <v>55500000</v>
      </c>
      <c r="L402" s="12">
        <f t="shared" si="27"/>
        <v>55500000</v>
      </c>
    </row>
    <row r="403" spans="1:12" ht="56.25" x14ac:dyDescent="0.25">
      <c r="A403" s="11">
        <v>200815</v>
      </c>
      <c r="B403" s="1"/>
      <c r="C403" s="2" t="s">
        <v>264</v>
      </c>
      <c r="D403" s="7"/>
      <c r="E403" s="5">
        <v>40</v>
      </c>
      <c r="F403" s="4">
        <v>40</v>
      </c>
      <c r="G403" s="4">
        <v>0</v>
      </c>
      <c r="H403" s="3">
        <v>8</v>
      </c>
      <c r="I403" s="13">
        <f t="shared" si="24"/>
        <v>22140000</v>
      </c>
      <c r="J403" s="12">
        <f t="shared" si="25"/>
        <v>74000000</v>
      </c>
      <c r="K403" s="13">
        <f t="shared" si="26"/>
        <v>74000000</v>
      </c>
      <c r="L403" s="12">
        <f t="shared" si="27"/>
        <v>74000000</v>
      </c>
    </row>
    <row r="404" spans="1:12" ht="56.25" x14ac:dyDescent="0.25">
      <c r="A404" s="11">
        <v>200820</v>
      </c>
      <c r="B404" s="1"/>
      <c r="C404" s="2" t="s">
        <v>265</v>
      </c>
      <c r="D404" s="7"/>
      <c r="E404" s="5">
        <v>47</v>
      </c>
      <c r="F404" s="4">
        <v>47</v>
      </c>
      <c r="G404" s="4">
        <v>0</v>
      </c>
      <c r="H404" s="3">
        <v>8</v>
      </c>
      <c r="I404" s="13">
        <f t="shared" si="24"/>
        <v>26014500</v>
      </c>
      <c r="J404" s="12">
        <f t="shared" si="25"/>
        <v>86950000</v>
      </c>
      <c r="K404" s="13">
        <f t="shared" si="26"/>
        <v>86950000</v>
      </c>
      <c r="L404" s="12">
        <f t="shared" si="27"/>
        <v>86950000</v>
      </c>
    </row>
    <row r="405" spans="1:12" ht="56.25" x14ac:dyDescent="0.25">
      <c r="A405" s="11">
        <v>200825</v>
      </c>
      <c r="B405" s="1"/>
      <c r="C405" s="2" t="s">
        <v>266</v>
      </c>
      <c r="D405" s="7"/>
      <c r="E405" s="5">
        <v>62</v>
      </c>
      <c r="F405" s="4">
        <v>62</v>
      </c>
      <c r="G405" s="4">
        <v>0</v>
      </c>
      <c r="H405" s="3">
        <v>8</v>
      </c>
      <c r="I405" s="13">
        <f t="shared" si="24"/>
        <v>34317000</v>
      </c>
      <c r="J405" s="12">
        <f t="shared" si="25"/>
        <v>114700000</v>
      </c>
      <c r="K405" s="13">
        <f t="shared" si="26"/>
        <v>114700000</v>
      </c>
      <c r="L405" s="12">
        <f t="shared" si="27"/>
        <v>114700000</v>
      </c>
    </row>
    <row r="406" spans="1:12" ht="37.5" x14ac:dyDescent="0.25">
      <c r="A406" s="11">
        <v>200830</v>
      </c>
      <c r="B406" s="1"/>
      <c r="C406" s="2" t="s">
        <v>267</v>
      </c>
      <c r="D406" s="7"/>
      <c r="E406" s="5">
        <v>59</v>
      </c>
      <c r="F406" s="4">
        <v>59</v>
      </c>
      <c r="G406" s="4">
        <v>0</v>
      </c>
      <c r="H406" s="3">
        <v>8</v>
      </c>
      <c r="I406" s="13">
        <f t="shared" si="24"/>
        <v>32656500</v>
      </c>
      <c r="J406" s="12">
        <f t="shared" si="25"/>
        <v>109150000</v>
      </c>
      <c r="K406" s="13">
        <f t="shared" si="26"/>
        <v>109150000</v>
      </c>
      <c r="L406" s="12">
        <f t="shared" si="27"/>
        <v>109150000</v>
      </c>
    </row>
    <row r="407" spans="1:12" ht="131.25" x14ac:dyDescent="0.25">
      <c r="A407" s="11">
        <v>200835</v>
      </c>
      <c r="B407" s="1"/>
      <c r="C407" s="2" t="s">
        <v>268</v>
      </c>
      <c r="D407" s="7"/>
      <c r="E407" s="5">
        <v>110</v>
      </c>
      <c r="F407" s="4">
        <v>110</v>
      </c>
      <c r="G407" s="4">
        <v>0</v>
      </c>
      <c r="H407" s="3">
        <v>8</v>
      </c>
      <c r="I407" s="13">
        <f t="shared" si="24"/>
        <v>60885000</v>
      </c>
      <c r="J407" s="12">
        <f t="shared" si="25"/>
        <v>203500000</v>
      </c>
      <c r="K407" s="13">
        <f t="shared" si="26"/>
        <v>203500000</v>
      </c>
      <c r="L407" s="12">
        <f t="shared" si="27"/>
        <v>203500000</v>
      </c>
    </row>
    <row r="408" spans="1:12" ht="56.25" x14ac:dyDescent="0.25">
      <c r="A408" s="11">
        <v>200840</v>
      </c>
      <c r="B408" s="1"/>
      <c r="C408" s="2" t="s">
        <v>269</v>
      </c>
      <c r="D408" s="7"/>
      <c r="E408" s="5">
        <v>4</v>
      </c>
      <c r="F408" s="4">
        <v>4</v>
      </c>
      <c r="G408" s="4">
        <v>0</v>
      </c>
      <c r="H408" s="3">
        <v>4</v>
      </c>
      <c r="I408" s="13">
        <f t="shared" si="24"/>
        <v>2214000</v>
      </c>
      <c r="J408" s="12">
        <f t="shared" si="25"/>
        <v>7400000</v>
      </c>
      <c r="K408" s="13">
        <f t="shared" si="26"/>
        <v>7400000</v>
      </c>
      <c r="L408" s="12">
        <f t="shared" si="27"/>
        <v>7400000</v>
      </c>
    </row>
    <row r="409" spans="1:12" ht="131.25" x14ac:dyDescent="0.25">
      <c r="A409" s="11">
        <v>200845</v>
      </c>
      <c r="B409" s="1"/>
      <c r="C409" s="2" t="s">
        <v>270</v>
      </c>
      <c r="D409" s="7"/>
      <c r="E409" s="5">
        <v>19</v>
      </c>
      <c r="F409" s="4">
        <v>19</v>
      </c>
      <c r="G409" s="4">
        <v>0</v>
      </c>
      <c r="H409" s="3">
        <v>8</v>
      </c>
      <c r="I409" s="13">
        <f t="shared" si="24"/>
        <v>10516500</v>
      </c>
      <c r="J409" s="12">
        <f t="shared" si="25"/>
        <v>35150000</v>
      </c>
      <c r="K409" s="13">
        <f t="shared" si="26"/>
        <v>35150000</v>
      </c>
      <c r="L409" s="12">
        <f t="shared" si="27"/>
        <v>35150000</v>
      </c>
    </row>
    <row r="410" spans="1:12" ht="37.5" x14ac:dyDescent="0.25">
      <c r="A410" s="11">
        <v>200850</v>
      </c>
      <c r="B410" s="1"/>
      <c r="C410" s="2" t="s">
        <v>5337</v>
      </c>
      <c r="D410" s="7"/>
      <c r="E410" s="5">
        <v>59</v>
      </c>
      <c r="F410" s="4">
        <v>59</v>
      </c>
      <c r="G410" s="4">
        <v>0</v>
      </c>
      <c r="H410" s="3">
        <v>8</v>
      </c>
      <c r="I410" s="13">
        <f t="shared" si="24"/>
        <v>32656500</v>
      </c>
      <c r="J410" s="12">
        <f t="shared" si="25"/>
        <v>109150000</v>
      </c>
      <c r="K410" s="13">
        <f t="shared" si="26"/>
        <v>109150000</v>
      </c>
      <c r="L410" s="12">
        <f t="shared" si="27"/>
        <v>109150000</v>
      </c>
    </row>
    <row r="411" spans="1:12" ht="56.25" x14ac:dyDescent="0.25">
      <c r="A411" s="11">
        <v>200855</v>
      </c>
      <c r="B411" s="1"/>
      <c r="C411" s="2" t="s">
        <v>271</v>
      </c>
      <c r="D411" s="7"/>
      <c r="E411" s="5">
        <v>4</v>
      </c>
      <c r="F411" s="4">
        <v>4</v>
      </c>
      <c r="G411" s="4">
        <v>0</v>
      </c>
      <c r="H411" s="3">
        <v>4</v>
      </c>
      <c r="I411" s="13">
        <f t="shared" si="24"/>
        <v>2214000</v>
      </c>
      <c r="J411" s="12">
        <f t="shared" si="25"/>
        <v>7400000</v>
      </c>
      <c r="K411" s="13">
        <f t="shared" si="26"/>
        <v>7400000</v>
      </c>
      <c r="L411" s="12">
        <f t="shared" si="27"/>
        <v>7400000</v>
      </c>
    </row>
    <row r="412" spans="1:12" ht="37.5" x14ac:dyDescent="0.25">
      <c r="A412" s="11">
        <v>200860</v>
      </c>
      <c r="B412" s="1"/>
      <c r="C412" s="2" t="s">
        <v>272</v>
      </c>
      <c r="D412" s="7"/>
      <c r="E412" s="5">
        <v>19</v>
      </c>
      <c r="F412" s="4">
        <v>19</v>
      </c>
      <c r="G412" s="4">
        <v>0</v>
      </c>
      <c r="H412" s="3">
        <v>4</v>
      </c>
      <c r="I412" s="13">
        <f t="shared" si="24"/>
        <v>10516500</v>
      </c>
      <c r="J412" s="12">
        <f t="shared" si="25"/>
        <v>35150000</v>
      </c>
      <c r="K412" s="13">
        <f t="shared" si="26"/>
        <v>35150000</v>
      </c>
      <c r="L412" s="12">
        <f t="shared" si="27"/>
        <v>35150000</v>
      </c>
    </row>
    <row r="413" spans="1:12" ht="37.5" x14ac:dyDescent="0.25">
      <c r="A413" s="11">
        <v>200865</v>
      </c>
      <c r="B413" s="1"/>
      <c r="C413" s="2" t="s">
        <v>273</v>
      </c>
      <c r="D413" s="7"/>
      <c r="E413" s="5">
        <v>44</v>
      </c>
      <c r="F413" s="4">
        <v>44</v>
      </c>
      <c r="G413" s="4">
        <v>0</v>
      </c>
      <c r="H413" s="3">
        <v>8</v>
      </c>
      <c r="I413" s="13">
        <f t="shared" si="24"/>
        <v>24354000</v>
      </c>
      <c r="J413" s="12">
        <f t="shared" si="25"/>
        <v>81400000</v>
      </c>
      <c r="K413" s="13">
        <f t="shared" si="26"/>
        <v>81400000</v>
      </c>
      <c r="L413" s="12">
        <f t="shared" si="27"/>
        <v>81400000</v>
      </c>
    </row>
    <row r="414" spans="1:12" ht="37.5" x14ac:dyDescent="0.25">
      <c r="A414" s="11">
        <v>200870</v>
      </c>
      <c r="B414" s="1"/>
      <c r="C414" s="2" t="s">
        <v>274</v>
      </c>
      <c r="D414" s="7"/>
      <c r="E414" s="5">
        <v>20</v>
      </c>
      <c r="F414" s="4">
        <v>20</v>
      </c>
      <c r="G414" s="4">
        <v>0</v>
      </c>
      <c r="H414" s="3">
        <v>8</v>
      </c>
      <c r="I414" s="13">
        <f t="shared" si="24"/>
        <v>11070000</v>
      </c>
      <c r="J414" s="12">
        <f t="shared" si="25"/>
        <v>37000000</v>
      </c>
      <c r="K414" s="13">
        <f t="shared" si="26"/>
        <v>37000000</v>
      </c>
      <c r="L414" s="12">
        <f t="shared" si="27"/>
        <v>37000000</v>
      </c>
    </row>
    <row r="415" spans="1:12" ht="131.25" x14ac:dyDescent="0.25">
      <c r="A415" s="11">
        <v>200872</v>
      </c>
      <c r="B415" s="1"/>
      <c r="C415" s="2" t="s">
        <v>5338</v>
      </c>
      <c r="D415" s="7"/>
      <c r="E415" s="5">
        <v>275</v>
      </c>
      <c r="F415" s="4">
        <v>275</v>
      </c>
      <c r="G415" s="4">
        <v>0</v>
      </c>
      <c r="H415" s="3">
        <v>23</v>
      </c>
      <c r="I415" s="13">
        <f t="shared" si="24"/>
        <v>152212500</v>
      </c>
      <c r="J415" s="12">
        <f t="shared" si="25"/>
        <v>508750000</v>
      </c>
      <c r="K415" s="13">
        <f t="shared" si="26"/>
        <v>508750000</v>
      </c>
      <c r="L415" s="12">
        <f t="shared" si="27"/>
        <v>508750000</v>
      </c>
    </row>
    <row r="416" spans="1:12" ht="131.25" x14ac:dyDescent="0.25">
      <c r="A416" s="11">
        <v>200873</v>
      </c>
      <c r="B416" s="1"/>
      <c r="C416" s="2" t="s">
        <v>5339</v>
      </c>
      <c r="D416" s="7"/>
      <c r="E416" s="5">
        <v>16</v>
      </c>
      <c r="F416" s="4">
        <v>16</v>
      </c>
      <c r="G416" s="4">
        <v>0</v>
      </c>
      <c r="H416" s="3">
        <v>4</v>
      </c>
      <c r="I416" s="13">
        <f t="shared" si="24"/>
        <v>8856000</v>
      </c>
      <c r="J416" s="12">
        <f t="shared" si="25"/>
        <v>29600000</v>
      </c>
      <c r="K416" s="13">
        <f t="shared" si="26"/>
        <v>29600000</v>
      </c>
      <c r="L416" s="12">
        <f t="shared" si="27"/>
        <v>29600000</v>
      </c>
    </row>
    <row r="417" spans="1:12" ht="56.25" x14ac:dyDescent="0.25">
      <c r="A417" s="11">
        <v>200875</v>
      </c>
      <c r="B417" s="1"/>
      <c r="C417" s="2" t="s">
        <v>275</v>
      </c>
      <c r="D417" s="7"/>
      <c r="E417" s="5">
        <v>17</v>
      </c>
      <c r="F417" s="4">
        <v>17</v>
      </c>
      <c r="G417" s="4">
        <v>0</v>
      </c>
      <c r="H417" s="3">
        <v>8</v>
      </c>
      <c r="I417" s="13">
        <f t="shared" si="24"/>
        <v>9409500</v>
      </c>
      <c r="J417" s="12">
        <f t="shared" si="25"/>
        <v>31450000</v>
      </c>
      <c r="K417" s="13">
        <f t="shared" si="26"/>
        <v>31450000</v>
      </c>
      <c r="L417" s="12">
        <f t="shared" si="27"/>
        <v>31450000</v>
      </c>
    </row>
    <row r="418" spans="1:12" ht="75" x14ac:dyDescent="0.25">
      <c r="A418" s="11">
        <v>200880</v>
      </c>
      <c r="B418" s="1"/>
      <c r="C418" s="2" t="s">
        <v>276</v>
      </c>
      <c r="D418" s="7"/>
      <c r="E418" s="5">
        <v>31</v>
      </c>
      <c r="F418" s="4">
        <v>31</v>
      </c>
      <c r="G418" s="4">
        <v>0</v>
      </c>
      <c r="H418" s="3">
        <v>8</v>
      </c>
      <c r="I418" s="13">
        <f t="shared" si="24"/>
        <v>17158500</v>
      </c>
      <c r="J418" s="12">
        <f t="shared" si="25"/>
        <v>57350000</v>
      </c>
      <c r="K418" s="13">
        <f t="shared" si="26"/>
        <v>57350000</v>
      </c>
      <c r="L418" s="12">
        <f t="shared" si="27"/>
        <v>57350000</v>
      </c>
    </row>
    <row r="419" spans="1:12" ht="93.75" x14ac:dyDescent="0.25">
      <c r="A419" s="11">
        <v>200885</v>
      </c>
      <c r="B419" s="1"/>
      <c r="C419" s="2" t="s">
        <v>277</v>
      </c>
      <c r="D419" s="7"/>
      <c r="E419" s="5">
        <v>27</v>
      </c>
      <c r="F419" s="4">
        <v>27</v>
      </c>
      <c r="G419" s="4">
        <v>0</v>
      </c>
      <c r="H419" s="3">
        <v>4</v>
      </c>
      <c r="I419" s="13">
        <f t="shared" si="24"/>
        <v>14944500</v>
      </c>
      <c r="J419" s="12">
        <f t="shared" si="25"/>
        <v>49950000</v>
      </c>
      <c r="K419" s="13">
        <f t="shared" si="26"/>
        <v>49950000</v>
      </c>
      <c r="L419" s="12">
        <f t="shared" si="27"/>
        <v>49950000</v>
      </c>
    </row>
    <row r="420" spans="1:12" ht="37.5" x14ac:dyDescent="0.25">
      <c r="A420" s="11">
        <v>200890</v>
      </c>
      <c r="B420" s="1"/>
      <c r="C420" s="2" t="s">
        <v>278</v>
      </c>
      <c r="D420" s="7"/>
      <c r="E420" s="5">
        <v>10</v>
      </c>
      <c r="F420" s="4">
        <v>10</v>
      </c>
      <c r="G420" s="4">
        <v>0</v>
      </c>
      <c r="H420" s="3">
        <v>4</v>
      </c>
      <c r="I420" s="13">
        <f t="shared" si="24"/>
        <v>5535000</v>
      </c>
      <c r="J420" s="12">
        <f t="shared" si="25"/>
        <v>18500000</v>
      </c>
      <c r="K420" s="13">
        <f t="shared" si="26"/>
        <v>18500000</v>
      </c>
      <c r="L420" s="12">
        <f t="shared" si="27"/>
        <v>18500000</v>
      </c>
    </row>
    <row r="421" spans="1:12" ht="56.25" x14ac:dyDescent="0.25">
      <c r="A421" s="11">
        <v>200894</v>
      </c>
      <c r="B421" s="1"/>
      <c r="C421" s="2" t="s">
        <v>2337</v>
      </c>
      <c r="D421" s="7"/>
      <c r="E421" s="5">
        <v>29</v>
      </c>
      <c r="F421" s="4">
        <v>29</v>
      </c>
      <c r="G421" s="4">
        <v>0</v>
      </c>
      <c r="H421" s="3">
        <v>8</v>
      </c>
      <c r="I421" s="13">
        <f t="shared" si="24"/>
        <v>16051500</v>
      </c>
      <c r="J421" s="12">
        <f t="shared" si="25"/>
        <v>53650000</v>
      </c>
      <c r="K421" s="13">
        <f t="shared" si="26"/>
        <v>53650000</v>
      </c>
      <c r="L421" s="12">
        <f t="shared" si="27"/>
        <v>53650000</v>
      </c>
    </row>
    <row r="422" spans="1:12" ht="75" x14ac:dyDescent="0.25">
      <c r="A422" s="11">
        <v>200895</v>
      </c>
      <c r="B422" s="1"/>
      <c r="C422" s="2" t="s">
        <v>2338</v>
      </c>
      <c r="D422" s="7"/>
      <c r="E422" s="5">
        <v>41</v>
      </c>
      <c r="F422" s="4">
        <v>41</v>
      </c>
      <c r="G422" s="4">
        <v>0</v>
      </c>
      <c r="H422" s="3">
        <v>8</v>
      </c>
      <c r="I422" s="13">
        <f t="shared" si="24"/>
        <v>22693500</v>
      </c>
      <c r="J422" s="12">
        <f t="shared" si="25"/>
        <v>75850000</v>
      </c>
      <c r="K422" s="13">
        <f t="shared" si="26"/>
        <v>75850000</v>
      </c>
      <c r="L422" s="12">
        <f t="shared" si="27"/>
        <v>75850000</v>
      </c>
    </row>
    <row r="423" spans="1:12" ht="37.5" x14ac:dyDescent="0.25">
      <c r="A423" s="11">
        <v>200896</v>
      </c>
      <c r="B423" s="1"/>
      <c r="C423" s="2" t="s">
        <v>279</v>
      </c>
      <c r="D423" s="7"/>
      <c r="E423" s="5">
        <v>70</v>
      </c>
      <c r="F423" s="4">
        <v>70</v>
      </c>
      <c r="G423" s="4">
        <v>0</v>
      </c>
      <c r="H423" s="3">
        <v>11</v>
      </c>
      <c r="I423" s="13">
        <f t="shared" si="24"/>
        <v>38745000</v>
      </c>
      <c r="J423" s="12">
        <f t="shared" si="25"/>
        <v>129500000</v>
      </c>
      <c r="K423" s="13">
        <f t="shared" si="26"/>
        <v>129500000</v>
      </c>
      <c r="L423" s="12">
        <f t="shared" si="27"/>
        <v>129500000</v>
      </c>
    </row>
    <row r="424" spans="1:12" ht="75" x14ac:dyDescent="0.25">
      <c r="A424" s="11">
        <v>200899</v>
      </c>
      <c r="B424" s="1"/>
      <c r="C424" s="2" t="s">
        <v>2339</v>
      </c>
      <c r="D424" s="7" t="s">
        <v>2340</v>
      </c>
      <c r="E424" s="5">
        <v>50</v>
      </c>
      <c r="F424" s="4">
        <v>50</v>
      </c>
      <c r="G424" s="4">
        <v>0</v>
      </c>
      <c r="H424" s="3">
        <v>10</v>
      </c>
      <c r="I424" s="13">
        <f t="shared" si="24"/>
        <v>27675000</v>
      </c>
      <c r="J424" s="12">
        <f t="shared" si="25"/>
        <v>92500000</v>
      </c>
      <c r="K424" s="13">
        <f t="shared" si="26"/>
        <v>92500000</v>
      </c>
      <c r="L424" s="12">
        <f t="shared" si="27"/>
        <v>92500000</v>
      </c>
    </row>
    <row r="425" spans="1:12" ht="75" x14ac:dyDescent="0.25">
      <c r="A425" s="11">
        <v>200900</v>
      </c>
      <c r="B425" s="1"/>
      <c r="C425" s="2" t="s">
        <v>2341</v>
      </c>
      <c r="D425" s="7" t="s">
        <v>2340</v>
      </c>
      <c r="E425" s="5">
        <v>40</v>
      </c>
      <c r="F425" s="4">
        <v>40</v>
      </c>
      <c r="G425" s="4">
        <v>0</v>
      </c>
      <c r="H425" s="3">
        <v>10</v>
      </c>
      <c r="I425" s="13">
        <f t="shared" si="24"/>
        <v>22140000</v>
      </c>
      <c r="J425" s="12">
        <f t="shared" si="25"/>
        <v>74000000</v>
      </c>
      <c r="K425" s="13">
        <f t="shared" si="26"/>
        <v>74000000</v>
      </c>
      <c r="L425" s="12">
        <f t="shared" si="27"/>
        <v>74000000</v>
      </c>
    </row>
    <row r="426" spans="1:12" ht="75" x14ac:dyDescent="0.25">
      <c r="A426" s="11">
        <v>200901</v>
      </c>
      <c r="B426" s="1"/>
      <c r="C426" s="2" t="s">
        <v>2342</v>
      </c>
      <c r="D426" s="7" t="s">
        <v>2340</v>
      </c>
      <c r="E426" s="5">
        <v>57</v>
      </c>
      <c r="F426" s="4">
        <v>57</v>
      </c>
      <c r="G426" s="4">
        <v>0</v>
      </c>
      <c r="H426" s="3">
        <v>10</v>
      </c>
      <c r="I426" s="13">
        <f t="shared" si="24"/>
        <v>31549500</v>
      </c>
      <c r="J426" s="12">
        <f t="shared" si="25"/>
        <v>105450000</v>
      </c>
      <c r="K426" s="13">
        <f t="shared" si="26"/>
        <v>105450000</v>
      </c>
      <c r="L426" s="12">
        <f t="shared" si="27"/>
        <v>105450000</v>
      </c>
    </row>
    <row r="427" spans="1:12" ht="37.5" x14ac:dyDescent="0.25">
      <c r="A427" s="11">
        <v>200902</v>
      </c>
      <c r="B427" s="1"/>
      <c r="C427" s="2" t="s">
        <v>2343</v>
      </c>
      <c r="D427" s="7"/>
      <c r="E427" s="5">
        <v>70</v>
      </c>
      <c r="F427" s="4">
        <v>70</v>
      </c>
      <c r="G427" s="4">
        <v>0</v>
      </c>
      <c r="H427" s="3">
        <v>14</v>
      </c>
      <c r="I427" s="13">
        <f t="shared" si="24"/>
        <v>38745000</v>
      </c>
      <c r="J427" s="12">
        <f t="shared" si="25"/>
        <v>129500000</v>
      </c>
      <c r="K427" s="13">
        <f t="shared" si="26"/>
        <v>129500000</v>
      </c>
      <c r="L427" s="12">
        <f t="shared" si="27"/>
        <v>129500000</v>
      </c>
    </row>
    <row r="428" spans="1:12" ht="93.75" x14ac:dyDescent="0.25">
      <c r="A428" s="11">
        <v>200903</v>
      </c>
      <c r="B428" s="1"/>
      <c r="C428" s="2" t="s">
        <v>2344</v>
      </c>
      <c r="D428" s="7"/>
      <c r="E428" s="5">
        <v>110</v>
      </c>
      <c r="F428" s="4">
        <v>110</v>
      </c>
      <c r="G428" s="4">
        <v>0</v>
      </c>
      <c r="H428" s="3">
        <v>19</v>
      </c>
      <c r="I428" s="13">
        <f t="shared" si="24"/>
        <v>60885000</v>
      </c>
      <c r="J428" s="12">
        <f t="shared" si="25"/>
        <v>203500000</v>
      </c>
      <c r="K428" s="13">
        <f t="shared" si="26"/>
        <v>203500000</v>
      </c>
      <c r="L428" s="12">
        <f t="shared" si="27"/>
        <v>203500000</v>
      </c>
    </row>
    <row r="429" spans="1:12" ht="75" x14ac:dyDescent="0.25">
      <c r="A429" s="11">
        <v>200904</v>
      </c>
      <c r="B429" s="1"/>
      <c r="C429" s="2" t="s">
        <v>2345</v>
      </c>
      <c r="D429" s="7"/>
      <c r="E429" s="5">
        <v>120</v>
      </c>
      <c r="F429" s="4">
        <v>120</v>
      </c>
      <c r="G429" s="4">
        <v>0</v>
      </c>
      <c r="H429" s="3">
        <v>19</v>
      </c>
      <c r="I429" s="13">
        <f t="shared" si="24"/>
        <v>66420000</v>
      </c>
      <c r="J429" s="12">
        <f t="shared" si="25"/>
        <v>222000000</v>
      </c>
      <c r="K429" s="13">
        <f t="shared" si="26"/>
        <v>222000000</v>
      </c>
      <c r="L429" s="12">
        <f t="shared" si="27"/>
        <v>222000000</v>
      </c>
    </row>
    <row r="430" spans="1:12" ht="37.5" x14ac:dyDescent="0.25">
      <c r="A430" s="11">
        <v>200905</v>
      </c>
      <c r="B430" s="1"/>
      <c r="C430" s="2" t="s">
        <v>5340</v>
      </c>
      <c r="D430" s="7"/>
      <c r="E430" s="5">
        <v>79</v>
      </c>
      <c r="F430" s="4">
        <v>79</v>
      </c>
      <c r="G430" s="4">
        <v>0</v>
      </c>
      <c r="H430" s="3">
        <v>11</v>
      </c>
      <c r="I430" s="13">
        <f t="shared" si="24"/>
        <v>43726500</v>
      </c>
      <c r="J430" s="12">
        <f t="shared" si="25"/>
        <v>146150000</v>
      </c>
      <c r="K430" s="13">
        <f t="shared" si="26"/>
        <v>146150000</v>
      </c>
      <c r="L430" s="12">
        <f t="shared" si="27"/>
        <v>146150000</v>
      </c>
    </row>
    <row r="431" spans="1:12" ht="37.5" x14ac:dyDescent="0.25">
      <c r="A431" s="11">
        <v>200910</v>
      </c>
      <c r="B431" s="1"/>
      <c r="C431" s="2" t="s">
        <v>2346</v>
      </c>
      <c r="D431" s="7" t="s">
        <v>280</v>
      </c>
      <c r="E431" s="5">
        <v>35</v>
      </c>
      <c r="F431" s="4">
        <v>35</v>
      </c>
      <c r="G431" s="4">
        <v>0</v>
      </c>
      <c r="H431" s="3">
        <v>17</v>
      </c>
      <c r="I431" s="13">
        <f t="shared" si="24"/>
        <v>19372500</v>
      </c>
      <c r="J431" s="12">
        <f t="shared" si="25"/>
        <v>64750000</v>
      </c>
      <c r="K431" s="13">
        <f t="shared" si="26"/>
        <v>64750000</v>
      </c>
      <c r="L431" s="12">
        <f t="shared" si="27"/>
        <v>64750000</v>
      </c>
    </row>
    <row r="432" spans="1:12" ht="19.5" x14ac:dyDescent="0.25">
      <c r="A432" s="11">
        <v>200915</v>
      </c>
      <c r="B432" s="1"/>
      <c r="C432" s="2" t="s">
        <v>281</v>
      </c>
      <c r="D432" s="7"/>
      <c r="E432" s="5">
        <v>97</v>
      </c>
      <c r="F432" s="4">
        <v>97</v>
      </c>
      <c r="G432" s="4">
        <v>0</v>
      </c>
      <c r="H432" s="3">
        <v>24</v>
      </c>
      <c r="I432" s="13">
        <f t="shared" si="24"/>
        <v>53689500</v>
      </c>
      <c r="J432" s="12">
        <f t="shared" si="25"/>
        <v>179450000</v>
      </c>
      <c r="K432" s="13">
        <f t="shared" si="26"/>
        <v>179450000</v>
      </c>
      <c r="L432" s="12">
        <f t="shared" si="27"/>
        <v>179450000</v>
      </c>
    </row>
    <row r="433" spans="1:12" ht="37.5" x14ac:dyDescent="0.25">
      <c r="A433" s="11">
        <v>200917</v>
      </c>
      <c r="B433" s="1"/>
      <c r="C433" s="2" t="s">
        <v>5341</v>
      </c>
      <c r="D433" s="7"/>
      <c r="E433" s="5">
        <v>122</v>
      </c>
      <c r="F433" s="4">
        <v>122</v>
      </c>
      <c r="G433" s="4">
        <v>0</v>
      </c>
      <c r="H433" s="3">
        <v>24</v>
      </c>
      <c r="I433" s="13">
        <f t="shared" si="24"/>
        <v>67527000</v>
      </c>
      <c r="J433" s="12">
        <f t="shared" si="25"/>
        <v>225700000</v>
      </c>
      <c r="K433" s="13">
        <f t="shared" si="26"/>
        <v>225700000</v>
      </c>
      <c r="L433" s="12">
        <f t="shared" si="27"/>
        <v>225700000</v>
      </c>
    </row>
    <row r="434" spans="1:12" ht="19.5" x14ac:dyDescent="0.25">
      <c r="A434" s="11">
        <v>200920</v>
      </c>
      <c r="B434" s="1"/>
      <c r="C434" s="2" t="s">
        <v>282</v>
      </c>
      <c r="D434" s="7"/>
      <c r="E434" s="5">
        <v>63</v>
      </c>
      <c r="F434" s="4">
        <v>63</v>
      </c>
      <c r="G434" s="4">
        <v>0</v>
      </c>
      <c r="H434" s="3">
        <v>17</v>
      </c>
      <c r="I434" s="13">
        <f t="shared" si="24"/>
        <v>34870500</v>
      </c>
      <c r="J434" s="12">
        <f t="shared" si="25"/>
        <v>116550000</v>
      </c>
      <c r="K434" s="13">
        <f t="shared" si="26"/>
        <v>116550000</v>
      </c>
      <c r="L434" s="12">
        <f t="shared" si="27"/>
        <v>116550000</v>
      </c>
    </row>
    <row r="435" spans="1:12" ht="37.5" x14ac:dyDescent="0.25">
      <c r="A435" s="11">
        <v>200925</v>
      </c>
      <c r="B435" s="1"/>
      <c r="C435" s="2" t="s">
        <v>283</v>
      </c>
      <c r="D435" s="7"/>
      <c r="E435" s="5">
        <v>27</v>
      </c>
      <c r="F435" s="4">
        <v>27</v>
      </c>
      <c r="G435" s="4">
        <v>0</v>
      </c>
      <c r="H435" s="3">
        <v>8</v>
      </c>
      <c r="I435" s="13">
        <f t="shared" si="24"/>
        <v>14944500</v>
      </c>
      <c r="J435" s="12">
        <f t="shared" si="25"/>
        <v>49950000</v>
      </c>
      <c r="K435" s="13">
        <f t="shared" si="26"/>
        <v>49950000</v>
      </c>
      <c r="L435" s="12">
        <f t="shared" si="27"/>
        <v>49950000</v>
      </c>
    </row>
    <row r="436" spans="1:12" ht="37.5" x14ac:dyDescent="0.25">
      <c r="A436" s="11">
        <v>200930</v>
      </c>
      <c r="B436" s="1"/>
      <c r="C436" s="2" t="s">
        <v>284</v>
      </c>
      <c r="D436" s="7"/>
      <c r="E436" s="5">
        <v>43</v>
      </c>
      <c r="F436" s="4">
        <v>43</v>
      </c>
      <c r="G436" s="4">
        <v>0</v>
      </c>
      <c r="H436" s="3">
        <v>8</v>
      </c>
      <c r="I436" s="13">
        <f t="shared" si="24"/>
        <v>23800500</v>
      </c>
      <c r="J436" s="12">
        <f t="shared" si="25"/>
        <v>79550000</v>
      </c>
      <c r="K436" s="13">
        <f t="shared" si="26"/>
        <v>79550000</v>
      </c>
      <c r="L436" s="12">
        <f t="shared" si="27"/>
        <v>79550000</v>
      </c>
    </row>
    <row r="437" spans="1:12" ht="93.75" x14ac:dyDescent="0.25">
      <c r="A437" s="11">
        <v>200935</v>
      </c>
      <c r="B437" s="1"/>
      <c r="C437" s="2" t="s">
        <v>5342</v>
      </c>
      <c r="D437" s="7" t="s">
        <v>285</v>
      </c>
      <c r="E437" s="5">
        <v>34</v>
      </c>
      <c r="F437" s="4">
        <v>34</v>
      </c>
      <c r="G437" s="4">
        <v>0</v>
      </c>
      <c r="H437" s="3">
        <v>8</v>
      </c>
      <c r="I437" s="13">
        <f t="shared" si="24"/>
        <v>18819000</v>
      </c>
      <c r="J437" s="12">
        <f t="shared" si="25"/>
        <v>62900000</v>
      </c>
      <c r="K437" s="13">
        <f t="shared" si="26"/>
        <v>62900000</v>
      </c>
      <c r="L437" s="12">
        <f t="shared" si="27"/>
        <v>62900000</v>
      </c>
    </row>
    <row r="438" spans="1:12" ht="112.5" x14ac:dyDescent="0.25">
      <c r="A438" s="11">
        <v>200936</v>
      </c>
      <c r="B438" s="1"/>
      <c r="C438" s="2" t="s">
        <v>5343</v>
      </c>
      <c r="D438" s="7"/>
      <c r="E438" s="5">
        <v>61</v>
      </c>
      <c r="F438" s="4">
        <v>61</v>
      </c>
      <c r="G438" s="4">
        <v>0</v>
      </c>
      <c r="H438" s="3">
        <v>8</v>
      </c>
      <c r="I438" s="13">
        <f t="shared" si="24"/>
        <v>33763500</v>
      </c>
      <c r="J438" s="12">
        <f t="shared" si="25"/>
        <v>112850000</v>
      </c>
      <c r="K438" s="13">
        <f t="shared" si="26"/>
        <v>112850000</v>
      </c>
      <c r="L438" s="12">
        <f t="shared" si="27"/>
        <v>112850000</v>
      </c>
    </row>
    <row r="439" spans="1:12" ht="37.5" x14ac:dyDescent="0.25">
      <c r="A439" s="11">
        <v>200940</v>
      </c>
      <c r="B439" s="1"/>
      <c r="C439" s="2" t="s">
        <v>286</v>
      </c>
      <c r="D439" s="7"/>
      <c r="E439" s="5">
        <v>87</v>
      </c>
      <c r="F439" s="4">
        <v>87</v>
      </c>
      <c r="G439" s="4">
        <v>0</v>
      </c>
      <c r="H439" s="3">
        <v>17</v>
      </c>
      <c r="I439" s="13">
        <f t="shared" si="24"/>
        <v>48154500</v>
      </c>
      <c r="J439" s="12">
        <f t="shared" si="25"/>
        <v>160950000</v>
      </c>
      <c r="K439" s="13">
        <f t="shared" si="26"/>
        <v>160950000</v>
      </c>
      <c r="L439" s="12">
        <f t="shared" si="27"/>
        <v>160950000</v>
      </c>
    </row>
    <row r="440" spans="1:12" ht="56.25" x14ac:dyDescent="0.25">
      <c r="A440" s="11">
        <v>200945</v>
      </c>
      <c r="B440" s="1"/>
      <c r="C440" s="2" t="s">
        <v>287</v>
      </c>
      <c r="D440" s="7"/>
      <c r="E440" s="5">
        <v>50</v>
      </c>
      <c r="F440" s="4">
        <v>50</v>
      </c>
      <c r="G440" s="4">
        <v>0</v>
      </c>
      <c r="H440" s="3">
        <v>17</v>
      </c>
      <c r="I440" s="13">
        <f t="shared" si="24"/>
        <v>27675000</v>
      </c>
      <c r="J440" s="12">
        <f t="shared" si="25"/>
        <v>92500000</v>
      </c>
      <c r="K440" s="13">
        <f t="shared" si="26"/>
        <v>92500000</v>
      </c>
      <c r="L440" s="12">
        <f t="shared" si="27"/>
        <v>92500000</v>
      </c>
    </row>
    <row r="441" spans="1:12" ht="37.5" x14ac:dyDescent="0.25">
      <c r="A441" s="11">
        <v>200950</v>
      </c>
      <c r="B441" s="1"/>
      <c r="C441" s="2" t="s">
        <v>288</v>
      </c>
      <c r="D441" s="7"/>
      <c r="E441" s="5">
        <v>6</v>
      </c>
      <c r="F441" s="4">
        <v>6</v>
      </c>
      <c r="G441" s="4">
        <v>0</v>
      </c>
      <c r="H441" s="3">
        <v>4</v>
      </c>
      <c r="I441" s="13">
        <f t="shared" si="24"/>
        <v>3321000</v>
      </c>
      <c r="J441" s="12">
        <f t="shared" si="25"/>
        <v>11100000</v>
      </c>
      <c r="K441" s="13">
        <f t="shared" si="26"/>
        <v>11100000</v>
      </c>
      <c r="L441" s="12">
        <f t="shared" si="27"/>
        <v>11100000</v>
      </c>
    </row>
    <row r="442" spans="1:12" ht="112.5" x14ac:dyDescent="0.25">
      <c r="A442" s="11">
        <v>200960</v>
      </c>
      <c r="B442" s="1"/>
      <c r="C442" s="2" t="s">
        <v>2347</v>
      </c>
      <c r="D442" s="7" t="s">
        <v>289</v>
      </c>
      <c r="E442" s="5">
        <v>51</v>
      </c>
      <c r="F442" s="4">
        <v>51</v>
      </c>
      <c r="G442" s="4">
        <v>0</v>
      </c>
      <c r="H442" s="3">
        <v>10</v>
      </c>
      <c r="I442" s="13">
        <f t="shared" si="24"/>
        <v>28228500</v>
      </c>
      <c r="J442" s="12">
        <f t="shared" si="25"/>
        <v>94350000</v>
      </c>
      <c r="K442" s="13">
        <f t="shared" si="26"/>
        <v>94350000</v>
      </c>
      <c r="L442" s="12">
        <f t="shared" si="27"/>
        <v>94350000</v>
      </c>
    </row>
    <row r="443" spans="1:12" ht="112.5" x14ac:dyDescent="0.25">
      <c r="A443" s="11">
        <v>200961</v>
      </c>
      <c r="B443" s="1"/>
      <c r="C443" s="2" t="s">
        <v>2348</v>
      </c>
      <c r="D443" s="7" t="s">
        <v>289</v>
      </c>
      <c r="E443" s="5">
        <v>65</v>
      </c>
      <c r="F443" s="4">
        <v>65</v>
      </c>
      <c r="G443" s="4">
        <v>0</v>
      </c>
      <c r="H443" s="3">
        <v>10</v>
      </c>
      <c r="I443" s="13">
        <f t="shared" si="24"/>
        <v>35977500</v>
      </c>
      <c r="J443" s="12">
        <f t="shared" si="25"/>
        <v>120250000</v>
      </c>
      <c r="K443" s="13">
        <f t="shared" si="26"/>
        <v>120250000</v>
      </c>
      <c r="L443" s="12">
        <f t="shared" si="27"/>
        <v>120250000</v>
      </c>
    </row>
    <row r="444" spans="1:12" ht="112.5" x14ac:dyDescent="0.25">
      <c r="A444" s="11">
        <v>200962</v>
      </c>
      <c r="B444" s="1"/>
      <c r="C444" s="2" t="s">
        <v>2349</v>
      </c>
      <c r="D444" s="7" t="s">
        <v>289</v>
      </c>
      <c r="E444" s="5">
        <v>88</v>
      </c>
      <c r="F444" s="4">
        <v>88</v>
      </c>
      <c r="G444" s="4">
        <v>0</v>
      </c>
      <c r="H444" s="3">
        <v>10</v>
      </c>
      <c r="I444" s="13">
        <f t="shared" si="24"/>
        <v>48708000</v>
      </c>
      <c r="J444" s="12">
        <f t="shared" si="25"/>
        <v>162800000</v>
      </c>
      <c r="K444" s="13">
        <f t="shared" si="26"/>
        <v>162800000</v>
      </c>
      <c r="L444" s="12">
        <f t="shared" si="27"/>
        <v>162800000</v>
      </c>
    </row>
    <row r="445" spans="1:12" ht="56.25" x14ac:dyDescent="0.25">
      <c r="A445" s="11">
        <v>200963</v>
      </c>
      <c r="B445" s="1"/>
      <c r="C445" s="2" t="s">
        <v>2350</v>
      </c>
      <c r="D445" s="7" t="s">
        <v>289</v>
      </c>
      <c r="E445" s="5">
        <v>34</v>
      </c>
      <c r="F445" s="4">
        <v>34</v>
      </c>
      <c r="G445" s="4">
        <v>0</v>
      </c>
      <c r="H445" s="3">
        <v>10</v>
      </c>
      <c r="I445" s="13">
        <f t="shared" si="24"/>
        <v>18819000</v>
      </c>
      <c r="J445" s="12">
        <f t="shared" si="25"/>
        <v>62900000</v>
      </c>
      <c r="K445" s="13">
        <f t="shared" si="26"/>
        <v>62900000</v>
      </c>
      <c r="L445" s="12">
        <f t="shared" si="27"/>
        <v>62900000</v>
      </c>
    </row>
    <row r="446" spans="1:12" ht="37.5" x14ac:dyDescent="0.25">
      <c r="A446" s="11">
        <v>200965</v>
      </c>
      <c r="B446" s="1"/>
      <c r="C446" s="2" t="s">
        <v>2351</v>
      </c>
      <c r="D446" s="7" t="s">
        <v>290</v>
      </c>
      <c r="E446" s="5">
        <v>9</v>
      </c>
      <c r="F446" s="4">
        <v>9</v>
      </c>
      <c r="G446" s="4">
        <v>0</v>
      </c>
      <c r="H446" s="3">
        <v>4</v>
      </c>
      <c r="I446" s="13">
        <f t="shared" si="24"/>
        <v>4981500</v>
      </c>
      <c r="J446" s="12">
        <f t="shared" si="25"/>
        <v>16650000</v>
      </c>
      <c r="K446" s="13">
        <f t="shared" si="26"/>
        <v>16650000</v>
      </c>
      <c r="L446" s="12">
        <f t="shared" si="27"/>
        <v>16650000</v>
      </c>
    </row>
    <row r="447" spans="1:12" ht="37.5" x14ac:dyDescent="0.25">
      <c r="A447" s="11">
        <v>200970</v>
      </c>
      <c r="B447" s="1"/>
      <c r="C447" s="2" t="s">
        <v>5344</v>
      </c>
      <c r="D447" s="7"/>
      <c r="E447" s="5">
        <v>20</v>
      </c>
      <c r="F447" s="4">
        <v>20</v>
      </c>
      <c r="G447" s="4">
        <v>0</v>
      </c>
      <c r="H447" s="3">
        <v>8</v>
      </c>
      <c r="I447" s="13">
        <f t="shared" si="24"/>
        <v>11070000</v>
      </c>
      <c r="J447" s="12">
        <f t="shared" si="25"/>
        <v>37000000</v>
      </c>
      <c r="K447" s="13">
        <f t="shared" si="26"/>
        <v>37000000</v>
      </c>
      <c r="L447" s="12">
        <f t="shared" si="27"/>
        <v>37000000</v>
      </c>
    </row>
    <row r="448" spans="1:12" ht="37.5" x14ac:dyDescent="0.25">
      <c r="A448" s="11">
        <v>200971</v>
      </c>
      <c r="B448" s="1"/>
      <c r="C448" s="2" t="s">
        <v>5345</v>
      </c>
      <c r="D448" s="7"/>
      <c r="E448" s="5">
        <v>28</v>
      </c>
      <c r="F448" s="4">
        <v>28</v>
      </c>
      <c r="G448" s="4">
        <v>0</v>
      </c>
      <c r="H448" s="3">
        <v>8</v>
      </c>
      <c r="I448" s="13">
        <f t="shared" si="24"/>
        <v>15498000</v>
      </c>
      <c r="J448" s="12">
        <f t="shared" si="25"/>
        <v>51800000</v>
      </c>
      <c r="K448" s="13">
        <f t="shared" si="26"/>
        <v>51800000</v>
      </c>
      <c r="L448" s="12">
        <f t="shared" si="27"/>
        <v>51800000</v>
      </c>
    </row>
    <row r="449" spans="1:12" ht="75" x14ac:dyDescent="0.25">
      <c r="A449" s="11">
        <v>200975</v>
      </c>
      <c r="B449" s="1"/>
      <c r="C449" s="2" t="s">
        <v>291</v>
      </c>
      <c r="D449" s="7"/>
      <c r="E449" s="5">
        <v>67</v>
      </c>
      <c r="F449" s="4">
        <v>67</v>
      </c>
      <c r="G449" s="4">
        <v>0</v>
      </c>
      <c r="H449" s="3">
        <v>14</v>
      </c>
      <c r="I449" s="13">
        <f t="shared" si="24"/>
        <v>37084500</v>
      </c>
      <c r="J449" s="12">
        <f t="shared" si="25"/>
        <v>123950000</v>
      </c>
      <c r="K449" s="13">
        <f t="shared" si="26"/>
        <v>123950000</v>
      </c>
      <c r="L449" s="12">
        <f t="shared" si="27"/>
        <v>123950000</v>
      </c>
    </row>
    <row r="450" spans="1:12" ht="75" x14ac:dyDescent="0.25">
      <c r="A450" s="11">
        <v>200977</v>
      </c>
      <c r="B450" s="1"/>
      <c r="C450" s="2" t="s">
        <v>2352</v>
      </c>
      <c r="D450" s="7"/>
      <c r="E450" s="5">
        <v>62</v>
      </c>
      <c r="F450" s="4">
        <v>62</v>
      </c>
      <c r="G450" s="4">
        <v>0</v>
      </c>
      <c r="H450" s="3">
        <v>14</v>
      </c>
      <c r="I450" s="13">
        <f t="shared" si="24"/>
        <v>34317000</v>
      </c>
      <c r="J450" s="12">
        <f t="shared" si="25"/>
        <v>114700000</v>
      </c>
      <c r="K450" s="13">
        <f t="shared" si="26"/>
        <v>114700000</v>
      </c>
      <c r="L450" s="12">
        <f t="shared" si="27"/>
        <v>114700000</v>
      </c>
    </row>
    <row r="451" spans="1:12" ht="131.25" x14ac:dyDescent="0.25">
      <c r="A451" s="11">
        <v>200980</v>
      </c>
      <c r="B451" s="1"/>
      <c r="C451" s="2" t="s">
        <v>292</v>
      </c>
      <c r="D451" s="7"/>
      <c r="E451" s="5">
        <v>56</v>
      </c>
      <c r="F451" s="4">
        <v>56</v>
      </c>
      <c r="G451" s="4">
        <v>0</v>
      </c>
      <c r="H451" s="3">
        <v>19</v>
      </c>
      <c r="I451" s="13">
        <f t="shared" si="24"/>
        <v>30996000</v>
      </c>
      <c r="J451" s="12">
        <f t="shared" si="25"/>
        <v>103600000</v>
      </c>
      <c r="K451" s="13">
        <f t="shared" si="26"/>
        <v>103600000</v>
      </c>
      <c r="L451" s="12">
        <f t="shared" si="27"/>
        <v>103600000</v>
      </c>
    </row>
    <row r="452" spans="1:12" ht="37.5" x14ac:dyDescent="0.25">
      <c r="A452" s="11">
        <v>200985</v>
      </c>
      <c r="B452" s="1" t="s">
        <v>24</v>
      </c>
      <c r="C452" s="2" t="s">
        <v>2353</v>
      </c>
      <c r="D452" s="7"/>
      <c r="E452" s="5">
        <v>11</v>
      </c>
      <c r="F452" s="4">
        <v>11</v>
      </c>
      <c r="G452" s="4">
        <v>0</v>
      </c>
      <c r="H452" s="3">
        <v>0</v>
      </c>
      <c r="I452" s="13">
        <f t="shared" ref="I452:I515" si="28">F452*553500+G452*1140000</f>
        <v>6088500</v>
      </c>
      <c r="J452" s="12">
        <f t="shared" ref="J452:J515" si="29">F452*1850000+G452*5100000</f>
        <v>20350000</v>
      </c>
      <c r="K452" s="13">
        <f t="shared" ref="K452:K515" si="30">F452*1850000+G452*2060000</f>
        <v>20350000</v>
      </c>
      <c r="L452" s="12">
        <f t="shared" ref="L452:L515" si="31">F452*1850000+G452*4340000</f>
        <v>20350000</v>
      </c>
    </row>
    <row r="453" spans="1:12" ht="131.25" x14ac:dyDescent="0.25">
      <c r="A453" s="11">
        <v>200990</v>
      </c>
      <c r="B453" s="1"/>
      <c r="C453" s="2" t="s">
        <v>293</v>
      </c>
      <c r="D453" s="7"/>
      <c r="E453" s="5">
        <v>74</v>
      </c>
      <c r="F453" s="4">
        <v>74</v>
      </c>
      <c r="G453" s="4">
        <v>0</v>
      </c>
      <c r="H453" s="3">
        <v>19</v>
      </c>
      <c r="I453" s="13">
        <f t="shared" si="28"/>
        <v>40959000</v>
      </c>
      <c r="J453" s="12">
        <f t="shared" si="29"/>
        <v>136900000</v>
      </c>
      <c r="K453" s="13">
        <f t="shared" si="30"/>
        <v>136900000</v>
      </c>
      <c r="L453" s="12">
        <f t="shared" si="31"/>
        <v>136900000</v>
      </c>
    </row>
    <row r="454" spans="1:12" ht="131.25" x14ac:dyDescent="0.25">
      <c r="A454" s="11">
        <v>200995</v>
      </c>
      <c r="B454" s="1" t="s">
        <v>24</v>
      </c>
      <c r="C454" s="2" t="s">
        <v>2354</v>
      </c>
      <c r="D454" s="7"/>
      <c r="E454" s="5">
        <v>12</v>
      </c>
      <c r="F454" s="4">
        <v>12</v>
      </c>
      <c r="G454" s="4">
        <v>0</v>
      </c>
      <c r="H454" s="3">
        <v>0</v>
      </c>
      <c r="I454" s="13">
        <f t="shared" si="28"/>
        <v>6642000</v>
      </c>
      <c r="J454" s="12">
        <f t="shared" si="29"/>
        <v>22200000</v>
      </c>
      <c r="K454" s="13">
        <f t="shared" si="30"/>
        <v>22200000</v>
      </c>
      <c r="L454" s="12">
        <f t="shared" si="31"/>
        <v>22200000</v>
      </c>
    </row>
    <row r="455" spans="1:12" ht="56.25" x14ac:dyDescent="0.25">
      <c r="A455" s="11">
        <v>200996</v>
      </c>
      <c r="B455" s="1"/>
      <c r="C455" s="2" t="s">
        <v>294</v>
      </c>
      <c r="D455" s="7"/>
      <c r="E455" s="5">
        <v>135</v>
      </c>
      <c r="F455" s="4">
        <v>135</v>
      </c>
      <c r="G455" s="4">
        <v>0</v>
      </c>
      <c r="H455" s="3">
        <v>23</v>
      </c>
      <c r="I455" s="13">
        <f t="shared" si="28"/>
        <v>74722500</v>
      </c>
      <c r="J455" s="12">
        <f t="shared" si="29"/>
        <v>249750000</v>
      </c>
      <c r="K455" s="13">
        <f t="shared" si="30"/>
        <v>249750000</v>
      </c>
      <c r="L455" s="12">
        <f t="shared" si="31"/>
        <v>249750000</v>
      </c>
    </row>
    <row r="456" spans="1:12" ht="56.25" x14ac:dyDescent="0.25">
      <c r="A456" s="11">
        <v>200997</v>
      </c>
      <c r="B456" s="1"/>
      <c r="C456" s="2" t="s">
        <v>295</v>
      </c>
      <c r="D456" s="7"/>
      <c r="E456" s="5">
        <v>195</v>
      </c>
      <c r="F456" s="4">
        <v>195</v>
      </c>
      <c r="G456" s="4">
        <v>0</v>
      </c>
      <c r="H456" s="3">
        <v>30</v>
      </c>
      <c r="I456" s="13">
        <f t="shared" si="28"/>
        <v>107932500</v>
      </c>
      <c r="J456" s="12">
        <f t="shared" si="29"/>
        <v>360750000</v>
      </c>
      <c r="K456" s="13">
        <f t="shared" si="30"/>
        <v>360750000</v>
      </c>
      <c r="L456" s="12">
        <f t="shared" si="31"/>
        <v>360750000</v>
      </c>
    </row>
    <row r="457" spans="1:12" ht="112.5" x14ac:dyDescent="0.25">
      <c r="A457" s="11">
        <v>200998</v>
      </c>
      <c r="B457" s="1"/>
      <c r="C457" s="2" t="s">
        <v>296</v>
      </c>
      <c r="D457" s="7"/>
      <c r="E457" s="5">
        <v>233</v>
      </c>
      <c r="F457" s="4">
        <v>233</v>
      </c>
      <c r="G457" s="4">
        <v>0</v>
      </c>
      <c r="H457" s="3">
        <v>30</v>
      </c>
      <c r="I457" s="13">
        <f t="shared" si="28"/>
        <v>128965500</v>
      </c>
      <c r="J457" s="12">
        <f t="shared" si="29"/>
        <v>431050000</v>
      </c>
      <c r="K457" s="13">
        <f t="shared" si="30"/>
        <v>431050000</v>
      </c>
      <c r="L457" s="12">
        <f t="shared" si="31"/>
        <v>431050000</v>
      </c>
    </row>
    <row r="458" spans="1:12" ht="93.75" x14ac:dyDescent="0.25">
      <c r="A458" s="11">
        <v>201000</v>
      </c>
      <c r="B458" s="1"/>
      <c r="C458" s="2" t="s">
        <v>297</v>
      </c>
      <c r="D458" s="7"/>
      <c r="E458" s="5">
        <v>117</v>
      </c>
      <c r="F458" s="4">
        <v>117</v>
      </c>
      <c r="G458" s="4">
        <v>0</v>
      </c>
      <c r="H458" s="3">
        <v>19</v>
      </c>
      <c r="I458" s="13">
        <f t="shared" si="28"/>
        <v>64759500</v>
      </c>
      <c r="J458" s="12">
        <f t="shared" si="29"/>
        <v>216450000</v>
      </c>
      <c r="K458" s="13">
        <f t="shared" si="30"/>
        <v>216450000</v>
      </c>
      <c r="L458" s="12">
        <f t="shared" si="31"/>
        <v>216450000</v>
      </c>
    </row>
    <row r="459" spans="1:12" ht="93.75" x14ac:dyDescent="0.25">
      <c r="A459" s="11">
        <v>201005</v>
      </c>
      <c r="B459" s="1" t="s">
        <v>24</v>
      </c>
      <c r="C459" s="2" t="s">
        <v>298</v>
      </c>
      <c r="D459" s="7"/>
      <c r="E459" s="5">
        <v>30</v>
      </c>
      <c r="F459" s="4">
        <v>30</v>
      </c>
      <c r="G459" s="4">
        <v>0</v>
      </c>
      <c r="H459" s="3">
        <v>0</v>
      </c>
      <c r="I459" s="13">
        <f t="shared" si="28"/>
        <v>16605000</v>
      </c>
      <c r="J459" s="12">
        <f t="shared" si="29"/>
        <v>55500000</v>
      </c>
      <c r="K459" s="13">
        <f t="shared" si="30"/>
        <v>55500000</v>
      </c>
      <c r="L459" s="12">
        <f t="shared" si="31"/>
        <v>55500000</v>
      </c>
    </row>
    <row r="460" spans="1:12" ht="131.25" x14ac:dyDescent="0.25">
      <c r="A460" s="11">
        <v>201007</v>
      </c>
      <c r="B460" s="1"/>
      <c r="C460" s="2" t="s">
        <v>5346</v>
      </c>
      <c r="D460" s="7"/>
      <c r="E460" s="5">
        <v>184</v>
      </c>
      <c r="F460" s="4">
        <v>184</v>
      </c>
      <c r="G460" s="4">
        <v>0</v>
      </c>
      <c r="H460" s="3">
        <v>30</v>
      </c>
      <c r="I460" s="13">
        <f t="shared" si="28"/>
        <v>101844000</v>
      </c>
      <c r="J460" s="12">
        <f t="shared" si="29"/>
        <v>340400000</v>
      </c>
      <c r="K460" s="13">
        <f t="shared" si="30"/>
        <v>340400000</v>
      </c>
      <c r="L460" s="12">
        <f t="shared" si="31"/>
        <v>340400000</v>
      </c>
    </row>
    <row r="461" spans="1:12" ht="75" x14ac:dyDescent="0.25">
      <c r="A461" s="11">
        <v>201008</v>
      </c>
      <c r="B461" s="1" t="s">
        <v>24</v>
      </c>
      <c r="C461" s="2" t="s">
        <v>2355</v>
      </c>
      <c r="D461" s="7"/>
      <c r="E461" s="5">
        <v>49</v>
      </c>
      <c r="F461" s="4">
        <v>49</v>
      </c>
      <c r="G461" s="4">
        <v>0</v>
      </c>
      <c r="H461" s="3">
        <v>0</v>
      </c>
      <c r="I461" s="13">
        <f t="shared" si="28"/>
        <v>27121500</v>
      </c>
      <c r="J461" s="12">
        <f t="shared" si="29"/>
        <v>90650000</v>
      </c>
      <c r="K461" s="13">
        <f t="shared" si="30"/>
        <v>90650000</v>
      </c>
      <c r="L461" s="12">
        <f t="shared" si="31"/>
        <v>90650000</v>
      </c>
    </row>
    <row r="462" spans="1:12" ht="93.75" x14ac:dyDescent="0.25">
      <c r="A462" s="11">
        <v>201010</v>
      </c>
      <c r="B462" s="1" t="s">
        <v>16</v>
      </c>
      <c r="C462" s="2" t="s">
        <v>299</v>
      </c>
      <c r="D462" s="7"/>
      <c r="E462" s="5">
        <v>105</v>
      </c>
      <c r="F462" s="4">
        <v>105</v>
      </c>
      <c r="G462" s="4">
        <v>0</v>
      </c>
      <c r="H462" s="3">
        <v>19</v>
      </c>
      <c r="I462" s="13">
        <f t="shared" si="28"/>
        <v>58117500</v>
      </c>
      <c r="J462" s="12">
        <f t="shared" si="29"/>
        <v>194250000</v>
      </c>
      <c r="K462" s="13">
        <f t="shared" si="30"/>
        <v>194250000</v>
      </c>
      <c r="L462" s="12">
        <f t="shared" si="31"/>
        <v>194250000</v>
      </c>
    </row>
    <row r="463" spans="1:12" ht="93.75" x14ac:dyDescent="0.25">
      <c r="A463" s="11">
        <v>201015</v>
      </c>
      <c r="B463" s="1" t="s">
        <v>70</v>
      </c>
      <c r="C463" s="2" t="s">
        <v>2356</v>
      </c>
      <c r="D463" s="7"/>
      <c r="E463" s="5">
        <v>27</v>
      </c>
      <c r="F463" s="4">
        <v>27</v>
      </c>
      <c r="G463" s="4">
        <v>0</v>
      </c>
      <c r="H463" s="3">
        <v>0</v>
      </c>
      <c r="I463" s="13">
        <f t="shared" si="28"/>
        <v>14944500</v>
      </c>
      <c r="J463" s="12">
        <f t="shared" si="29"/>
        <v>49950000</v>
      </c>
      <c r="K463" s="13">
        <f t="shared" si="30"/>
        <v>49950000</v>
      </c>
      <c r="L463" s="12">
        <f t="shared" si="31"/>
        <v>49950000</v>
      </c>
    </row>
    <row r="464" spans="1:12" ht="112.5" x14ac:dyDescent="0.25">
      <c r="A464" s="11">
        <v>201020</v>
      </c>
      <c r="B464" s="1"/>
      <c r="C464" s="2" t="s">
        <v>300</v>
      </c>
      <c r="D464" s="7"/>
      <c r="E464" s="5">
        <v>15</v>
      </c>
      <c r="F464" s="4">
        <v>15</v>
      </c>
      <c r="G464" s="4">
        <v>0</v>
      </c>
      <c r="H464" s="3">
        <v>4</v>
      </c>
      <c r="I464" s="13">
        <f t="shared" si="28"/>
        <v>8302500</v>
      </c>
      <c r="J464" s="12">
        <f t="shared" si="29"/>
        <v>27750000</v>
      </c>
      <c r="K464" s="13">
        <f t="shared" si="30"/>
        <v>27750000</v>
      </c>
      <c r="L464" s="12">
        <f t="shared" si="31"/>
        <v>27750000</v>
      </c>
    </row>
    <row r="465" spans="1:12" ht="150" x14ac:dyDescent="0.25">
      <c r="A465" s="11">
        <v>201025</v>
      </c>
      <c r="B465" s="1"/>
      <c r="C465" s="2" t="s">
        <v>2357</v>
      </c>
      <c r="D465" s="7"/>
      <c r="E465" s="5">
        <v>34</v>
      </c>
      <c r="F465" s="4">
        <v>34</v>
      </c>
      <c r="G465" s="4">
        <v>0</v>
      </c>
      <c r="H465" s="3">
        <v>7</v>
      </c>
      <c r="I465" s="13">
        <f t="shared" si="28"/>
        <v>18819000</v>
      </c>
      <c r="J465" s="12">
        <f t="shared" si="29"/>
        <v>62900000</v>
      </c>
      <c r="K465" s="13">
        <f t="shared" si="30"/>
        <v>62900000</v>
      </c>
      <c r="L465" s="12">
        <f t="shared" si="31"/>
        <v>62900000</v>
      </c>
    </row>
    <row r="466" spans="1:12" ht="131.25" x14ac:dyDescent="0.25">
      <c r="A466" s="11">
        <v>201030</v>
      </c>
      <c r="B466" s="1"/>
      <c r="C466" s="2" t="s">
        <v>301</v>
      </c>
      <c r="D466" s="7"/>
      <c r="E466" s="5">
        <v>119</v>
      </c>
      <c r="F466" s="4">
        <v>119</v>
      </c>
      <c r="G466" s="4">
        <v>0</v>
      </c>
      <c r="H466" s="3">
        <v>19</v>
      </c>
      <c r="I466" s="13">
        <f t="shared" si="28"/>
        <v>65866500</v>
      </c>
      <c r="J466" s="12">
        <f t="shared" si="29"/>
        <v>220150000</v>
      </c>
      <c r="K466" s="13">
        <f t="shared" si="30"/>
        <v>220150000</v>
      </c>
      <c r="L466" s="12">
        <f t="shared" si="31"/>
        <v>220150000</v>
      </c>
    </row>
    <row r="467" spans="1:12" ht="112.5" x14ac:dyDescent="0.25">
      <c r="A467" s="11">
        <v>201035</v>
      </c>
      <c r="B467" s="1"/>
      <c r="C467" s="2" t="s">
        <v>302</v>
      </c>
      <c r="D467" s="7"/>
      <c r="E467" s="5">
        <v>106</v>
      </c>
      <c r="F467" s="4">
        <v>106</v>
      </c>
      <c r="G467" s="4">
        <v>0</v>
      </c>
      <c r="H467" s="3">
        <v>19</v>
      </c>
      <c r="I467" s="13">
        <f t="shared" si="28"/>
        <v>58671000</v>
      </c>
      <c r="J467" s="12">
        <f t="shared" si="29"/>
        <v>196100000</v>
      </c>
      <c r="K467" s="13">
        <f t="shared" si="30"/>
        <v>196100000</v>
      </c>
      <c r="L467" s="12">
        <f t="shared" si="31"/>
        <v>196100000</v>
      </c>
    </row>
    <row r="468" spans="1:12" ht="112.5" x14ac:dyDescent="0.25">
      <c r="A468" s="11">
        <v>201040</v>
      </c>
      <c r="B468" s="1" t="s">
        <v>24</v>
      </c>
      <c r="C468" s="2" t="s">
        <v>303</v>
      </c>
      <c r="D468" s="7"/>
      <c r="E468" s="5">
        <v>23</v>
      </c>
      <c r="F468" s="4">
        <v>23</v>
      </c>
      <c r="G468" s="4">
        <v>0</v>
      </c>
      <c r="H468" s="3">
        <v>0</v>
      </c>
      <c r="I468" s="13">
        <f t="shared" si="28"/>
        <v>12730500</v>
      </c>
      <c r="J468" s="12">
        <f t="shared" si="29"/>
        <v>42550000</v>
      </c>
      <c r="K468" s="13">
        <f t="shared" si="30"/>
        <v>42550000</v>
      </c>
      <c r="L468" s="12">
        <f t="shared" si="31"/>
        <v>42550000</v>
      </c>
    </row>
    <row r="469" spans="1:12" ht="56.25" x14ac:dyDescent="0.25">
      <c r="A469" s="11">
        <v>201045</v>
      </c>
      <c r="B469" s="1"/>
      <c r="C469" s="2" t="s">
        <v>304</v>
      </c>
      <c r="D469" s="7"/>
      <c r="E469" s="5">
        <v>6</v>
      </c>
      <c r="F469" s="4">
        <v>6</v>
      </c>
      <c r="G469" s="4">
        <v>0</v>
      </c>
      <c r="H469" s="3">
        <v>5</v>
      </c>
      <c r="I469" s="13">
        <f t="shared" si="28"/>
        <v>3321000</v>
      </c>
      <c r="J469" s="12">
        <f t="shared" si="29"/>
        <v>11100000</v>
      </c>
      <c r="K469" s="13">
        <f t="shared" si="30"/>
        <v>11100000</v>
      </c>
      <c r="L469" s="12">
        <f t="shared" si="31"/>
        <v>11100000</v>
      </c>
    </row>
    <row r="470" spans="1:12" ht="75" x14ac:dyDescent="0.25">
      <c r="A470" s="11">
        <v>201050</v>
      </c>
      <c r="B470" s="1"/>
      <c r="C470" s="2" t="s">
        <v>305</v>
      </c>
      <c r="D470" s="7"/>
      <c r="E470" s="5">
        <v>113.5</v>
      </c>
      <c r="F470" s="4">
        <v>70</v>
      </c>
      <c r="G470" s="4">
        <v>43.5</v>
      </c>
      <c r="H470" s="3">
        <v>8</v>
      </c>
      <c r="I470" s="13">
        <f t="shared" si="28"/>
        <v>88335000</v>
      </c>
      <c r="J470" s="12">
        <f t="shared" si="29"/>
        <v>351350000</v>
      </c>
      <c r="K470" s="13">
        <f t="shared" si="30"/>
        <v>219110000</v>
      </c>
      <c r="L470" s="12">
        <f t="shared" si="31"/>
        <v>318290000</v>
      </c>
    </row>
    <row r="471" spans="1:12" ht="56.25" x14ac:dyDescent="0.25">
      <c r="A471" s="11">
        <v>201055</v>
      </c>
      <c r="B471" s="1" t="s">
        <v>24</v>
      </c>
      <c r="C471" s="2" t="s">
        <v>306</v>
      </c>
      <c r="D471" s="7" t="s">
        <v>2358</v>
      </c>
      <c r="E471" s="5">
        <v>38.5</v>
      </c>
      <c r="F471" s="4">
        <v>24</v>
      </c>
      <c r="G471" s="4">
        <v>14.5</v>
      </c>
      <c r="H471" s="3">
        <v>0</v>
      </c>
      <c r="I471" s="13">
        <f t="shared" si="28"/>
        <v>29814000</v>
      </c>
      <c r="J471" s="12">
        <f t="shared" si="29"/>
        <v>118350000</v>
      </c>
      <c r="K471" s="13">
        <f t="shared" si="30"/>
        <v>74270000</v>
      </c>
      <c r="L471" s="12">
        <f t="shared" si="31"/>
        <v>107330000</v>
      </c>
    </row>
    <row r="472" spans="1:12" ht="187.5" x14ac:dyDescent="0.25">
      <c r="A472" s="11">
        <v>201060</v>
      </c>
      <c r="B472" s="1"/>
      <c r="C472" s="2" t="s">
        <v>307</v>
      </c>
      <c r="D472" s="7"/>
      <c r="E472" s="5">
        <v>133.5</v>
      </c>
      <c r="F472" s="4">
        <v>90</v>
      </c>
      <c r="G472" s="4">
        <v>43.5</v>
      </c>
      <c r="H472" s="3">
        <v>8</v>
      </c>
      <c r="I472" s="13">
        <f t="shared" si="28"/>
        <v>99405000</v>
      </c>
      <c r="J472" s="12">
        <f t="shared" si="29"/>
        <v>388350000</v>
      </c>
      <c r="K472" s="13">
        <f t="shared" si="30"/>
        <v>256110000</v>
      </c>
      <c r="L472" s="12">
        <f t="shared" si="31"/>
        <v>355290000</v>
      </c>
    </row>
    <row r="473" spans="1:12" ht="56.25" x14ac:dyDescent="0.25">
      <c r="A473" s="11">
        <v>201065</v>
      </c>
      <c r="B473" s="1" t="s">
        <v>24</v>
      </c>
      <c r="C473" s="2" t="s">
        <v>2359</v>
      </c>
      <c r="D473" s="7"/>
      <c r="E473" s="5">
        <v>45</v>
      </c>
      <c r="F473" s="4">
        <v>26</v>
      </c>
      <c r="G473" s="4">
        <v>19</v>
      </c>
      <c r="H473" s="3">
        <v>0</v>
      </c>
      <c r="I473" s="13">
        <f t="shared" si="28"/>
        <v>36051000</v>
      </c>
      <c r="J473" s="12">
        <f t="shared" si="29"/>
        <v>145000000</v>
      </c>
      <c r="K473" s="13">
        <f t="shared" si="30"/>
        <v>87240000</v>
      </c>
      <c r="L473" s="12">
        <f t="shared" si="31"/>
        <v>130560000</v>
      </c>
    </row>
    <row r="474" spans="1:12" ht="75" x14ac:dyDescent="0.25">
      <c r="A474" s="11">
        <v>201070</v>
      </c>
      <c r="B474" s="1"/>
      <c r="C474" s="2" t="s">
        <v>308</v>
      </c>
      <c r="D474" s="7"/>
      <c r="E474" s="5">
        <v>38.5</v>
      </c>
      <c r="F474" s="4">
        <v>24</v>
      </c>
      <c r="G474" s="4">
        <v>14.5</v>
      </c>
      <c r="H474" s="3">
        <v>8</v>
      </c>
      <c r="I474" s="13">
        <f t="shared" si="28"/>
        <v>29814000</v>
      </c>
      <c r="J474" s="12">
        <f t="shared" si="29"/>
        <v>118350000</v>
      </c>
      <c r="K474" s="13">
        <f t="shared" si="30"/>
        <v>74270000</v>
      </c>
      <c r="L474" s="12">
        <f t="shared" si="31"/>
        <v>107330000</v>
      </c>
    </row>
    <row r="475" spans="1:12" ht="75" x14ac:dyDescent="0.25">
      <c r="A475" s="11">
        <v>201075</v>
      </c>
      <c r="B475" s="1" t="s">
        <v>24</v>
      </c>
      <c r="C475" s="2" t="s">
        <v>2360</v>
      </c>
      <c r="D475" s="7" t="s">
        <v>2358</v>
      </c>
      <c r="E475" s="5">
        <v>14.4</v>
      </c>
      <c r="F475" s="4">
        <v>10</v>
      </c>
      <c r="G475" s="4">
        <v>4.4000000000000004</v>
      </c>
      <c r="H475" s="3">
        <v>0</v>
      </c>
      <c r="I475" s="13">
        <f t="shared" si="28"/>
        <v>10551000</v>
      </c>
      <c r="J475" s="12">
        <f t="shared" si="29"/>
        <v>40940000</v>
      </c>
      <c r="K475" s="13">
        <f t="shared" si="30"/>
        <v>27564000</v>
      </c>
      <c r="L475" s="12">
        <f t="shared" si="31"/>
        <v>37596000</v>
      </c>
    </row>
    <row r="476" spans="1:12" ht="131.25" x14ac:dyDescent="0.25">
      <c r="A476" s="11">
        <v>201080</v>
      </c>
      <c r="B476" s="1"/>
      <c r="C476" s="2" t="s">
        <v>309</v>
      </c>
      <c r="D476" s="7"/>
      <c r="E476" s="5">
        <v>116</v>
      </c>
      <c r="F476" s="4">
        <v>116</v>
      </c>
      <c r="G476" s="4">
        <v>0</v>
      </c>
      <c r="H476" s="3">
        <v>17</v>
      </c>
      <c r="I476" s="13">
        <f t="shared" si="28"/>
        <v>64206000</v>
      </c>
      <c r="J476" s="12">
        <f t="shared" si="29"/>
        <v>214600000</v>
      </c>
      <c r="K476" s="13">
        <f t="shared" si="30"/>
        <v>214600000</v>
      </c>
      <c r="L476" s="12">
        <f t="shared" si="31"/>
        <v>214600000</v>
      </c>
    </row>
    <row r="477" spans="1:12" ht="112.5" x14ac:dyDescent="0.25">
      <c r="A477" s="11">
        <v>201085</v>
      </c>
      <c r="B477" s="1" t="s">
        <v>24</v>
      </c>
      <c r="C477" s="2" t="s">
        <v>2361</v>
      </c>
      <c r="D477" s="7"/>
      <c r="E477" s="5">
        <v>27</v>
      </c>
      <c r="F477" s="4">
        <v>27</v>
      </c>
      <c r="G477" s="4">
        <v>0</v>
      </c>
      <c r="H477" s="3">
        <v>0</v>
      </c>
      <c r="I477" s="13">
        <f t="shared" si="28"/>
        <v>14944500</v>
      </c>
      <c r="J477" s="12">
        <f t="shared" si="29"/>
        <v>49950000</v>
      </c>
      <c r="K477" s="13">
        <f t="shared" si="30"/>
        <v>49950000</v>
      </c>
      <c r="L477" s="12">
        <f t="shared" si="31"/>
        <v>49950000</v>
      </c>
    </row>
    <row r="478" spans="1:12" ht="93.75" x14ac:dyDescent="0.25">
      <c r="A478" s="11">
        <v>201090</v>
      </c>
      <c r="B478" s="1"/>
      <c r="C478" s="2" t="s">
        <v>310</v>
      </c>
      <c r="D478" s="7"/>
      <c r="E478" s="5">
        <v>130</v>
      </c>
      <c r="F478" s="4">
        <v>130</v>
      </c>
      <c r="G478" s="4">
        <v>0</v>
      </c>
      <c r="H478" s="3">
        <v>17</v>
      </c>
      <c r="I478" s="13">
        <f t="shared" si="28"/>
        <v>71955000</v>
      </c>
      <c r="J478" s="12">
        <f t="shared" si="29"/>
        <v>240500000</v>
      </c>
      <c r="K478" s="13">
        <f t="shared" si="30"/>
        <v>240500000</v>
      </c>
      <c r="L478" s="12">
        <f t="shared" si="31"/>
        <v>240500000</v>
      </c>
    </row>
    <row r="479" spans="1:12" ht="150" x14ac:dyDescent="0.25">
      <c r="A479" s="11">
        <v>201095</v>
      </c>
      <c r="B479" s="1"/>
      <c r="C479" s="2" t="s">
        <v>2362</v>
      </c>
      <c r="D479" s="7"/>
      <c r="E479" s="5">
        <v>102</v>
      </c>
      <c r="F479" s="4">
        <v>102</v>
      </c>
      <c r="G479" s="4">
        <v>0</v>
      </c>
      <c r="H479" s="3">
        <v>17</v>
      </c>
      <c r="I479" s="13">
        <f t="shared" si="28"/>
        <v>56457000</v>
      </c>
      <c r="J479" s="12">
        <f t="shared" si="29"/>
        <v>188700000</v>
      </c>
      <c r="K479" s="13">
        <f t="shared" si="30"/>
        <v>188700000</v>
      </c>
      <c r="L479" s="12">
        <f t="shared" si="31"/>
        <v>188700000</v>
      </c>
    </row>
    <row r="480" spans="1:12" ht="168.75" x14ac:dyDescent="0.25">
      <c r="A480" s="11">
        <v>201100</v>
      </c>
      <c r="B480" s="1" t="s">
        <v>24</v>
      </c>
      <c r="C480" s="2" t="s">
        <v>2363</v>
      </c>
      <c r="D480" s="7"/>
      <c r="E480" s="5">
        <v>24</v>
      </c>
      <c r="F480" s="4">
        <v>24</v>
      </c>
      <c r="G480" s="4">
        <v>0</v>
      </c>
      <c r="H480" s="3">
        <v>0</v>
      </c>
      <c r="I480" s="13">
        <f t="shared" si="28"/>
        <v>13284000</v>
      </c>
      <c r="J480" s="12">
        <f t="shared" si="29"/>
        <v>44400000</v>
      </c>
      <c r="K480" s="13">
        <f t="shared" si="30"/>
        <v>44400000</v>
      </c>
      <c r="L480" s="12">
        <f t="shared" si="31"/>
        <v>44400000</v>
      </c>
    </row>
    <row r="481" spans="1:12" ht="168.75" x14ac:dyDescent="0.25">
      <c r="A481" s="11">
        <v>201102</v>
      </c>
      <c r="B481" s="1"/>
      <c r="C481" s="2" t="s">
        <v>2364</v>
      </c>
      <c r="D481" s="7"/>
      <c r="E481" s="5">
        <v>136</v>
      </c>
      <c r="F481" s="4">
        <v>136</v>
      </c>
      <c r="G481" s="4">
        <v>0</v>
      </c>
      <c r="H481" s="3">
        <v>17</v>
      </c>
      <c r="I481" s="13">
        <f t="shared" si="28"/>
        <v>75276000</v>
      </c>
      <c r="J481" s="12">
        <f t="shared" si="29"/>
        <v>251600000</v>
      </c>
      <c r="K481" s="13">
        <f t="shared" si="30"/>
        <v>251600000</v>
      </c>
      <c r="L481" s="12">
        <f t="shared" si="31"/>
        <v>251600000</v>
      </c>
    </row>
    <row r="482" spans="1:12" ht="93.75" x14ac:dyDescent="0.25">
      <c r="A482" s="11">
        <v>201105</v>
      </c>
      <c r="B482" s="1"/>
      <c r="C482" s="2" t="s">
        <v>2365</v>
      </c>
      <c r="D482" s="7"/>
      <c r="E482" s="5">
        <v>102</v>
      </c>
      <c r="F482" s="4">
        <v>102</v>
      </c>
      <c r="G482" s="4">
        <v>0</v>
      </c>
      <c r="H482" s="3">
        <v>17</v>
      </c>
      <c r="I482" s="13">
        <f t="shared" si="28"/>
        <v>56457000</v>
      </c>
      <c r="J482" s="12">
        <f t="shared" si="29"/>
        <v>188700000</v>
      </c>
      <c r="K482" s="13">
        <f t="shared" si="30"/>
        <v>188700000</v>
      </c>
      <c r="L482" s="12">
        <f t="shared" si="31"/>
        <v>188700000</v>
      </c>
    </row>
    <row r="483" spans="1:12" ht="75" x14ac:dyDescent="0.25">
      <c r="A483" s="11">
        <v>201110</v>
      </c>
      <c r="B483" s="1"/>
      <c r="C483" s="2" t="s">
        <v>2366</v>
      </c>
      <c r="D483" s="7"/>
      <c r="E483" s="5">
        <v>88</v>
      </c>
      <c r="F483" s="4">
        <v>88</v>
      </c>
      <c r="G483" s="4">
        <v>0</v>
      </c>
      <c r="H483" s="3">
        <v>17</v>
      </c>
      <c r="I483" s="13">
        <f t="shared" si="28"/>
        <v>48708000</v>
      </c>
      <c r="J483" s="12">
        <f t="shared" si="29"/>
        <v>162800000</v>
      </c>
      <c r="K483" s="13">
        <f t="shared" si="30"/>
        <v>162800000</v>
      </c>
      <c r="L483" s="12">
        <f t="shared" si="31"/>
        <v>162800000</v>
      </c>
    </row>
    <row r="484" spans="1:12" ht="93.75" x14ac:dyDescent="0.25">
      <c r="A484" s="11">
        <v>201115</v>
      </c>
      <c r="B484" s="1" t="s">
        <v>24</v>
      </c>
      <c r="C484" s="2" t="s">
        <v>2367</v>
      </c>
      <c r="D484" s="7"/>
      <c r="E484" s="5">
        <v>28</v>
      </c>
      <c r="F484" s="4">
        <v>28</v>
      </c>
      <c r="G484" s="4">
        <v>0</v>
      </c>
      <c r="H484" s="3">
        <v>0</v>
      </c>
      <c r="I484" s="13">
        <f t="shared" si="28"/>
        <v>15498000</v>
      </c>
      <c r="J484" s="12">
        <f t="shared" si="29"/>
        <v>51800000</v>
      </c>
      <c r="K484" s="13">
        <f t="shared" si="30"/>
        <v>51800000</v>
      </c>
      <c r="L484" s="12">
        <f t="shared" si="31"/>
        <v>51800000</v>
      </c>
    </row>
    <row r="485" spans="1:12" ht="150" x14ac:dyDescent="0.25">
      <c r="A485" s="11">
        <v>201120</v>
      </c>
      <c r="B485" s="1"/>
      <c r="C485" s="2" t="s">
        <v>311</v>
      </c>
      <c r="D485" s="7"/>
      <c r="E485" s="5">
        <v>100</v>
      </c>
      <c r="F485" s="4">
        <v>100</v>
      </c>
      <c r="G485" s="4">
        <v>0</v>
      </c>
      <c r="H485" s="3">
        <v>23</v>
      </c>
      <c r="I485" s="13">
        <f t="shared" si="28"/>
        <v>55350000</v>
      </c>
      <c r="J485" s="12">
        <f t="shared" si="29"/>
        <v>185000000</v>
      </c>
      <c r="K485" s="13">
        <f t="shared" si="30"/>
        <v>185000000</v>
      </c>
      <c r="L485" s="12">
        <f t="shared" si="31"/>
        <v>185000000</v>
      </c>
    </row>
    <row r="486" spans="1:12" ht="150" x14ac:dyDescent="0.25">
      <c r="A486" s="11">
        <v>201125</v>
      </c>
      <c r="B486" s="1" t="s">
        <v>24</v>
      </c>
      <c r="C486" s="2" t="s">
        <v>2368</v>
      </c>
      <c r="D486" s="7"/>
      <c r="E486" s="5">
        <v>24</v>
      </c>
      <c r="F486" s="4">
        <v>24</v>
      </c>
      <c r="G486" s="4">
        <v>0</v>
      </c>
      <c r="H486" s="3">
        <v>0</v>
      </c>
      <c r="I486" s="13">
        <f t="shared" si="28"/>
        <v>13284000</v>
      </c>
      <c r="J486" s="12">
        <f t="shared" si="29"/>
        <v>44400000</v>
      </c>
      <c r="K486" s="13">
        <f t="shared" si="30"/>
        <v>44400000</v>
      </c>
      <c r="L486" s="12">
        <f t="shared" si="31"/>
        <v>44400000</v>
      </c>
    </row>
    <row r="487" spans="1:12" ht="75" x14ac:dyDescent="0.25">
      <c r="A487" s="11">
        <v>201130</v>
      </c>
      <c r="B487" s="1"/>
      <c r="C487" s="2" t="s">
        <v>2369</v>
      </c>
      <c r="D487" s="7" t="s">
        <v>15</v>
      </c>
      <c r="E487" s="5">
        <v>89</v>
      </c>
      <c r="F487" s="4">
        <v>89</v>
      </c>
      <c r="G487" s="4">
        <v>0</v>
      </c>
      <c r="H487" s="3">
        <v>27</v>
      </c>
      <c r="I487" s="13">
        <f t="shared" si="28"/>
        <v>49261500</v>
      </c>
      <c r="J487" s="12">
        <f t="shared" si="29"/>
        <v>164650000</v>
      </c>
      <c r="K487" s="13">
        <f t="shared" si="30"/>
        <v>164650000</v>
      </c>
      <c r="L487" s="12">
        <f t="shared" si="31"/>
        <v>164650000</v>
      </c>
    </row>
    <row r="488" spans="1:12" ht="75" x14ac:dyDescent="0.25">
      <c r="A488" s="11">
        <v>201135</v>
      </c>
      <c r="B488" s="1"/>
      <c r="C488" s="2" t="s">
        <v>2370</v>
      </c>
      <c r="D488" s="7" t="s">
        <v>15</v>
      </c>
      <c r="E488" s="5">
        <v>140</v>
      </c>
      <c r="F488" s="4">
        <v>140</v>
      </c>
      <c r="G488" s="4">
        <v>0</v>
      </c>
      <c r="H488" s="3">
        <v>27</v>
      </c>
      <c r="I488" s="13">
        <f t="shared" si="28"/>
        <v>77490000</v>
      </c>
      <c r="J488" s="12">
        <f t="shared" si="29"/>
        <v>259000000</v>
      </c>
      <c r="K488" s="13">
        <f t="shared" si="30"/>
        <v>259000000</v>
      </c>
      <c r="L488" s="12">
        <f t="shared" si="31"/>
        <v>259000000</v>
      </c>
    </row>
    <row r="489" spans="1:12" ht="75" x14ac:dyDescent="0.25">
      <c r="A489" s="11">
        <v>201140</v>
      </c>
      <c r="B489" s="1"/>
      <c r="C489" s="2" t="s">
        <v>2371</v>
      </c>
      <c r="D489" s="7"/>
      <c r="E489" s="5">
        <v>164</v>
      </c>
      <c r="F489" s="4">
        <v>164</v>
      </c>
      <c r="G489" s="4">
        <v>0</v>
      </c>
      <c r="H489" s="3">
        <v>27</v>
      </c>
      <c r="I489" s="13">
        <f t="shared" si="28"/>
        <v>90774000</v>
      </c>
      <c r="J489" s="12">
        <f t="shared" si="29"/>
        <v>303400000</v>
      </c>
      <c r="K489" s="13">
        <f t="shared" si="30"/>
        <v>303400000</v>
      </c>
      <c r="L489" s="12">
        <f t="shared" si="31"/>
        <v>303400000</v>
      </c>
    </row>
    <row r="490" spans="1:12" ht="75" x14ac:dyDescent="0.25">
      <c r="A490" s="11">
        <v>201141</v>
      </c>
      <c r="B490" s="1"/>
      <c r="C490" s="2" t="s">
        <v>2372</v>
      </c>
      <c r="D490" s="7" t="s">
        <v>5347</v>
      </c>
      <c r="E490" s="5">
        <v>489</v>
      </c>
      <c r="F490" s="4">
        <v>489</v>
      </c>
      <c r="G490" s="4">
        <v>0</v>
      </c>
      <c r="H490" s="3">
        <v>30</v>
      </c>
      <c r="I490" s="13">
        <f t="shared" si="28"/>
        <v>270661500</v>
      </c>
      <c r="J490" s="12">
        <f t="shared" si="29"/>
        <v>904650000</v>
      </c>
      <c r="K490" s="13">
        <f t="shared" si="30"/>
        <v>904650000</v>
      </c>
      <c r="L490" s="12">
        <f t="shared" si="31"/>
        <v>904650000</v>
      </c>
    </row>
    <row r="491" spans="1:12" ht="93.75" x14ac:dyDescent="0.25">
      <c r="A491" s="11">
        <v>201142</v>
      </c>
      <c r="B491" s="1"/>
      <c r="C491" s="2" t="s">
        <v>2373</v>
      </c>
      <c r="D491" s="7" t="s">
        <v>5347</v>
      </c>
      <c r="E491" s="5">
        <v>573</v>
      </c>
      <c r="F491" s="4">
        <v>573</v>
      </c>
      <c r="G491" s="4">
        <v>0</v>
      </c>
      <c r="H491" s="3">
        <v>30</v>
      </c>
      <c r="I491" s="13">
        <f t="shared" si="28"/>
        <v>317155500</v>
      </c>
      <c r="J491" s="12">
        <f t="shared" si="29"/>
        <v>1060050000</v>
      </c>
      <c r="K491" s="13">
        <f t="shared" si="30"/>
        <v>1060050000</v>
      </c>
      <c r="L491" s="12">
        <f t="shared" si="31"/>
        <v>1060050000</v>
      </c>
    </row>
    <row r="492" spans="1:12" ht="75" x14ac:dyDescent="0.25">
      <c r="A492" s="11">
        <v>201143</v>
      </c>
      <c r="B492" s="1"/>
      <c r="C492" s="2" t="s">
        <v>5348</v>
      </c>
      <c r="D492" s="7" t="s">
        <v>312</v>
      </c>
      <c r="E492" s="5">
        <v>337</v>
      </c>
      <c r="F492" s="4">
        <v>337</v>
      </c>
      <c r="G492" s="4">
        <v>0</v>
      </c>
      <c r="H492" s="3">
        <v>30</v>
      </c>
      <c r="I492" s="13">
        <f t="shared" si="28"/>
        <v>186529500</v>
      </c>
      <c r="J492" s="12">
        <f t="shared" si="29"/>
        <v>623450000</v>
      </c>
      <c r="K492" s="13">
        <f t="shared" si="30"/>
        <v>623450000</v>
      </c>
      <c r="L492" s="12">
        <f t="shared" si="31"/>
        <v>623450000</v>
      </c>
    </row>
    <row r="493" spans="1:12" ht="93.75" x14ac:dyDescent="0.25">
      <c r="A493" s="11">
        <v>201144</v>
      </c>
      <c r="B493" s="1"/>
      <c r="C493" s="2" t="s">
        <v>5349</v>
      </c>
      <c r="D493" s="7"/>
      <c r="E493" s="5">
        <v>152</v>
      </c>
      <c r="F493" s="4">
        <v>152</v>
      </c>
      <c r="G493" s="4">
        <v>0</v>
      </c>
      <c r="H493" s="3">
        <v>30</v>
      </c>
      <c r="I493" s="13">
        <f t="shared" si="28"/>
        <v>84132000</v>
      </c>
      <c r="J493" s="12">
        <f t="shared" si="29"/>
        <v>281200000</v>
      </c>
      <c r="K493" s="13">
        <f t="shared" si="30"/>
        <v>281200000</v>
      </c>
      <c r="L493" s="12">
        <f t="shared" si="31"/>
        <v>281200000</v>
      </c>
    </row>
    <row r="494" spans="1:12" ht="75" x14ac:dyDescent="0.25">
      <c r="A494" s="11">
        <v>201145</v>
      </c>
      <c r="B494" s="1"/>
      <c r="C494" s="2" t="s">
        <v>313</v>
      </c>
      <c r="D494" s="7"/>
      <c r="E494" s="5">
        <v>134</v>
      </c>
      <c r="F494" s="4">
        <v>134</v>
      </c>
      <c r="G494" s="4">
        <v>0</v>
      </c>
      <c r="H494" s="3">
        <v>27</v>
      </c>
      <c r="I494" s="13">
        <f t="shared" si="28"/>
        <v>74169000</v>
      </c>
      <c r="J494" s="12">
        <f t="shared" si="29"/>
        <v>247900000</v>
      </c>
      <c r="K494" s="13">
        <f t="shared" si="30"/>
        <v>247900000</v>
      </c>
      <c r="L494" s="12">
        <f t="shared" si="31"/>
        <v>247900000</v>
      </c>
    </row>
    <row r="495" spans="1:12" ht="56.25" x14ac:dyDescent="0.25">
      <c r="A495" s="11">
        <v>201147</v>
      </c>
      <c r="B495" s="1"/>
      <c r="C495" s="2" t="s">
        <v>5350</v>
      </c>
      <c r="D495" s="7" t="s">
        <v>312</v>
      </c>
      <c r="E495" s="5">
        <v>489</v>
      </c>
      <c r="F495" s="4">
        <v>489</v>
      </c>
      <c r="G495" s="4">
        <v>0</v>
      </c>
      <c r="H495" s="3">
        <v>27</v>
      </c>
      <c r="I495" s="13">
        <f t="shared" si="28"/>
        <v>270661500</v>
      </c>
      <c r="J495" s="12">
        <f t="shared" si="29"/>
        <v>904650000</v>
      </c>
      <c r="K495" s="13">
        <f t="shared" si="30"/>
        <v>904650000</v>
      </c>
      <c r="L495" s="12">
        <f t="shared" si="31"/>
        <v>904650000</v>
      </c>
    </row>
    <row r="496" spans="1:12" ht="75" x14ac:dyDescent="0.25">
      <c r="A496" s="11">
        <v>201150</v>
      </c>
      <c r="B496" s="1"/>
      <c r="C496" s="2" t="s">
        <v>314</v>
      </c>
      <c r="D496" s="7"/>
      <c r="E496" s="5">
        <v>147</v>
      </c>
      <c r="F496" s="4">
        <v>147</v>
      </c>
      <c r="G496" s="4">
        <v>0</v>
      </c>
      <c r="H496" s="3">
        <v>27</v>
      </c>
      <c r="I496" s="13">
        <f t="shared" si="28"/>
        <v>81364500</v>
      </c>
      <c r="J496" s="12">
        <f t="shared" si="29"/>
        <v>271950000</v>
      </c>
      <c r="K496" s="13">
        <f t="shared" si="30"/>
        <v>271950000</v>
      </c>
      <c r="L496" s="12">
        <f t="shared" si="31"/>
        <v>271950000</v>
      </c>
    </row>
    <row r="497" spans="1:12" ht="75" x14ac:dyDescent="0.25">
      <c r="A497" s="11">
        <v>201155</v>
      </c>
      <c r="B497" s="1"/>
      <c r="C497" s="2" t="s">
        <v>315</v>
      </c>
      <c r="D497" s="7"/>
      <c r="E497" s="5">
        <v>163</v>
      </c>
      <c r="F497" s="4">
        <v>163</v>
      </c>
      <c r="G497" s="4">
        <v>0</v>
      </c>
      <c r="H497" s="3">
        <v>27</v>
      </c>
      <c r="I497" s="13">
        <f t="shared" si="28"/>
        <v>90220500</v>
      </c>
      <c r="J497" s="12">
        <f t="shared" si="29"/>
        <v>301550000</v>
      </c>
      <c r="K497" s="13">
        <f t="shared" si="30"/>
        <v>301550000</v>
      </c>
      <c r="L497" s="12">
        <f t="shared" si="31"/>
        <v>301550000</v>
      </c>
    </row>
    <row r="498" spans="1:12" ht="168.75" x14ac:dyDescent="0.25">
      <c r="A498" s="11">
        <v>201157</v>
      </c>
      <c r="B498" s="1"/>
      <c r="C498" s="2" t="s">
        <v>316</v>
      </c>
      <c r="D498" s="7" t="s">
        <v>312</v>
      </c>
      <c r="E498" s="5">
        <v>312</v>
      </c>
      <c r="F498" s="4">
        <v>312</v>
      </c>
      <c r="G498" s="4">
        <v>0</v>
      </c>
      <c r="H498" s="3">
        <v>27</v>
      </c>
      <c r="I498" s="13">
        <f t="shared" si="28"/>
        <v>172692000</v>
      </c>
      <c r="J498" s="12">
        <f t="shared" si="29"/>
        <v>577200000</v>
      </c>
      <c r="K498" s="13">
        <f t="shared" si="30"/>
        <v>577200000</v>
      </c>
      <c r="L498" s="12">
        <f t="shared" si="31"/>
        <v>577200000</v>
      </c>
    </row>
    <row r="499" spans="1:12" ht="150" x14ac:dyDescent="0.25">
      <c r="A499" s="11">
        <v>201158</v>
      </c>
      <c r="B499" s="1"/>
      <c r="C499" s="2" t="s">
        <v>2374</v>
      </c>
      <c r="D499" s="7" t="s">
        <v>312</v>
      </c>
      <c r="E499" s="5">
        <v>337</v>
      </c>
      <c r="F499" s="4">
        <v>337</v>
      </c>
      <c r="G499" s="4">
        <v>0</v>
      </c>
      <c r="H499" s="3">
        <v>30</v>
      </c>
      <c r="I499" s="13">
        <f t="shared" si="28"/>
        <v>186529500</v>
      </c>
      <c r="J499" s="12">
        <f t="shared" si="29"/>
        <v>623450000</v>
      </c>
      <c r="K499" s="13">
        <f t="shared" si="30"/>
        <v>623450000</v>
      </c>
      <c r="L499" s="12">
        <f t="shared" si="31"/>
        <v>623450000</v>
      </c>
    </row>
    <row r="500" spans="1:12" ht="112.5" x14ac:dyDescent="0.25">
      <c r="A500" s="11">
        <v>201160</v>
      </c>
      <c r="B500" s="1"/>
      <c r="C500" s="2" t="s">
        <v>5351</v>
      </c>
      <c r="D500" s="7"/>
      <c r="E500" s="5">
        <v>160</v>
      </c>
      <c r="F500" s="4">
        <v>160</v>
      </c>
      <c r="G500" s="4">
        <v>0</v>
      </c>
      <c r="H500" s="3">
        <v>27</v>
      </c>
      <c r="I500" s="13">
        <f t="shared" si="28"/>
        <v>88560000</v>
      </c>
      <c r="J500" s="12">
        <f t="shared" si="29"/>
        <v>296000000</v>
      </c>
      <c r="K500" s="13">
        <f t="shared" si="30"/>
        <v>296000000</v>
      </c>
      <c r="L500" s="12">
        <f t="shared" si="31"/>
        <v>296000000</v>
      </c>
    </row>
    <row r="501" spans="1:12" ht="112.5" x14ac:dyDescent="0.25">
      <c r="A501" s="11">
        <v>201165</v>
      </c>
      <c r="B501" s="1"/>
      <c r="C501" s="2" t="s">
        <v>5352</v>
      </c>
      <c r="D501" s="7"/>
      <c r="E501" s="5">
        <v>181</v>
      </c>
      <c r="F501" s="4">
        <v>181</v>
      </c>
      <c r="G501" s="4">
        <v>0</v>
      </c>
      <c r="H501" s="3">
        <v>27</v>
      </c>
      <c r="I501" s="13">
        <f t="shared" si="28"/>
        <v>100183500</v>
      </c>
      <c r="J501" s="12">
        <f t="shared" si="29"/>
        <v>334850000</v>
      </c>
      <c r="K501" s="13">
        <f t="shared" si="30"/>
        <v>334850000</v>
      </c>
      <c r="L501" s="12">
        <f t="shared" si="31"/>
        <v>334850000</v>
      </c>
    </row>
    <row r="502" spans="1:12" ht="93.75" x14ac:dyDescent="0.25">
      <c r="A502" s="11">
        <v>201166</v>
      </c>
      <c r="B502" s="1"/>
      <c r="C502" s="2" t="s">
        <v>2375</v>
      </c>
      <c r="D502" s="7"/>
      <c r="E502" s="5">
        <v>169</v>
      </c>
      <c r="F502" s="4">
        <v>169</v>
      </c>
      <c r="G502" s="4">
        <v>0</v>
      </c>
      <c r="H502" s="3">
        <v>23</v>
      </c>
      <c r="I502" s="13">
        <f t="shared" si="28"/>
        <v>93541500</v>
      </c>
      <c r="J502" s="12">
        <f t="shared" si="29"/>
        <v>312650000</v>
      </c>
      <c r="K502" s="13">
        <f t="shared" si="30"/>
        <v>312650000</v>
      </c>
      <c r="L502" s="12">
        <f t="shared" si="31"/>
        <v>312650000</v>
      </c>
    </row>
    <row r="503" spans="1:12" ht="93.75" x14ac:dyDescent="0.25">
      <c r="A503" s="11">
        <v>201167</v>
      </c>
      <c r="B503" s="1" t="s">
        <v>24</v>
      </c>
      <c r="C503" s="2" t="s">
        <v>317</v>
      </c>
      <c r="D503" s="7"/>
      <c r="E503" s="5">
        <v>34</v>
      </c>
      <c r="F503" s="4">
        <v>34</v>
      </c>
      <c r="G503" s="4">
        <v>0</v>
      </c>
      <c r="H503" s="3">
        <v>0</v>
      </c>
      <c r="I503" s="13">
        <f t="shared" si="28"/>
        <v>18819000</v>
      </c>
      <c r="J503" s="12">
        <f t="shared" si="29"/>
        <v>62900000</v>
      </c>
      <c r="K503" s="13">
        <f t="shared" si="30"/>
        <v>62900000</v>
      </c>
      <c r="L503" s="12">
        <f t="shared" si="31"/>
        <v>62900000</v>
      </c>
    </row>
    <row r="504" spans="1:12" ht="93.75" x14ac:dyDescent="0.25">
      <c r="A504" s="11">
        <v>201168</v>
      </c>
      <c r="B504" s="1"/>
      <c r="C504" s="2" t="s">
        <v>318</v>
      </c>
      <c r="D504" s="7" t="s">
        <v>312</v>
      </c>
      <c r="E504" s="5">
        <v>202</v>
      </c>
      <c r="F504" s="4">
        <v>202</v>
      </c>
      <c r="G504" s="4">
        <v>0</v>
      </c>
      <c r="H504" s="3">
        <v>30</v>
      </c>
      <c r="I504" s="13">
        <f t="shared" si="28"/>
        <v>111807000</v>
      </c>
      <c r="J504" s="12">
        <f t="shared" si="29"/>
        <v>373700000</v>
      </c>
      <c r="K504" s="13">
        <f t="shared" si="30"/>
        <v>373700000</v>
      </c>
      <c r="L504" s="12">
        <f t="shared" si="31"/>
        <v>373700000</v>
      </c>
    </row>
    <row r="505" spans="1:12" ht="75" x14ac:dyDescent="0.25">
      <c r="A505" s="11">
        <v>201169</v>
      </c>
      <c r="B505" s="1"/>
      <c r="C505" s="2" t="s">
        <v>2376</v>
      </c>
      <c r="D505" s="7" t="s">
        <v>319</v>
      </c>
      <c r="E505" s="5">
        <v>110</v>
      </c>
      <c r="F505" s="4">
        <v>110</v>
      </c>
      <c r="G505" s="4">
        <v>0</v>
      </c>
      <c r="H505" s="3">
        <v>30</v>
      </c>
      <c r="I505" s="13">
        <f t="shared" si="28"/>
        <v>60885000</v>
      </c>
      <c r="J505" s="12">
        <f t="shared" si="29"/>
        <v>203500000</v>
      </c>
      <c r="K505" s="13">
        <f t="shared" si="30"/>
        <v>203500000</v>
      </c>
      <c r="L505" s="12">
        <f t="shared" si="31"/>
        <v>203500000</v>
      </c>
    </row>
    <row r="506" spans="1:12" ht="37.5" x14ac:dyDescent="0.25">
      <c r="A506" s="11">
        <v>201170</v>
      </c>
      <c r="B506" s="1"/>
      <c r="C506" s="2" t="s">
        <v>320</v>
      </c>
      <c r="D506" s="7"/>
      <c r="E506" s="5">
        <v>58</v>
      </c>
      <c r="F506" s="4">
        <v>58</v>
      </c>
      <c r="G506" s="4">
        <v>0</v>
      </c>
      <c r="H506" s="3">
        <v>27</v>
      </c>
      <c r="I506" s="13">
        <f t="shared" si="28"/>
        <v>32103000</v>
      </c>
      <c r="J506" s="12">
        <f t="shared" si="29"/>
        <v>107300000</v>
      </c>
      <c r="K506" s="13">
        <f t="shared" si="30"/>
        <v>107300000</v>
      </c>
      <c r="L506" s="12">
        <f t="shared" si="31"/>
        <v>107300000</v>
      </c>
    </row>
    <row r="507" spans="1:12" ht="187.5" x14ac:dyDescent="0.25">
      <c r="A507" s="11">
        <v>201175</v>
      </c>
      <c r="B507" s="1" t="s">
        <v>24</v>
      </c>
      <c r="C507" s="2" t="s">
        <v>2377</v>
      </c>
      <c r="D507" s="7" t="s">
        <v>321</v>
      </c>
      <c r="E507" s="5">
        <v>58</v>
      </c>
      <c r="F507" s="4">
        <v>58</v>
      </c>
      <c r="G507" s="4">
        <v>0</v>
      </c>
      <c r="H507" s="3">
        <v>0</v>
      </c>
      <c r="I507" s="13">
        <f t="shared" si="28"/>
        <v>32103000</v>
      </c>
      <c r="J507" s="12">
        <f t="shared" si="29"/>
        <v>107300000</v>
      </c>
      <c r="K507" s="13">
        <f t="shared" si="30"/>
        <v>107300000</v>
      </c>
      <c r="L507" s="12">
        <f t="shared" si="31"/>
        <v>107300000</v>
      </c>
    </row>
    <row r="508" spans="1:12" ht="56.25" x14ac:dyDescent="0.25">
      <c r="A508" s="11">
        <v>201180</v>
      </c>
      <c r="B508" s="1" t="s">
        <v>24</v>
      </c>
      <c r="C508" s="2" t="s">
        <v>2378</v>
      </c>
      <c r="D508" s="7" t="s">
        <v>321</v>
      </c>
      <c r="E508" s="5">
        <v>62</v>
      </c>
      <c r="F508" s="4">
        <v>62</v>
      </c>
      <c r="G508" s="4">
        <v>0</v>
      </c>
      <c r="H508" s="3">
        <v>0</v>
      </c>
      <c r="I508" s="13">
        <f t="shared" si="28"/>
        <v>34317000</v>
      </c>
      <c r="J508" s="12">
        <f t="shared" si="29"/>
        <v>114700000</v>
      </c>
      <c r="K508" s="13">
        <f t="shared" si="30"/>
        <v>114700000</v>
      </c>
      <c r="L508" s="12">
        <f t="shared" si="31"/>
        <v>114700000</v>
      </c>
    </row>
    <row r="509" spans="1:12" ht="168.75" x14ac:dyDescent="0.25">
      <c r="A509" s="11">
        <v>201185</v>
      </c>
      <c r="B509" s="1" t="s">
        <v>24</v>
      </c>
      <c r="C509" s="2" t="s">
        <v>2379</v>
      </c>
      <c r="D509" s="7"/>
      <c r="E509" s="5">
        <v>69</v>
      </c>
      <c r="F509" s="4">
        <v>69</v>
      </c>
      <c r="G509" s="4">
        <v>0</v>
      </c>
      <c r="H509" s="3">
        <v>27</v>
      </c>
      <c r="I509" s="13">
        <f t="shared" si="28"/>
        <v>38191500</v>
      </c>
      <c r="J509" s="12">
        <f t="shared" si="29"/>
        <v>127650000</v>
      </c>
      <c r="K509" s="13">
        <f t="shared" si="30"/>
        <v>127650000</v>
      </c>
      <c r="L509" s="12">
        <f t="shared" si="31"/>
        <v>127650000</v>
      </c>
    </row>
    <row r="510" spans="1:12" ht="168.75" x14ac:dyDescent="0.25">
      <c r="A510" s="11">
        <v>201187</v>
      </c>
      <c r="B510" s="1" t="s">
        <v>24</v>
      </c>
      <c r="C510" s="2" t="s">
        <v>2380</v>
      </c>
      <c r="D510" s="7"/>
      <c r="E510" s="5">
        <v>89</v>
      </c>
      <c r="F510" s="4">
        <v>89</v>
      </c>
      <c r="G510" s="4">
        <v>0</v>
      </c>
      <c r="H510" s="3">
        <v>27</v>
      </c>
      <c r="I510" s="13">
        <f t="shared" si="28"/>
        <v>49261500</v>
      </c>
      <c r="J510" s="12">
        <f t="shared" si="29"/>
        <v>164650000</v>
      </c>
      <c r="K510" s="13">
        <f t="shared" si="30"/>
        <v>164650000</v>
      </c>
      <c r="L510" s="12">
        <f t="shared" si="31"/>
        <v>164650000</v>
      </c>
    </row>
    <row r="511" spans="1:12" ht="187.5" x14ac:dyDescent="0.25">
      <c r="A511" s="11">
        <v>201188</v>
      </c>
      <c r="B511" s="1" t="s">
        <v>24</v>
      </c>
      <c r="C511" s="2" t="s">
        <v>2381</v>
      </c>
      <c r="D511" s="7"/>
      <c r="E511" s="5">
        <v>89</v>
      </c>
      <c r="F511" s="4">
        <v>89</v>
      </c>
      <c r="G511" s="4">
        <v>0</v>
      </c>
      <c r="H511" s="3">
        <v>0</v>
      </c>
      <c r="I511" s="13">
        <f t="shared" si="28"/>
        <v>49261500</v>
      </c>
      <c r="J511" s="12">
        <f t="shared" si="29"/>
        <v>164650000</v>
      </c>
      <c r="K511" s="13">
        <f t="shared" si="30"/>
        <v>164650000</v>
      </c>
      <c r="L511" s="12">
        <f t="shared" si="31"/>
        <v>164650000</v>
      </c>
    </row>
    <row r="512" spans="1:12" ht="75" x14ac:dyDescent="0.25">
      <c r="A512" s="11">
        <v>201190</v>
      </c>
      <c r="B512" s="1" t="s">
        <v>24</v>
      </c>
      <c r="C512" s="2" t="s">
        <v>2382</v>
      </c>
      <c r="D512" s="7" t="s">
        <v>321</v>
      </c>
      <c r="E512" s="5">
        <v>79</v>
      </c>
      <c r="F512" s="4">
        <v>79</v>
      </c>
      <c r="G512" s="4">
        <v>0</v>
      </c>
      <c r="H512" s="3">
        <v>27</v>
      </c>
      <c r="I512" s="13">
        <f t="shared" si="28"/>
        <v>43726500</v>
      </c>
      <c r="J512" s="12">
        <f t="shared" si="29"/>
        <v>146150000</v>
      </c>
      <c r="K512" s="13">
        <f t="shared" si="30"/>
        <v>146150000</v>
      </c>
      <c r="L512" s="12">
        <f t="shared" si="31"/>
        <v>146150000</v>
      </c>
    </row>
    <row r="513" spans="1:12" ht="75" x14ac:dyDescent="0.25">
      <c r="A513" s="11">
        <v>201191</v>
      </c>
      <c r="B513" s="1" t="s">
        <v>24</v>
      </c>
      <c r="C513" s="2" t="s">
        <v>2383</v>
      </c>
      <c r="D513" s="7" t="s">
        <v>321</v>
      </c>
      <c r="E513" s="5">
        <v>82</v>
      </c>
      <c r="F513" s="4">
        <v>82</v>
      </c>
      <c r="G513" s="4">
        <v>0</v>
      </c>
      <c r="H513" s="3">
        <v>27</v>
      </c>
      <c r="I513" s="13">
        <f t="shared" si="28"/>
        <v>45387000</v>
      </c>
      <c r="J513" s="12">
        <f t="shared" si="29"/>
        <v>151700000</v>
      </c>
      <c r="K513" s="13">
        <f t="shared" si="30"/>
        <v>151700000</v>
      </c>
      <c r="L513" s="12">
        <f t="shared" si="31"/>
        <v>151700000</v>
      </c>
    </row>
    <row r="514" spans="1:12" ht="93.75" x14ac:dyDescent="0.25">
      <c r="A514" s="11">
        <v>201192</v>
      </c>
      <c r="B514" s="1" t="s">
        <v>24</v>
      </c>
      <c r="C514" s="2" t="s">
        <v>2384</v>
      </c>
      <c r="D514" s="7" t="s">
        <v>321</v>
      </c>
      <c r="E514" s="5">
        <v>83</v>
      </c>
      <c r="F514" s="4">
        <v>83</v>
      </c>
      <c r="G514" s="4">
        <v>0</v>
      </c>
      <c r="H514" s="3">
        <v>27</v>
      </c>
      <c r="I514" s="13">
        <f t="shared" si="28"/>
        <v>45940500</v>
      </c>
      <c r="J514" s="12">
        <f t="shared" si="29"/>
        <v>153550000</v>
      </c>
      <c r="K514" s="13">
        <f t="shared" si="30"/>
        <v>153550000</v>
      </c>
      <c r="L514" s="12">
        <f t="shared" si="31"/>
        <v>153550000</v>
      </c>
    </row>
    <row r="515" spans="1:12" ht="75" x14ac:dyDescent="0.25">
      <c r="A515" s="11">
        <v>201195</v>
      </c>
      <c r="B515" s="1" t="s">
        <v>24</v>
      </c>
      <c r="C515" s="2" t="s">
        <v>2385</v>
      </c>
      <c r="D515" s="7"/>
      <c r="E515" s="5">
        <v>30</v>
      </c>
      <c r="F515" s="4">
        <v>30</v>
      </c>
      <c r="G515" s="4">
        <v>0</v>
      </c>
      <c r="H515" s="3">
        <v>0</v>
      </c>
      <c r="I515" s="13">
        <f t="shared" si="28"/>
        <v>16605000</v>
      </c>
      <c r="J515" s="12">
        <f t="shared" si="29"/>
        <v>55500000</v>
      </c>
      <c r="K515" s="13">
        <f t="shared" si="30"/>
        <v>55500000</v>
      </c>
      <c r="L515" s="12">
        <f t="shared" si="31"/>
        <v>55500000</v>
      </c>
    </row>
    <row r="516" spans="1:12" ht="37.5" x14ac:dyDescent="0.25">
      <c r="A516" s="11">
        <v>201200</v>
      </c>
      <c r="B516" s="1"/>
      <c r="C516" s="2" t="s">
        <v>2386</v>
      </c>
      <c r="D516" s="7" t="s">
        <v>321</v>
      </c>
      <c r="E516" s="5">
        <v>45</v>
      </c>
      <c r="F516" s="4">
        <v>45</v>
      </c>
      <c r="G516" s="4">
        <v>0</v>
      </c>
      <c r="H516" s="3">
        <v>10</v>
      </c>
      <c r="I516" s="13">
        <f t="shared" ref="I516:I579" si="32">F516*553500+G516*1140000</f>
        <v>24907500</v>
      </c>
      <c r="J516" s="12">
        <f t="shared" ref="J516:J579" si="33">F516*1850000+G516*5100000</f>
        <v>83250000</v>
      </c>
      <c r="K516" s="13">
        <f t="shared" ref="K516:K579" si="34">F516*1850000+G516*2060000</f>
        <v>83250000</v>
      </c>
      <c r="L516" s="12">
        <f t="shared" ref="L516:L579" si="35">F516*1850000+G516*4340000</f>
        <v>83250000</v>
      </c>
    </row>
    <row r="517" spans="1:12" ht="56.25" x14ac:dyDescent="0.25">
      <c r="A517" s="11">
        <v>201205</v>
      </c>
      <c r="B517" s="1"/>
      <c r="C517" s="2" t="s">
        <v>322</v>
      </c>
      <c r="D517" s="7" t="s">
        <v>321</v>
      </c>
      <c r="E517" s="5">
        <v>43</v>
      </c>
      <c r="F517" s="4">
        <v>43</v>
      </c>
      <c r="G517" s="4">
        <v>0</v>
      </c>
      <c r="H517" s="3">
        <v>10</v>
      </c>
      <c r="I517" s="13">
        <f t="shared" si="32"/>
        <v>23800500</v>
      </c>
      <c r="J517" s="12">
        <f t="shared" si="33"/>
        <v>79550000</v>
      </c>
      <c r="K517" s="13">
        <f t="shared" si="34"/>
        <v>79550000</v>
      </c>
      <c r="L517" s="12">
        <f t="shared" si="35"/>
        <v>79550000</v>
      </c>
    </row>
    <row r="518" spans="1:12" ht="168.75" x14ac:dyDescent="0.25">
      <c r="A518" s="11">
        <v>201210</v>
      </c>
      <c r="B518" s="1"/>
      <c r="C518" s="2" t="s">
        <v>323</v>
      </c>
      <c r="D518" s="7"/>
      <c r="E518" s="5">
        <v>25</v>
      </c>
      <c r="F518" s="4">
        <v>25</v>
      </c>
      <c r="G518" s="4">
        <v>0</v>
      </c>
      <c r="H518" s="3">
        <v>10</v>
      </c>
      <c r="I518" s="13">
        <f t="shared" si="32"/>
        <v>13837500</v>
      </c>
      <c r="J518" s="12">
        <f t="shared" si="33"/>
        <v>46250000</v>
      </c>
      <c r="K518" s="13">
        <f t="shared" si="34"/>
        <v>46250000</v>
      </c>
      <c r="L518" s="12">
        <f t="shared" si="35"/>
        <v>46250000</v>
      </c>
    </row>
    <row r="519" spans="1:12" ht="37.5" x14ac:dyDescent="0.25">
      <c r="A519" s="11">
        <v>201215</v>
      </c>
      <c r="B519" s="1"/>
      <c r="C519" s="2" t="s">
        <v>324</v>
      </c>
      <c r="D519" s="7"/>
      <c r="E519" s="5">
        <v>48</v>
      </c>
      <c r="F519" s="4">
        <v>48</v>
      </c>
      <c r="G519" s="4">
        <v>0</v>
      </c>
      <c r="H519" s="3">
        <v>10</v>
      </c>
      <c r="I519" s="13">
        <f t="shared" si="32"/>
        <v>26568000</v>
      </c>
      <c r="J519" s="12">
        <f t="shared" si="33"/>
        <v>88800000</v>
      </c>
      <c r="K519" s="13">
        <f t="shared" si="34"/>
        <v>88800000</v>
      </c>
      <c r="L519" s="12">
        <f t="shared" si="35"/>
        <v>88800000</v>
      </c>
    </row>
    <row r="520" spans="1:12" ht="37.5" x14ac:dyDescent="0.25">
      <c r="A520" s="11">
        <v>201220</v>
      </c>
      <c r="B520" s="1"/>
      <c r="C520" s="2" t="s">
        <v>2387</v>
      </c>
      <c r="D520" s="7"/>
      <c r="E520" s="5">
        <v>80</v>
      </c>
      <c r="F520" s="4">
        <v>80</v>
      </c>
      <c r="G520" s="4">
        <v>0</v>
      </c>
      <c r="H520" s="3">
        <v>10</v>
      </c>
      <c r="I520" s="13">
        <f t="shared" si="32"/>
        <v>44280000</v>
      </c>
      <c r="J520" s="12">
        <f t="shared" si="33"/>
        <v>148000000</v>
      </c>
      <c r="K520" s="13">
        <f t="shared" si="34"/>
        <v>148000000</v>
      </c>
      <c r="L520" s="12">
        <f t="shared" si="35"/>
        <v>148000000</v>
      </c>
    </row>
    <row r="521" spans="1:12" ht="131.25" x14ac:dyDescent="0.25">
      <c r="A521" s="11">
        <v>201221</v>
      </c>
      <c r="B521" s="1"/>
      <c r="C521" s="2" t="s">
        <v>2388</v>
      </c>
      <c r="D521" s="7"/>
      <c r="E521" s="5">
        <v>118</v>
      </c>
      <c r="F521" s="4">
        <v>118</v>
      </c>
      <c r="G521" s="4">
        <v>0</v>
      </c>
      <c r="H521" s="3">
        <v>10</v>
      </c>
      <c r="I521" s="13">
        <f t="shared" si="32"/>
        <v>65313000</v>
      </c>
      <c r="J521" s="12">
        <f t="shared" si="33"/>
        <v>218300000</v>
      </c>
      <c r="K521" s="13">
        <f t="shared" si="34"/>
        <v>218300000</v>
      </c>
      <c r="L521" s="12">
        <f t="shared" si="35"/>
        <v>218300000</v>
      </c>
    </row>
    <row r="522" spans="1:12" ht="168.75" x14ac:dyDescent="0.25">
      <c r="A522" s="11">
        <v>201222</v>
      </c>
      <c r="B522" s="1" t="s">
        <v>24</v>
      </c>
      <c r="C522" s="2" t="s">
        <v>2389</v>
      </c>
      <c r="D522" s="7"/>
      <c r="E522" s="5">
        <v>36</v>
      </c>
      <c r="F522" s="4">
        <v>36</v>
      </c>
      <c r="G522" s="4">
        <v>0</v>
      </c>
      <c r="H522" s="3">
        <v>0</v>
      </c>
      <c r="I522" s="13">
        <f t="shared" si="32"/>
        <v>19926000</v>
      </c>
      <c r="J522" s="12">
        <f t="shared" si="33"/>
        <v>66600000</v>
      </c>
      <c r="K522" s="13">
        <f t="shared" si="34"/>
        <v>66600000</v>
      </c>
      <c r="L522" s="12">
        <f t="shared" si="35"/>
        <v>66600000</v>
      </c>
    </row>
    <row r="523" spans="1:12" ht="112.5" x14ac:dyDescent="0.25">
      <c r="A523" s="11">
        <v>201223</v>
      </c>
      <c r="B523" s="1"/>
      <c r="C523" s="2" t="s">
        <v>2390</v>
      </c>
      <c r="D523" s="7"/>
      <c r="E523" s="5">
        <v>165</v>
      </c>
      <c r="F523" s="4">
        <v>165</v>
      </c>
      <c r="G523" s="4">
        <v>0</v>
      </c>
      <c r="H523" s="3">
        <v>10</v>
      </c>
      <c r="I523" s="13">
        <f t="shared" si="32"/>
        <v>91327500</v>
      </c>
      <c r="J523" s="12">
        <f t="shared" si="33"/>
        <v>305250000</v>
      </c>
      <c r="K523" s="13">
        <f t="shared" si="34"/>
        <v>305250000</v>
      </c>
      <c r="L523" s="12">
        <f t="shared" si="35"/>
        <v>305250000</v>
      </c>
    </row>
    <row r="524" spans="1:12" ht="37.5" x14ac:dyDescent="0.25">
      <c r="A524" s="11">
        <v>201225</v>
      </c>
      <c r="B524" s="1"/>
      <c r="C524" s="2" t="s">
        <v>2391</v>
      </c>
      <c r="D524" s="7"/>
      <c r="E524" s="5">
        <v>21</v>
      </c>
      <c r="F524" s="4">
        <v>21</v>
      </c>
      <c r="G524" s="4">
        <v>0</v>
      </c>
      <c r="H524" s="3">
        <v>5</v>
      </c>
      <c r="I524" s="13">
        <f t="shared" si="32"/>
        <v>11623500</v>
      </c>
      <c r="J524" s="12">
        <f t="shared" si="33"/>
        <v>38850000</v>
      </c>
      <c r="K524" s="13">
        <f t="shared" si="34"/>
        <v>38850000</v>
      </c>
      <c r="L524" s="12">
        <f t="shared" si="35"/>
        <v>38850000</v>
      </c>
    </row>
    <row r="525" spans="1:12" ht="75" x14ac:dyDescent="0.25">
      <c r="A525" s="11">
        <v>201226</v>
      </c>
      <c r="B525" s="1"/>
      <c r="C525" s="2" t="s">
        <v>2392</v>
      </c>
      <c r="D525" s="7"/>
      <c r="E525" s="5">
        <v>39</v>
      </c>
      <c r="F525" s="4">
        <v>39</v>
      </c>
      <c r="G525" s="4">
        <v>0</v>
      </c>
      <c r="H525" s="3">
        <v>5</v>
      </c>
      <c r="I525" s="13">
        <f t="shared" si="32"/>
        <v>21586500</v>
      </c>
      <c r="J525" s="12">
        <f t="shared" si="33"/>
        <v>72150000</v>
      </c>
      <c r="K525" s="13">
        <f t="shared" si="34"/>
        <v>72150000</v>
      </c>
      <c r="L525" s="12">
        <f t="shared" si="35"/>
        <v>72150000</v>
      </c>
    </row>
    <row r="526" spans="1:12" ht="56.25" x14ac:dyDescent="0.25">
      <c r="A526" s="11">
        <v>201227</v>
      </c>
      <c r="B526" s="1"/>
      <c r="C526" s="2" t="s">
        <v>2393</v>
      </c>
      <c r="D526" s="7"/>
      <c r="E526" s="5">
        <v>80</v>
      </c>
      <c r="F526" s="4">
        <v>80</v>
      </c>
      <c r="G526" s="4">
        <v>0</v>
      </c>
      <c r="H526" s="3">
        <v>5</v>
      </c>
      <c r="I526" s="13">
        <f t="shared" si="32"/>
        <v>44280000</v>
      </c>
      <c r="J526" s="12">
        <f t="shared" si="33"/>
        <v>148000000</v>
      </c>
      <c r="K526" s="13">
        <f t="shared" si="34"/>
        <v>148000000</v>
      </c>
      <c r="L526" s="12">
        <f t="shared" si="35"/>
        <v>148000000</v>
      </c>
    </row>
    <row r="527" spans="1:12" ht="37.5" x14ac:dyDescent="0.25">
      <c r="A527" s="11">
        <v>201230</v>
      </c>
      <c r="B527" s="1"/>
      <c r="C527" s="2" t="s">
        <v>325</v>
      </c>
      <c r="D527" s="7"/>
      <c r="E527" s="5">
        <v>19</v>
      </c>
      <c r="F527" s="4">
        <v>19</v>
      </c>
      <c r="G527" s="4">
        <v>0</v>
      </c>
      <c r="H527" s="3">
        <v>8</v>
      </c>
      <c r="I527" s="13">
        <f t="shared" si="32"/>
        <v>10516500</v>
      </c>
      <c r="J527" s="12">
        <f t="shared" si="33"/>
        <v>35150000</v>
      </c>
      <c r="K527" s="13">
        <f t="shared" si="34"/>
        <v>35150000</v>
      </c>
      <c r="L527" s="12">
        <f t="shared" si="35"/>
        <v>35150000</v>
      </c>
    </row>
    <row r="528" spans="1:12" ht="37.5" x14ac:dyDescent="0.25">
      <c r="A528" s="11">
        <v>201235</v>
      </c>
      <c r="B528" s="1"/>
      <c r="C528" s="2" t="s">
        <v>326</v>
      </c>
      <c r="D528" s="7"/>
      <c r="E528" s="5">
        <v>41</v>
      </c>
      <c r="F528" s="4">
        <v>41</v>
      </c>
      <c r="G528" s="4">
        <v>0</v>
      </c>
      <c r="H528" s="3">
        <v>8</v>
      </c>
      <c r="I528" s="13">
        <f t="shared" si="32"/>
        <v>22693500</v>
      </c>
      <c r="J528" s="12">
        <f t="shared" si="33"/>
        <v>75850000</v>
      </c>
      <c r="K528" s="13">
        <f t="shared" si="34"/>
        <v>75850000</v>
      </c>
      <c r="L528" s="12">
        <f t="shared" si="35"/>
        <v>75850000</v>
      </c>
    </row>
    <row r="529" spans="1:12" ht="93.75" x14ac:dyDescent="0.25">
      <c r="A529" s="11">
        <v>201240</v>
      </c>
      <c r="B529" s="1"/>
      <c r="C529" s="2" t="s">
        <v>2394</v>
      </c>
      <c r="D529" s="7" t="s">
        <v>327</v>
      </c>
      <c r="E529" s="5">
        <v>12</v>
      </c>
      <c r="F529" s="4">
        <v>12</v>
      </c>
      <c r="G529" s="4">
        <v>0</v>
      </c>
      <c r="H529" s="3">
        <v>8</v>
      </c>
      <c r="I529" s="13">
        <f t="shared" si="32"/>
        <v>6642000</v>
      </c>
      <c r="J529" s="12">
        <f t="shared" si="33"/>
        <v>22200000</v>
      </c>
      <c r="K529" s="13">
        <f t="shared" si="34"/>
        <v>22200000</v>
      </c>
      <c r="L529" s="12">
        <f t="shared" si="35"/>
        <v>22200000</v>
      </c>
    </row>
    <row r="530" spans="1:12" ht="75" x14ac:dyDescent="0.25">
      <c r="A530" s="11">
        <v>201245</v>
      </c>
      <c r="B530" s="1"/>
      <c r="C530" s="2" t="s">
        <v>328</v>
      </c>
      <c r="D530" s="7"/>
      <c r="E530" s="5">
        <v>41</v>
      </c>
      <c r="F530" s="4">
        <v>41</v>
      </c>
      <c r="G530" s="4">
        <v>0</v>
      </c>
      <c r="H530" s="3">
        <v>8</v>
      </c>
      <c r="I530" s="13">
        <f t="shared" si="32"/>
        <v>22693500</v>
      </c>
      <c r="J530" s="12">
        <f t="shared" si="33"/>
        <v>75850000</v>
      </c>
      <c r="K530" s="13">
        <f t="shared" si="34"/>
        <v>75850000</v>
      </c>
      <c r="L530" s="12">
        <f t="shared" si="35"/>
        <v>75850000</v>
      </c>
    </row>
    <row r="531" spans="1:12" ht="75" x14ac:dyDescent="0.25">
      <c r="A531" s="11">
        <v>201250</v>
      </c>
      <c r="B531" s="1"/>
      <c r="C531" s="2" t="s">
        <v>329</v>
      </c>
      <c r="D531" s="7"/>
      <c r="E531" s="5">
        <v>42</v>
      </c>
      <c r="F531" s="4">
        <v>42</v>
      </c>
      <c r="G531" s="4">
        <v>0</v>
      </c>
      <c r="H531" s="3">
        <v>8</v>
      </c>
      <c r="I531" s="13">
        <f t="shared" si="32"/>
        <v>23247000</v>
      </c>
      <c r="J531" s="12">
        <f t="shared" si="33"/>
        <v>77700000</v>
      </c>
      <c r="K531" s="13">
        <f t="shared" si="34"/>
        <v>77700000</v>
      </c>
      <c r="L531" s="12">
        <f t="shared" si="35"/>
        <v>77700000</v>
      </c>
    </row>
    <row r="532" spans="1:12" ht="93.75" x14ac:dyDescent="0.25">
      <c r="A532" s="11">
        <v>201255</v>
      </c>
      <c r="B532" s="1"/>
      <c r="C532" s="2" t="s">
        <v>330</v>
      </c>
      <c r="D532" s="7"/>
      <c r="E532" s="5">
        <v>30</v>
      </c>
      <c r="F532" s="4">
        <v>30</v>
      </c>
      <c r="G532" s="4">
        <v>0</v>
      </c>
      <c r="H532" s="3">
        <v>8</v>
      </c>
      <c r="I532" s="13">
        <f t="shared" si="32"/>
        <v>16605000</v>
      </c>
      <c r="J532" s="12">
        <f t="shared" si="33"/>
        <v>55500000</v>
      </c>
      <c r="K532" s="13">
        <f t="shared" si="34"/>
        <v>55500000</v>
      </c>
      <c r="L532" s="12">
        <f t="shared" si="35"/>
        <v>55500000</v>
      </c>
    </row>
    <row r="533" spans="1:12" ht="37.5" x14ac:dyDescent="0.25">
      <c r="A533" s="11">
        <v>201260</v>
      </c>
      <c r="B533" s="1"/>
      <c r="C533" s="2" t="s">
        <v>2395</v>
      </c>
      <c r="D533" s="7" t="s">
        <v>331</v>
      </c>
      <c r="E533" s="5">
        <v>9</v>
      </c>
      <c r="F533" s="4">
        <v>9</v>
      </c>
      <c r="G533" s="4">
        <v>0</v>
      </c>
      <c r="H533" s="3">
        <v>4</v>
      </c>
      <c r="I533" s="13">
        <f t="shared" si="32"/>
        <v>4981500</v>
      </c>
      <c r="J533" s="12">
        <f t="shared" si="33"/>
        <v>16650000</v>
      </c>
      <c r="K533" s="13">
        <f t="shared" si="34"/>
        <v>16650000</v>
      </c>
      <c r="L533" s="12">
        <f t="shared" si="35"/>
        <v>16650000</v>
      </c>
    </row>
    <row r="534" spans="1:12" ht="37.5" x14ac:dyDescent="0.25">
      <c r="A534" s="11">
        <v>201261</v>
      </c>
      <c r="B534" s="1"/>
      <c r="C534" s="2" t="s">
        <v>2396</v>
      </c>
      <c r="D534" s="7" t="s">
        <v>331</v>
      </c>
      <c r="E534" s="5">
        <v>12</v>
      </c>
      <c r="F534" s="4">
        <v>12</v>
      </c>
      <c r="G534" s="4">
        <v>0</v>
      </c>
      <c r="H534" s="3">
        <v>4</v>
      </c>
      <c r="I534" s="13">
        <f t="shared" si="32"/>
        <v>6642000</v>
      </c>
      <c r="J534" s="12">
        <f t="shared" si="33"/>
        <v>22200000</v>
      </c>
      <c r="K534" s="13">
        <f t="shared" si="34"/>
        <v>22200000</v>
      </c>
      <c r="L534" s="12">
        <f t="shared" si="35"/>
        <v>22200000</v>
      </c>
    </row>
    <row r="535" spans="1:12" ht="56.25" x14ac:dyDescent="0.25">
      <c r="A535" s="11">
        <v>201265</v>
      </c>
      <c r="B535" s="1"/>
      <c r="C535" s="2" t="s">
        <v>2397</v>
      </c>
      <c r="D535" s="7"/>
      <c r="E535" s="5">
        <v>13</v>
      </c>
      <c r="F535" s="4">
        <v>13</v>
      </c>
      <c r="G535" s="4">
        <v>0</v>
      </c>
      <c r="H535" s="3">
        <v>8</v>
      </c>
      <c r="I535" s="13">
        <f t="shared" si="32"/>
        <v>7195500</v>
      </c>
      <c r="J535" s="12">
        <f t="shared" si="33"/>
        <v>24050000</v>
      </c>
      <c r="K535" s="13">
        <f t="shared" si="34"/>
        <v>24050000</v>
      </c>
      <c r="L535" s="12">
        <f t="shared" si="35"/>
        <v>24050000</v>
      </c>
    </row>
    <row r="536" spans="1:12" ht="75" x14ac:dyDescent="0.25">
      <c r="A536" s="11">
        <v>201266</v>
      </c>
      <c r="B536" s="1"/>
      <c r="C536" s="2" t="s">
        <v>2398</v>
      </c>
      <c r="D536" s="7"/>
      <c r="E536" s="5">
        <v>19</v>
      </c>
      <c r="F536" s="4">
        <v>19</v>
      </c>
      <c r="G536" s="4">
        <v>0</v>
      </c>
      <c r="H536" s="3">
        <v>8</v>
      </c>
      <c r="I536" s="13">
        <f t="shared" si="32"/>
        <v>10516500</v>
      </c>
      <c r="J536" s="12">
        <f t="shared" si="33"/>
        <v>35150000</v>
      </c>
      <c r="K536" s="13">
        <f t="shared" si="34"/>
        <v>35150000</v>
      </c>
      <c r="L536" s="12">
        <f t="shared" si="35"/>
        <v>35150000</v>
      </c>
    </row>
    <row r="537" spans="1:12" ht="75" x14ac:dyDescent="0.25">
      <c r="A537" s="11">
        <v>201270</v>
      </c>
      <c r="B537" s="1"/>
      <c r="C537" s="2" t="s">
        <v>332</v>
      </c>
      <c r="D537" s="7"/>
      <c r="E537" s="5">
        <v>67</v>
      </c>
      <c r="F537" s="4">
        <v>67</v>
      </c>
      <c r="G537" s="4">
        <v>0</v>
      </c>
      <c r="H537" s="3">
        <v>8</v>
      </c>
      <c r="I537" s="13">
        <f t="shared" si="32"/>
        <v>37084500</v>
      </c>
      <c r="J537" s="12">
        <f t="shared" si="33"/>
        <v>123950000</v>
      </c>
      <c r="K537" s="13">
        <f t="shared" si="34"/>
        <v>123950000</v>
      </c>
      <c r="L537" s="12">
        <f t="shared" si="35"/>
        <v>123950000</v>
      </c>
    </row>
    <row r="538" spans="1:12" ht="150" x14ac:dyDescent="0.25">
      <c r="A538" s="11">
        <v>201275</v>
      </c>
      <c r="B538" s="1"/>
      <c r="C538" s="2" t="s">
        <v>2399</v>
      </c>
      <c r="D538" s="7"/>
      <c r="E538" s="5">
        <v>31</v>
      </c>
      <c r="F538" s="4">
        <v>31</v>
      </c>
      <c r="G538" s="4">
        <v>0</v>
      </c>
      <c r="H538" s="3">
        <v>8</v>
      </c>
      <c r="I538" s="13">
        <f t="shared" si="32"/>
        <v>17158500</v>
      </c>
      <c r="J538" s="12">
        <f t="shared" si="33"/>
        <v>57350000</v>
      </c>
      <c r="K538" s="13">
        <f t="shared" si="34"/>
        <v>57350000</v>
      </c>
      <c r="L538" s="12">
        <f t="shared" si="35"/>
        <v>57350000</v>
      </c>
    </row>
    <row r="539" spans="1:12" ht="37.5" x14ac:dyDescent="0.25">
      <c r="A539" s="11">
        <v>201280</v>
      </c>
      <c r="B539" s="1"/>
      <c r="C539" s="2" t="s">
        <v>333</v>
      </c>
      <c r="D539" s="7" t="s">
        <v>2400</v>
      </c>
      <c r="E539" s="5">
        <v>37</v>
      </c>
      <c r="F539" s="4">
        <v>37</v>
      </c>
      <c r="G539" s="4">
        <v>0</v>
      </c>
      <c r="H539" s="3">
        <v>8</v>
      </c>
      <c r="I539" s="13">
        <f t="shared" si="32"/>
        <v>20479500</v>
      </c>
      <c r="J539" s="12">
        <f t="shared" si="33"/>
        <v>68450000</v>
      </c>
      <c r="K539" s="13">
        <f t="shared" si="34"/>
        <v>68450000</v>
      </c>
      <c r="L539" s="12">
        <f t="shared" si="35"/>
        <v>68450000</v>
      </c>
    </row>
    <row r="540" spans="1:12" ht="75" x14ac:dyDescent="0.25">
      <c r="A540" s="11">
        <v>201285</v>
      </c>
      <c r="B540" s="1"/>
      <c r="C540" s="2" t="s">
        <v>334</v>
      </c>
      <c r="D540" s="7"/>
      <c r="E540" s="5">
        <v>42</v>
      </c>
      <c r="F540" s="4">
        <v>42</v>
      </c>
      <c r="G540" s="4">
        <v>0</v>
      </c>
      <c r="H540" s="3">
        <v>10</v>
      </c>
      <c r="I540" s="13">
        <f t="shared" si="32"/>
        <v>23247000</v>
      </c>
      <c r="J540" s="12">
        <f t="shared" si="33"/>
        <v>77700000</v>
      </c>
      <c r="K540" s="13">
        <f t="shared" si="34"/>
        <v>77700000</v>
      </c>
      <c r="L540" s="12">
        <f t="shared" si="35"/>
        <v>77700000</v>
      </c>
    </row>
    <row r="541" spans="1:12" ht="75" x14ac:dyDescent="0.25">
      <c r="A541" s="11">
        <v>201290</v>
      </c>
      <c r="B541" s="1"/>
      <c r="C541" s="2" t="s">
        <v>335</v>
      </c>
      <c r="D541" s="7"/>
      <c r="E541" s="5">
        <v>33</v>
      </c>
      <c r="F541" s="4">
        <v>33</v>
      </c>
      <c r="G541" s="4">
        <v>0</v>
      </c>
      <c r="H541" s="3">
        <v>8</v>
      </c>
      <c r="I541" s="13">
        <f t="shared" si="32"/>
        <v>18265500</v>
      </c>
      <c r="J541" s="12">
        <f t="shared" si="33"/>
        <v>61050000</v>
      </c>
      <c r="K541" s="13">
        <f t="shared" si="34"/>
        <v>61050000</v>
      </c>
      <c r="L541" s="12">
        <f t="shared" si="35"/>
        <v>61050000</v>
      </c>
    </row>
    <row r="542" spans="1:12" ht="56.25" x14ac:dyDescent="0.25">
      <c r="A542" s="11">
        <v>201295</v>
      </c>
      <c r="B542" s="1"/>
      <c r="C542" s="2" t="s">
        <v>336</v>
      </c>
      <c r="D542" s="7"/>
      <c r="E542" s="5">
        <v>47</v>
      </c>
      <c r="F542" s="4">
        <v>47</v>
      </c>
      <c r="G542" s="4">
        <v>0</v>
      </c>
      <c r="H542" s="3">
        <v>8</v>
      </c>
      <c r="I542" s="13">
        <f t="shared" si="32"/>
        <v>26014500</v>
      </c>
      <c r="J542" s="12">
        <f t="shared" si="33"/>
        <v>86950000</v>
      </c>
      <c r="K542" s="13">
        <f t="shared" si="34"/>
        <v>86950000</v>
      </c>
      <c r="L542" s="12">
        <f t="shared" si="35"/>
        <v>86950000</v>
      </c>
    </row>
    <row r="543" spans="1:12" ht="93.75" x14ac:dyDescent="0.25">
      <c r="A543" s="11">
        <v>201300</v>
      </c>
      <c r="B543" s="1"/>
      <c r="C543" s="2" t="s">
        <v>337</v>
      </c>
      <c r="D543" s="7"/>
      <c r="E543" s="5">
        <v>34</v>
      </c>
      <c r="F543" s="4">
        <v>34</v>
      </c>
      <c r="G543" s="4">
        <v>0</v>
      </c>
      <c r="H543" s="3">
        <v>8</v>
      </c>
      <c r="I543" s="13">
        <f t="shared" si="32"/>
        <v>18819000</v>
      </c>
      <c r="J543" s="12">
        <f t="shared" si="33"/>
        <v>62900000</v>
      </c>
      <c r="K543" s="13">
        <f t="shared" si="34"/>
        <v>62900000</v>
      </c>
      <c r="L543" s="12">
        <f t="shared" si="35"/>
        <v>62900000</v>
      </c>
    </row>
    <row r="544" spans="1:12" ht="112.5" x14ac:dyDescent="0.25">
      <c r="A544" s="11">
        <v>201305</v>
      </c>
      <c r="B544" s="1"/>
      <c r="C544" s="2" t="s">
        <v>338</v>
      </c>
      <c r="D544" s="7"/>
      <c r="E544" s="5">
        <v>35</v>
      </c>
      <c r="F544" s="4">
        <v>35</v>
      </c>
      <c r="G544" s="4">
        <v>0</v>
      </c>
      <c r="H544" s="3">
        <v>8</v>
      </c>
      <c r="I544" s="13">
        <f t="shared" si="32"/>
        <v>19372500</v>
      </c>
      <c r="J544" s="12">
        <f t="shared" si="33"/>
        <v>64750000</v>
      </c>
      <c r="K544" s="13">
        <f t="shared" si="34"/>
        <v>64750000</v>
      </c>
      <c r="L544" s="12">
        <f t="shared" si="35"/>
        <v>64750000</v>
      </c>
    </row>
    <row r="545" spans="1:12" ht="56.25" x14ac:dyDescent="0.25">
      <c r="A545" s="11">
        <v>201310</v>
      </c>
      <c r="B545" s="1"/>
      <c r="C545" s="2" t="s">
        <v>339</v>
      </c>
      <c r="D545" s="7"/>
      <c r="E545" s="5">
        <v>29</v>
      </c>
      <c r="F545" s="4">
        <v>29</v>
      </c>
      <c r="G545" s="4">
        <v>0</v>
      </c>
      <c r="H545" s="3">
        <v>8</v>
      </c>
      <c r="I545" s="13">
        <f t="shared" si="32"/>
        <v>16051500</v>
      </c>
      <c r="J545" s="12">
        <f t="shared" si="33"/>
        <v>53650000</v>
      </c>
      <c r="K545" s="13">
        <f t="shared" si="34"/>
        <v>53650000</v>
      </c>
      <c r="L545" s="12">
        <f t="shared" si="35"/>
        <v>53650000</v>
      </c>
    </row>
    <row r="546" spans="1:12" ht="37.5" x14ac:dyDescent="0.25">
      <c r="A546" s="11">
        <v>201315</v>
      </c>
      <c r="B546" s="1"/>
      <c r="C546" s="2" t="s">
        <v>340</v>
      </c>
      <c r="D546" s="7" t="s">
        <v>2401</v>
      </c>
      <c r="E546" s="5">
        <v>45</v>
      </c>
      <c r="F546" s="4">
        <v>45</v>
      </c>
      <c r="G546" s="4">
        <v>0</v>
      </c>
      <c r="H546" s="3">
        <v>8</v>
      </c>
      <c r="I546" s="13">
        <f t="shared" si="32"/>
        <v>24907500</v>
      </c>
      <c r="J546" s="12">
        <f t="shared" si="33"/>
        <v>83250000</v>
      </c>
      <c r="K546" s="13">
        <f t="shared" si="34"/>
        <v>83250000</v>
      </c>
      <c r="L546" s="12">
        <f t="shared" si="35"/>
        <v>83250000</v>
      </c>
    </row>
    <row r="547" spans="1:12" ht="37.5" x14ac:dyDescent="0.25">
      <c r="A547" s="11">
        <v>201320</v>
      </c>
      <c r="B547" s="1"/>
      <c r="C547" s="2" t="s">
        <v>2402</v>
      </c>
      <c r="D547" s="7"/>
      <c r="E547" s="5">
        <v>58</v>
      </c>
      <c r="F547" s="4">
        <v>58</v>
      </c>
      <c r="G547" s="4">
        <v>0</v>
      </c>
      <c r="H547" s="3">
        <v>8</v>
      </c>
      <c r="I547" s="13">
        <f t="shared" si="32"/>
        <v>32103000</v>
      </c>
      <c r="J547" s="12">
        <f t="shared" si="33"/>
        <v>107300000</v>
      </c>
      <c r="K547" s="13">
        <f t="shared" si="34"/>
        <v>107300000</v>
      </c>
      <c r="L547" s="12">
        <f t="shared" si="35"/>
        <v>107300000</v>
      </c>
    </row>
    <row r="548" spans="1:12" ht="37.5" x14ac:dyDescent="0.25">
      <c r="A548" s="11">
        <v>201321</v>
      </c>
      <c r="B548" s="1"/>
      <c r="C548" s="2" t="s">
        <v>2403</v>
      </c>
      <c r="D548" s="7"/>
      <c r="E548" s="5">
        <v>66</v>
      </c>
      <c r="F548" s="4">
        <v>66</v>
      </c>
      <c r="G548" s="4">
        <v>0</v>
      </c>
      <c r="H548" s="3">
        <v>8</v>
      </c>
      <c r="I548" s="13">
        <f t="shared" si="32"/>
        <v>36531000</v>
      </c>
      <c r="J548" s="12">
        <f t="shared" si="33"/>
        <v>122100000</v>
      </c>
      <c r="K548" s="13">
        <f t="shared" si="34"/>
        <v>122100000</v>
      </c>
      <c r="L548" s="12">
        <f t="shared" si="35"/>
        <v>122100000</v>
      </c>
    </row>
    <row r="549" spans="1:12" ht="56.25" x14ac:dyDescent="0.25">
      <c r="A549" s="11">
        <v>201325</v>
      </c>
      <c r="B549" s="1"/>
      <c r="C549" s="2" t="s">
        <v>341</v>
      </c>
      <c r="D549" s="7" t="s">
        <v>2404</v>
      </c>
      <c r="E549" s="5">
        <v>72</v>
      </c>
      <c r="F549" s="4">
        <v>72</v>
      </c>
      <c r="G549" s="4">
        <v>0</v>
      </c>
      <c r="H549" s="3">
        <v>8</v>
      </c>
      <c r="I549" s="13">
        <f t="shared" si="32"/>
        <v>39852000</v>
      </c>
      <c r="J549" s="12">
        <f t="shared" si="33"/>
        <v>133200000</v>
      </c>
      <c r="K549" s="13">
        <f t="shared" si="34"/>
        <v>133200000</v>
      </c>
      <c r="L549" s="12">
        <f t="shared" si="35"/>
        <v>133200000</v>
      </c>
    </row>
    <row r="550" spans="1:12" ht="75" x14ac:dyDescent="0.25">
      <c r="A550" s="11">
        <v>201330</v>
      </c>
      <c r="B550" s="1"/>
      <c r="C550" s="2" t="s">
        <v>2405</v>
      </c>
      <c r="D550" s="7"/>
      <c r="E550" s="5">
        <v>82</v>
      </c>
      <c r="F550" s="4">
        <v>82</v>
      </c>
      <c r="G550" s="4">
        <v>0</v>
      </c>
      <c r="H550" s="3">
        <v>8</v>
      </c>
      <c r="I550" s="13">
        <f t="shared" si="32"/>
        <v>45387000</v>
      </c>
      <c r="J550" s="12">
        <f t="shared" si="33"/>
        <v>151700000</v>
      </c>
      <c r="K550" s="13">
        <f t="shared" si="34"/>
        <v>151700000</v>
      </c>
      <c r="L550" s="12">
        <f t="shared" si="35"/>
        <v>151700000</v>
      </c>
    </row>
    <row r="551" spans="1:12" ht="56.25" x14ac:dyDescent="0.25">
      <c r="A551" s="11">
        <v>201340</v>
      </c>
      <c r="B551" s="1"/>
      <c r="C551" s="2" t="s">
        <v>2406</v>
      </c>
      <c r="D551" s="7"/>
      <c r="E551" s="5">
        <v>13</v>
      </c>
      <c r="F551" s="4">
        <v>13</v>
      </c>
      <c r="G551" s="4">
        <v>0</v>
      </c>
      <c r="H551" s="3">
        <v>4</v>
      </c>
      <c r="I551" s="13">
        <f t="shared" si="32"/>
        <v>7195500</v>
      </c>
      <c r="J551" s="12">
        <f t="shared" si="33"/>
        <v>24050000</v>
      </c>
      <c r="K551" s="13">
        <f t="shared" si="34"/>
        <v>24050000</v>
      </c>
      <c r="L551" s="12">
        <f t="shared" si="35"/>
        <v>24050000</v>
      </c>
    </row>
    <row r="552" spans="1:12" ht="75" x14ac:dyDescent="0.25">
      <c r="A552" s="11">
        <v>201345</v>
      </c>
      <c r="B552" s="1"/>
      <c r="C552" s="2" t="s">
        <v>2407</v>
      </c>
      <c r="D552" s="7"/>
      <c r="E552" s="5">
        <v>43</v>
      </c>
      <c r="F552" s="4">
        <v>43</v>
      </c>
      <c r="G552" s="4">
        <v>0</v>
      </c>
      <c r="H552" s="3">
        <v>8</v>
      </c>
      <c r="I552" s="13">
        <f t="shared" si="32"/>
        <v>23800500</v>
      </c>
      <c r="J552" s="12">
        <f t="shared" si="33"/>
        <v>79550000</v>
      </c>
      <c r="K552" s="13">
        <f t="shared" si="34"/>
        <v>79550000</v>
      </c>
      <c r="L552" s="12">
        <f t="shared" si="35"/>
        <v>79550000</v>
      </c>
    </row>
    <row r="553" spans="1:12" ht="56.25" x14ac:dyDescent="0.25">
      <c r="A553" s="11">
        <v>201350</v>
      </c>
      <c r="B553" s="1"/>
      <c r="C553" s="2" t="s">
        <v>5353</v>
      </c>
      <c r="D553" s="7"/>
      <c r="E553" s="5">
        <v>59</v>
      </c>
      <c r="F553" s="4">
        <v>59</v>
      </c>
      <c r="G553" s="4">
        <v>0</v>
      </c>
      <c r="H553" s="3">
        <v>8</v>
      </c>
      <c r="I553" s="13">
        <f t="shared" si="32"/>
        <v>32656500</v>
      </c>
      <c r="J553" s="12">
        <f t="shared" si="33"/>
        <v>109150000</v>
      </c>
      <c r="K553" s="13">
        <f t="shared" si="34"/>
        <v>109150000</v>
      </c>
      <c r="L553" s="12">
        <f t="shared" si="35"/>
        <v>109150000</v>
      </c>
    </row>
    <row r="554" spans="1:12" ht="56.25" x14ac:dyDescent="0.25">
      <c r="A554" s="11">
        <v>201355</v>
      </c>
      <c r="B554" s="1"/>
      <c r="C554" s="2" t="s">
        <v>342</v>
      </c>
      <c r="D554" s="7"/>
      <c r="E554" s="5">
        <v>4</v>
      </c>
      <c r="F554" s="4">
        <v>4</v>
      </c>
      <c r="G554" s="4">
        <v>0</v>
      </c>
      <c r="H554" s="3">
        <v>8</v>
      </c>
      <c r="I554" s="13">
        <f t="shared" si="32"/>
        <v>2214000</v>
      </c>
      <c r="J554" s="12">
        <f t="shared" si="33"/>
        <v>7400000</v>
      </c>
      <c r="K554" s="13">
        <f t="shared" si="34"/>
        <v>7400000</v>
      </c>
      <c r="L554" s="12">
        <f t="shared" si="35"/>
        <v>7400000</v>
      </c>
    </row>
    <row r="555" spans="1:12" ht="56.25" x14ac:dyDescent="0.25">
      <c r="A555" s="11">
        <v>201360</v>
      </c>
      <c r="B555" s="1"/>
      <c r="C555" s="2" t="s">
        <v>343</v>
      </c>
      <c r="D555" s="7"/>
      <c r="E555" s="5">
        <v>82</v>
      </c>
      <c r="F555" s="4">
        <v>82</v>
      </c>
      <c r="G555" s="4">
        <v>0</v>
      </c>
      <c r="H555" s="3">
        <v>10</v>
      </c>
      <c r="I555" s="13">
        <f t="shared" si="32"/>
        <v>45387000</v>
      </c>
      <c r="J555" s="12">
        <f t="shared" si="33"/>
        <v>151700000</v>
      </c>
      <c r="K555" s="13">
        <f t="shared" si="34"/>
        <v>151700000</v>
      </c>
      <c r="L555" s="12">
        <f t="shared" si="35"/>
        <v>151700000</v>
      </c>
    </row>
    <row r="556" spans="1:12" ht="56.25" x14ac:dyDescent="0.25">
      <c r="A556" s="11">
        <v>201365</v>
      </c>
      <c r="B556" s="1"/>
      <c r="C556" s="2" t="s">
        <v>5354</v>
      </c>
      <c r="D556" s="7"/>
      <c r="E556" s="5">
        <v>59</v>
      </c>
      <c r="F556" s="4">
        <v>59</v>
      </c>
      <c r="G556" s="4">
        <v>0</v>
      </c>
      <c r="H556" s="3">
        <v>10</v>
      </c>
      <c r="I556" s="13">
        <f t="shared" si="32"/>
        <v>32656500</v>
      </c>
      <c r="J556" s="12">
        <f t="shared" si="33"/>
        <v>109150000</v>
      </c>
      <c r="K556" s="13">
        <f t="shared" si="34"/>
        <v>109150000</v>
      </c>
      <c r="L556" s="12">
        <f t="shared" si="35"/>
        <v>109150000</v>
      </c>
    </row>
    <row r="557" spans="1:12" ht="56.25" x14ac:dyDescent="0.25">
      <c r="A557" s="11">
        <v>201370</v>
      </c>
      <c r="B557" s="1"/>
      <c r="C557" s="2" t="s">
        <v>344</v>
      </c>
      <c r="D557" s="7"/>
      <c r="E557" s="5">
        <v>35</v>
      </c>
      <c r="F557" s="4">
        <v>35</v>
      </c>
      <c r="G557" s="4">
        <v>0</v>
      </c>
      <c r="H557" s="3">
        <v>10</v>
      </c>
      <c r="I557" s="13">
        <f t="shared" si="32"/>
        <v>19372500</v>
      </c>
      <c r="J557" s="12">
        <f t="shared" si="33"/>
        <v>64750000</v>
      </c>
      <c r="K557" s="13">
        <f t="shared" si="34"/>
        <v>64750000</v>
      </c>
      <c r="L557" s="12">
        <f t="shared" si="35"/>
        <v>64750000</v>
      </c>
    </row>
    <row r="558" spans="1:12" ht="75" x14ac:dyDescent="0.25">
      <c r="A558" s="11">
        <v>201375</v>
      </c>
      <c r="B558" s="1"/>
      <c r="C558" s="2" t="s">
        <v>2408</v>
      </c>
      <c r="D558" s="7" t="s">
        <v>345</v>
      </c>
      <c r="E558" s="5">
        <v>58</v>
      </c>
      <c r="F558" s="4">
        <v>58</v>
      </c>
      <c r="G558" s="4">
        <v>0</v>
      </c>
      <c r="H558" s="3">
        <v>10</v>
      </c>
      <c r="I558" s="13">
        <f t="shared" si="32"/>
        <v>32103000</v>
      </c>
      <c r="J558" s="12">
        <f t="shared" si="33"/>
        <v>107300000</v>
      </c>
      <c r="K558" s="13">
        <f t="shared" si="34"/>
        <v>107300000</v>
      </c>
      <c r="L558" s="12">
        <f t="shared" si="35"/>
        <v>107300000</v>
      </c>
    </row>
    <row r="559" spans="1:12" ht="56.25" x14ac:dyDescent="0.25">
      <c r="A559" s="11">
        <v>201380</v>
      </c>
      <c r="B559" s="1"/>
      <c r="C559" s="2" t="s">
        <v>2409</v>
      </c>
      <c r="D559" s="7" t="s">
        <v>346</v>
      </c>
      <c r="E559" s="5">
        <v>34</v>
      </c>
      <c r="F559" s="4">
        <v>34</v>
      </c>
      <c r="G559" s="4">
        <v>0</v>
      </c>
      <c r="H559" s="3">
        <v>10</v>
      </c>
      <c r="I559" s="13">
        <f t="shared" si="32"/>
        <v>18819000</v>
      </c>
      <c r="J559" s="12">
        <f t="shared" si="33"/>
        <v>62900000</v>
      </c>
      <c r="K559" s="13">
        <f t="shared" si="34"/>
        <v>62900000</v>
      </c>
      <c r="L559" s="12">
        <f t="shared" si="35"/>
        <v>62900000</v>
      </c>
    </row>
    <row r="560" spans="1:12" ht="56.25" x14ac:dyDescent="0.25">
      <c r="A560" s="11">
        <v>201385</v>
      </c>
      <c r="B560" s="1"/>
      <c r="C560" s="2" t="s">
        <v>347</v>
      </c>
      <c r="D560" s="7"/>
      <c r="E560" s="5">
        <v>66</v>
      </c>
      <c r="F560" s="4">
        <v>66</v>
      </c>
      <c r="G560" s="4">
        <v>0</v>
      </c>
      <c r="H560" s="3">
        <v>10</v>
      </c>
      <c r="I560" s="13">
        <f t="shared" si="32"/>
        <v>36531000</v>
      </c>
      <c r="J560" s="12">
        <f t="shared" si="33"/>
        <v>122100000</v>
      </c>
      <c r="K560" s="13">
        <f t="shared" si="34"/>
        <v>122100000</v>
      </c>
      <c r="L560" s="12">
        <f t="shared" si="35"/>
        <v>122100000</v>
      </c>
    </row>
    <row r="561" spans="1:12" ht="37.5" x14ac:dyDescent="0.25">
      <c r="A561" s="11">
        <v>201390</v>
      </c>
      <c r="B561" s="1"/>
      <c r="C561" s="2" t="s">
        <v>348</v>
      </c>
      <c r="D561" s="7"/>
      <c r="E561" s="5">
        <v>49</v>
      </c>
      <c r="F561" s="4">
        <v>49</v>
      </c>
      <c r="G561" s="4">
        <v>0</v>
      </c>
      <c r="H561" s="3">
        <v>10</v>
      </c>
      <c r="I561" s="13">
        <f t="shared" si="32"/>
        <v>27121500</v>
      </c>
      <c r="J561" s="12">
        <f t="shared" si="33"/>
        <v>90650000</v>
      </c>
      <c r="K561" s="13">
        <f t="shared" si="34"/>
        <v>90650000</v>
      </c>
      <c r="L561" s="12">
        <f t="shared" si="35"/>
        <v>90650000</v>
      </c>
    </row>
    <row r="562" spans="1:12" ht="37.5" x14ac:dyDescent="0.25">
      <c r="A562" s="11">
        <v>201395</v>
      </c>
      <c r="B562" s="1"/>
      <c r="C562" s="2" t="s">
        <v>349</v>
      </c>
      <c r="D562" s="7"/>
      <c r="E562" s="5">
        <v>52</v>
      </c>
      <c r="F562" s="4">
        <v>52</v>
      </c>
      <c r="G562" s="4">
        <v>0</v>
      </c>
      <c r="H562" s="3">
        <v>10</v>
      </c>
      <c r="I562" s="13">
        <f t="shared" si="32"/>
        <v>28782000</v>
      </c>
      <c r="J562" s="12">
        <f t="shared" si="33"/>
        <v>96200000</v>
      </c>
      <c r="K562" s="13">
        <f t="shared" si="34"/>
        <v>96200000</v>
      </c>
      <c r="L562" s="12">
        <f t="shared" si="35"/>
        <v>96200000</v>
      </c>
    </row>
    <row r="563" spans="1:12" ht="187.5" x14ac:dyDescent="0.25">
      <c r="A563" s="11">
        <v>201400</v>
      </c>
      <c r="B563" s="1"/>
      <c r="C563" s="2" t="s">
        <v>2410</v>
      </c>
      <c r="D563" s="7" t="s">
        <v>350</v>
      </c>
      <c r="E563" s="5">
        <v>73</v>
      </c>
      <c r="F563" s="4">
        <v>73</v>
      </c>
      <c r="G563" s="4">
        <v>0</v>
      </c>
      <c r="H563" s="3">
        <v>10</v>
      </c>
      <c r="I563" s="13">
        <f t="shared" si="32"/>
        <v>40405500</v>
      </c>
      <c r="J563" s="12">
        <f t="shared" si="33"/>
        <v>135050000</v>
      </c>
      <c r="K563" s="13">
        <f t="shared" si="34"/>
        <v>135050000</v>
      </c>
      <c r="L563" s="12">
        <f t="shared" si="35"/>
        <v>135050000</v>
      </c>
    </row>
    <row r="564" spans="1:12" ht="56.25" x14ac:dyDescent="0.25">
      <c r="A564" s="11">
        <v>201405</v>
      </c>
      <c r="B564" s="1"/>
      <c r="C564" s="2" t="s">
        <v>2411</v>
      </c>
      <c r="D564" s="7"/>
      <c r="E564" s="5">
        <v>75</v>
      </c>
      <c r="F564" s="4">
        <v>75</v>
      </c>
      <c r="G564" s="4">
        <v>0</v>
      </c>
      <c r="H564" s="3">
        <v>10</v>
      </c>
      <c r="I564" s="13">
        <f t="shared" si="32"/>
        <v>41512500</v>
      </c>
      <c r="J564" s="12">
        <f t="shared" si="33"/>
        <v>138750000</v>
      </c>
      <c r="K564" s="13">
        <f t="shared" si="34"/>
        <v>138750000</v>
      </c>
      <c r="L564" s="12">
        <f t="shared" si="35"/>
        <v>138750000</v>
      </c>
    </row>
    <row r="565" spans="1:12" ht="56.25" x14ac:dyDescent="0.25">
      <c r="A565" s="11">
        <v>201410</v>
      </c>
      <c r="B565" s="1"/>
      <c r="C565" s="2" t="s">
        <v>351</v>
      </c>
      <c r="D565" s="7"/>
      <c r="E565" s="5">
        <v>76</v>
      </c>
      <c r="F565" s="4">
        <v>76</v>
      </c>
      <c r="G565" s="4">
        <v>0</v>
      </c>
      <c r="H565" s="3">
        <v>10</v>
      </c>
      <c r="I565" s="13">
        <f t="shared" si="32"/>
        <v>42066000</v>
      </c>
      <c r="J565" s="12">
        <f t="shared" si="33"/>
        <v>140600000</v>
      </c>
      <c r="K565" s="13">
        <f t="shared" si="34"/>
        <v>140600000</v>
      </c>
      <c r="L565" s="12">
        <f t="shared" si="35"/>
        <v>140600000</v>
      </c>
    </row>
    <row r="566" spans="1:12" ht="19.5" x14ac:dyDescent="0.25">
      <c r="A566" s="11">
        <v>201415</v>
      </c>
      <c r="B566" s="1"/>
      <c r="C566" s="2" t="s">
        <v>352</v>
      </c>
      <c r="D566" s="7"/>
      <c r="E566" s="5">
        <v>104</v>
      </c>
      <c r="F566" s="4">
        <v>104</v>
      </c>
      <c r="G566" s="4">
        <v>0</v>
      </c>
      <c r="H566" s="3">
        <v>15</v>
      </c>
      <c r="I566" s="13">
        <f t="shared" si="32"/>
        <v>57564000</v>
      </c>
      <c r="J566" s="12">
        <f t="shared" si="33"/>
        <v>192400000</v>
      </c>
      <c r="K566" s="13">
        <f t="shared" si="34"/>
        <v>192400000</v>
      </c>
      <c r="L566" s="12">
        <f t="shared" si="35"/>
        <v>192400000</v>
      </c>
    </row>
    <row r="567" spans="1:12" ht="37.5" x14ac:dyDescent="0.25">
      <c r="A567" s="11">
        <v>201420</v>
      </c>
      <c r="B567" s="1"/>
      <c r="C567" s="2" t="s">
        <v>353</v>
      </c>
      <c r="D567" s="7"/>
      <c r="E567" s="5">
        <v>43</v>
      </c>
      <c r="F567" s="4">
        <v>43</v>
      </c>
      <c r="G567" s="4">
        <v>0</v>
      </c>
      <c r="H567" s="3">
        <v>10</v>
      </c>
      <c r="I567" s="13">
        <f t="shared" si="32"/>
        <v>23800500</v>
      </c>
      <c r="J567" s="12">
        <f t="shared" si="33"/>
        <v>79550000</v>
      </c>
      <c r="K567" s="13">
        <f t="shared" si="34"/>
        <v>79550000</v>
      </c>
      <c r="L567" s="12">
        <f t="shared" si="35"/>
        <v>79550000</v>
      </c>
    </row>
    <row r="568" spans="1:12" ht="131.25" x14ac:dyDescent="0.25">
      <c r="A568" s="11">
        <v>201425</v>
      </c>
      <c r="B568" s="1"/>
      <c r="C568" s="2" t="s">
        <v>354</v>
      </c>
      <c r="D568" s="7"/>
      <c r="E568" s="5">
        <v>57</v>
      </c>
      <c r="F568" s="4">
        <v>57</v>
      </c>
      <c r="G568" s="4">
        <v>0</v>
      </c>
      <c r="H568" s="3">
        <v>10</v>
      </c>
      <c r="I568" s="13">
        <f t="shared" si="32"/>
        <v>31549500</v>
      </c>
      <c r="J568" s="12">
        <f t="shared" si="33"/>
        <v>105450000</v>
      </c>
      <c r="K568" s="13">
        <f t="shared" si="34"/>
        <v>105450000</v>
      </c>
      <c r="L568" s="12">
        <f t="shared" si="35"/>
        <v>105450000</v>
      </c>
    </row>
    <row r="569" spans="1:12" ht="93.75" x14ac:dyDescent="0.25">
      <c r="A569" s="11">
        <v>201430</v>
      </c>
      <c r="B569" s="1"/>
      <c r="C569" s="2" t="s">
        <v>355</v>
      </c>
      <c r="D569" s="7"/>
      <c r="E569" s="5">
        <v>32</v>
      </c>
      <c r="F569" s="4">
        <v>32</v>
      </c>
      <c r="G569" s="4">
        <v>0</v>
      </c>
      <c r="H569" s="3">
        <v>10</v>
      </c>
      <c r="I569" s="13">
        <f t="shared" si="32"/>
        <v>17712000</v>
      </c>
      <c r="J569" s="12">
        <f t="shared" si="33"/>
        <v>59200000</v>
      </c>
      <c r="K569" s="13">
        <f t="shared" si="34"/>
        <v>59200000</v>
      </c>
      <c r="L569" s="12">
        <f t="shared" si="35"/>
        <v>59200000</v>
      </c>
    </row>
    <row r="570" spans="1:12" ht="112.5" x14ac:dyDescent="0.25">
      <c r="A570" s="11">
        <v>201435</v>
      </c>
      <c r="B570" s="1"/>
      <c r="C570" s="2" t="s">
        <v>356</v>
      </c>
      <c r="D570" s="7"/>
      <c r="E570" s="5">
        <v>40</v>
      </c>
      <c r="F570" s="4">
        <v>40</v>
      </c>
      <c r="G570" s="4">
        <v>0</v>
      </c>
      <c r="H570" s="3">
        <v>10</v>
      </c>
      <c r="I570" s="13">
        <f t="shared" si="32"/>
        <v>22140000</v>
      </c>
      <c r="J570" s="12">
        <f t="shared" si="33"/>
        <v>74000000</v>
      </c>
      <c r="K570" s="13">
        <f t="shared" si="34"/>
        <v>74000000</v>
      </c>
      <c r="L570" s="12">
        <f t="shared" si="35"/>
        <v>74000000</v>
      </c>
    </row>
    <row r="571" spans="1:12" ht="56.25" x14ac:dyDescent="0.25">
      <c r="A571" s="11">
        <v>201440</v>
      </c>
      <c r="B571" s="1"/>
      <c r="C571" s="2" t="s">
        <v>2412</v>
      </c>
      <c r="D571" s="7"/>
      <c r="E571" s="5">
        <v>13</v>
      </c>
      <c r="F571" s="4">
        <v>13</v>
      </c>
      <c r="G571" s="4">
        <v>0</v>
      </c>
      <c r="H571" s="3">
        <v>4</v>
      </c>
      <c r="I571" s="13">
        <f t="shared" si="32"/>
        <v>7195500</v>
      </c>
      <c r="J571" s="12">
        <f t="shared" si="33"/>
        <v>24050000</v>
      </c>
      <c r="K571" s="13">
        <f t="shared" si="34"/>
        <v>24050000</v>
      </c>
      <c r="L571" s="12">
        <f t="shared" si="35"/>
        <v>24050000</v>
      </c>
    </row>
    <row r="572" spans="1:12" ht="56.25" x14ac:dyDescent="0.25">
      <c r="A572" s="11">
        <v>201441</v>
      </c>
      <c r="B572" s="1"/>
      <c r="C572" s="2" t="s">
        <v>2413</v>
      </c>
      <c r="D572" s="7"/>
      <c r="E572" s="5">
        <v>13</v>
      </c>
      <c r="F572" s="4">
        <v>13</v>
      </c>
      <c r="G572" s="4">
        <v>0</v>
      </c>
      <c r="H572" s="3">
        <v>4</v>
      </c>
      <c r="I572" s="13">
        <f t="shared" si="32"/>
        <v>7195500</v>
      </c>
      <c r="J572" s="12">
        <f t="shared" si="33"/>
        <v>24050000</v>
      </c>
      <c r="K572" s="13">
        <f t="shared" si="34"/>
        <v>24050000</v>
      </c>
      <c r="L572" s="12">
        <f t="shared" si="35"/>
        <v>24050000</v>
      </c>
    </row>
    <row r="573" spans="1:12" ht="56.25" x14ac:dyDescent="0.25">
      <c r="A573" s="11">
        <v>201442</v>
      </c>
      <c r="B573" s="1"/>
      <c r="C573" s="2" t="s">
        <v>2414</v>
      </c>
      <c r="D573" s="7"/>
      <c r="E573" s="5">
        <v>12</v>
      </c>
      <c r="F573" s="4">
        <v>12</v>
      </c>
      <c r="G573" s="4">
        <v>0</v>
      </c>
      <c r="H573" s="3">
        <v>4</v>
      </c>
      <c r="I573" s="13">
        <f t="shared" si="32"/>
        <v>6642000</v>
      </c>
      <c r="J573" s="12">
        <f t="shared" si="33"/>
        <v>22200000</v>
      </c>
      <c r="K573" s="13">
        <f t="shared" si="34"/>
        <v>22200000</v>
      </c>
      <c r="L573" s="12">
        <f t="shared" si="35"/>
        <v>22200000</v>
      </c>
    </row>
    <row r="574" spans="1:12" ht="93.75" x14ac:dyDescent="0.25">
      <c r="A574" s="11">
        <v>201443</v>
      </c>
      <c r="B574" s="1"/>
      <c r="C574" s="2" t="s">
        <v>2415</v>
      </c>
      <c r="D574" s="7"/>
      <c r="E574" s="5">
        <v>14</v>
      </c>
      <c r="F574" s="4">
        <v>14</v>
      </c>
      <c r="G574" s="4">
        <v>0</v>
      </c>
      <c r="H574" s="3">
        <v>4</v>
      </c>
      <c r="I574" s="13">
        <f t="shared" si="32"/>
        <v>7749000</v>
      </c>
      <c r="J574" s="12">
        <f t="shared" si="33"/>
        <v>25900000</v>
      </c>
      <c r="K574" s="13">
        <f t="shared" si="34"/>
        <v>25900000</v>
      </c>
      <c r="L574" s="12">
        <f t="shared" si="35"/>
        <v>25900000</v>
      </c>
    </row>
    <row r="575" spans="1:12" ht="75" x14ac:dyDescent="0.25">
      <c r="A575" s="11">
        <v>201445</v>
      </c>
      <c r="B575" s="1"/>
      <c r="C575" s="2" t="s">
        <v>2416</v>
      </c>
      <c r="D575" s="7"/>
      <c r="E575" s="5">
        <v>39</v>
      </c>
      <c r="F575" s="4">
        <v>39</v>
      </c>
      <c r="G575" s="4">
        <v>0</v>
      </c>
      <c r="H575" s="3">
        <v>13</v>
      </c>
      <c r="I575" s="13">
        <f t="shared" si="32"/>
        <v>21586500</v>
      </c>
      <c r="J575" s="12">
        <f t="shared" si="33"/>
        <v>72150000</v>
      </c>
      <c r="K575" s="13">
        <f t="shared" si="34"/>
        <v>72150000</v>
      </c>
      <c r="L575" s="12">
        <f t="shared" si="35"/>
        <v>72150000</v>
      </c>
    </row>
    <row r="576" spans="1:12" ht="93.75" x14ac:dyDescent="0.25">
      <c r="A576" s="11">
        <v>201446</v>
      </c>
      <c r="B576" s="1"/>
      <c r="C576" s="2" t="s">
        <v>2417</v>
      </c>
      <c r="D576" s="7"/>
      <c r="E576" s="5">
        <v>34</v>
      </c>
      <c r="F576" s="4">
        <v>34</v>
      </c>
      <c r="G576" s="4">
        <v>0</v>
      </c>
      <c r="H576" s="3">
        <v>13</v>
      </c>
      <c r="I576" s="13">
        <f t="shared" si="32"/>
        <v>18819000</v>
      </c>
      <c r="J576" s="12">
        <f t="shared" si="33"/>
        <v>62900000</v>
      </c>
      <c r="K576" s="13">
        <f t="shared" si="34"/>
        <v>62900000</v>
      </c>
      <c r="L576" s="12">
        <f t="shared" si="35"/>
        <v>62900000</v>
      </c>
    </row>
    <row r="577" spans="1:12" ht="93.75" x14ac:dyDescent="0.25">
      <c r="A577" s="11">
        <v>201447</v>
      </c>
      <c r="B577" s="1"/>
      <c r="C577" s="2" t="s">
        <v>2418</v>
      </c>
      <c r="D577" s="7"/>
      <c r="E577" s="5">
        <v>34</v>
      </c>
      <c r="F577" s="4">
        <v>34</v>
      </c>
      <c r="G577" s="4">
        <v>0</v>
      </c>
      <c r="H577" s="3">
        <v>13</v>
      </c>
      <c r="I577" s="13">
        <f t="shared" si="32"/>
        <v>18819000</v>
      </c>
      <c r="J577" s="12">
        <f t="shared" si="33"/>
        <v>62900000</v>
      </c>
      <c r="K577" s="13">
        <f t="shared" si="34"/>
        <v>62900000</v>
      </c>
      <c r="L577" s="12">
        <f t="shared" si="35"/>
        <v>62900000</v>
      </c>
    </row>
    <row r="578" spans="1:12" ht="75" x14ac:dyDescent="0.25">
      <c r="A578" s="11">
        <v>201450</v>
      </c>
      <c r="B578" s="1"/>
      <c r="C578" s="2" t="s">
        <v>357</v>
      </c>
      <c r="D578" s="7"/>
      <c r="E578" s="5">
        <v>61</v>
      </c>
      <c r="F578" s="4">
        <v>61</v>
      </c>
      <c r="G578" s="4">
        <v>0</v>
      </c>
      <c r="H578" s="3">
        <v>8</v>
      </c>
      <c r="I578" s="13">
        <f t="shared" si="32"/>
        <v>33763500</v>
      </c>
      <c r="J578" s="12">
        <f t="shared" si="33"/>
        <v>112850000</v>
      </c>
      <c r="K578" s="13">
        <f t="shared" si="34"/>
        <v>112850000</v>
      </c>
      <c r="L578" s="12">
        <f t="shared" si="35"/>
        <v>112850000</v>
      </c>
    </row>
    <row r="579" spans="1:12" ht="112.5" x14ac:dyDescent="0.25">
      <c r="A579" s="11">
        <v>201455</v>
      </c>
      <c r="B579" s="1"/>
      <c r="C579" s="2" t="s">
        <v>358</v>
      </c>
      <c r="D579" s="7"/>
      <c r="E579" s="5">
        <v>17</v>
      </c>
      <c r="F579" s="4">
        <v>17</v>
      </c>
      <c r="G579" s="4">
        <v>0</v>
      </c>
      <c r="H579" s="3">
        <v>4</v>
      </c>
      <c r="I579" s="13">
        <f t="shared" si="32"/>
        <v>9409500</v>
      </c>
      <c r="J579" s="12">
        <f t="shared" si="33"/>
        <v>31450000</v>
      </c>
      <c r="K579" s="13">
        <f t="shared" si="34"/>
        <v>31450000</v>
      </c>
      <c r="L579" s="12">
        <f t="shared" si="35"/>
        <v>31450000</v>
      </c>
    </row>
    <row r="580" spans="1:12" ht="131.25" x14ac:dyDescent="0.25">
      <c r="A580" s="11">
        <v>201460</v>
      </c>
      <c r="B580" s="1"/>
      <c r="C580" s="2" t="s">
        <v>5355</v>
      </c>
      <c r="D580" s="7"/>
      <c r="E580" s="5">
        <v>59</v>
      </c>
      <c r="F580" s="4">
        <v>59</v>
      </c>
      <c r="G580" s="4">
        <v>0</v>
      </c>
      <c r="H580" s="3">
        <v>8</v>
      </c>
      <c r="I580" s="13">
        <f t="shared" ref="I580:I643" si="36">F580*553500+G580*1140000</f>
        <v>32656500</v>
      </c>
      <c r="J580" s="12">
        <f t="shared" ref="J580:J643" si="37">F580*1850000+G580*5100000</f>
        <v>109150000</v>
      </c>
      <c r="K580" s="13">
        <f t="shared" ref="K580:K643" si="38">F580*1850000+G580*2060000</f>
        <v>109150000</v>
      </c>
      <c r="L580" s="12">
        <f t="shared" ref="L580:L643" si="39">F580*1850000+G580*4340000</f>
        <v>109150000</v>
      </c>
    </row>
    <row r="581" spans="1:12" ht="93.75" x14ac:dyDescent="0.25">
      <c r="A581" s="11">
        <v>201465</v>
      </c>
      <c r="B581" s="1"/>
      <c r="C581" s="2" t="s">
        <v>359</v>
      </c>
      <c r="D581" s="7"/>
      <c r="E581" s="5">
        <v>82</v>
      </c>
      <c r="F581" s="4">
        <v>82</v>
      </c>
      <c r="G581" s="4">
        <v>0</v>
      </c>
      <c r="H581" s="3">
        <v>8</v>
      </c>
      <c r="I581" s="13">
        <f t="shared" si="36"/>
        <v>45387000</v>
      </c>
      <c r="J581" s="12">
        <f t="shared" si="37"/>
        <v>151700000</v>
      </c>
      <c r="K581" s="13">
        <f t="shared" si="38"/>
        <v>151700000</v>
      </c>
      <c r="L581" s="12">
        <f t="shared" si="39"/>
        <v>151700000</v>
      </c>
    </row>
    <row r="582" spans="1:12" ht="56.25" x14ac:dyDescent="0.25">
      <c r="A582" s="11">
        <v>201470</v>
      </c>
      <c r="B582" s="1"/>
      <c r="C582" s="2" t="s">
        <v>360</v>
      </c>
      <c r="D582" s="7"/>
      <c r="E582" s="5">
        <v>12</v>
      </c>
      <c r="F582" s="4">
        <v>12</v>
      </c>
      <c r="G582" s="4">
        <v>0</v>
      </c>
      <c r="H582" s="3">
        <v>4</v>
      </c>
      <c r="I582" s="13">
        <f t="shared" si="36"/>
        <v>6642000</v>
      </c>
      <c r="J582" s="12">
        <f t="shared" si="37"/>
        <v>22200000</v>
      </c>
      <c r="K582" s="13">
        <f t="shared" si="38"/>
        <v>22200000</v>
      </c>
      <c r="L582" s="12">
        <f t="shared" si="39"/>
        <v>22200000</v>
      </c>
    </row>
    <row r="583" spans="1:12" ht="75" x14ac:dyDescent="0.25">
      <c r="A583" s="11">
        <v>201475</v>
      </c>
      <c r="B583" s="1"/>
      <c r="C583" s="2" t="s">
        <v>361</v>
      </c>
      <c r="D583" s="7"/>
      <c r="E583" s="5">
        <v>40</v>
      </c>
      <c r="F583" s="4">
        <v>40</v>
      </c>
      <c r="G583" s="4">
        <v>0</v>
      </c>
      <c r="H583" s="3">
        <v>10</v>
      </c>
      <c r="I583" s="13">
        <f t="shared" si="36"/>
        <v>22140000</v>
      </c>
      <c r="J583" s="12">
        <f t="shared" si="37"/>
        <v>74000000</v>
      </c>
      <c r="K583" s="13">
        <f t="shared" si="38"/>
        <v>74000000</v>
      </c>
      <c r="L583" s="12">
        <f t="shared" si="39"/>
        <v>74000000</v>
      </c>
    </row>
    <row r="584" spans="1:12" ht="56.25" x14ac:dyDescent="0.25">
      <c r="A584" s="11">
        <v>201480</v>
      </c>
      <c r="B584" s="1"/>
      <c r="C584" s="2" t="s">
        <v>362</v>
      </c>
      <c r="D584" s="7"/>
      <c r="E584" s="5">
        <v>16</v>
      </c>
      <c r="F584" s="4">
        <v>16</v>
      </c>
      <c r="G584" s="4">
        <v>0</v>
      </c>
      <c r="H584" s="3">
        <v>4</v>
      </c>
      <c r="I584" s="13">
        <f t="shared" si="36"/>
        <v>8856000</v>
      </c>
      <c r="J584" s="12">
        <f t="shared" si="37"/>
        <v>29600000</v>
      </c>
      <c r="K584" s="13">
        <f t="shared" si="38"/>
        <v>29600000</v>
      </c>
      <c r="L584" s="12">
        <f t="shared" si="39"/>
        <v>29600000</v>
      </c>
    </row>
    <row r="585" spans="1:12" ht="37.5" x14ac:dyDescent="0.25">
      <c r="A585" s="11">
        <v>201485</v>
      </c>
      <c r="B585" s="1"/>
      <c r="C585" s="2" t="s">
        <v>2419</v>
      </c>
      <c r="D585" s="7" t="s">
        <v>363</v>
      </c>
      <c r="E585" s="5">
        <v>34</v>
      </c>
      <c r="F585" s="4">
        <v>34</v>
      </c>
      <c r="G585" s="4">
        <v>0</v>
      </c>
      <c r="H585" s="3">
        <v>8</v>
      </c>
      <c r="I585" s="13">
        <f t="shared" si="36"/>
        <v>18819000</v>
      </c>
      <c r="J585" s="12">
        <f t="shared" si="37"/>
        <v>62900000</v>
      </c>
      <c r="K585" s="13">
        <f t="shared" si="38"/>
        <v>62900000</v>
      </c>
      <c r="L585" s="12">
        <f t="shared" si="39"/>
        <v>62900000</v>
      </c>
    </row>
    <row r="586" spans="1:12" ht="112.5" x14ac:dyDescent="0.25">
      <c r="A586" s="11">
        <v>201490</v>
      </c>
      <c r="B586" s="1"/>
      <c r="C586" s="2" t="s">
        <v>364</v>
      </c>
      <c r="D586" s="7"/>
      <c r="E586" s="5">
        <v>18</v>
      </c>
      <c r="F586" s="4">
        <v>18</v>
      </c>
      <c r="G586" s="4">
        <v>0</v>
      </c>
      <c r="H586" s="3">
        <v>4</v>
      </c>
      <c r="I586" s="13">
        <f t="shared" si="36"/>
        <v>9963000</v>
      </c>
      <c r="J586" s="12">
        <f t="shared" si="37"/>
        <v>33300000</v>
      </c>
      <c r="K586" s="13">
        <f t="shared" si="38"/>
        <v>33300000</v>
      </c>
      <c r="L586" s="12">
        <f t="shared" si="39"/>
        <v>33300000</v>
      </c>
    </row>
    <row r="587" spans="1:12" ht="131.25" x14ac:dyDescent="0.25">
      <c r="A587" s="11">
        <v>201495</v>
      </c>
      <c r="B587" s="1"/>
      <c r="C587" s="2" t="s">
        <v>2420</v>
      </c>
      <c r="D587" s="7"/>
      <c r="E587" s="5">
        <v>54</v>
      </c>
      <c r="F587" s="4">
        <v>54</v>
      </c>
      <c r="G587" s="4">
        <v>0</v>
      </c>
      <c r="H587" s="3">
        <v>8</v>
      </c>
      <c r="I587" s="13">
        <f t="shared" si="36"/>
        <v>29889000</v>
      </c>
      <c r="J587" s="12">
        <f t="shared" si="37"/>
        <v>99900000</v>
      </c>
      <c r="K587" s="13">
        <f t="shared" si="38"/>
        <v>99900000</v>
      </c>
      <c r="L587" s="12">
        <f t="shared" si="39"/>
        <v>99900000</v>
      </c>
    </row>
    <row r="588" spans="1:12" ht="93.75" x14ac:dyDescent="0.25">
      <c r="A588" s="11">
        <v>201500</v>
      </c>
      <c r="B588" s="1"/>
      <c r="C588" s="2" t="s">
        <v>365</v>
      </c>
      <c r="D588" s="7"/>
      <c r="E588" s="5">
        <v>11</v>
      </c>
      <c r="F588" s="4">
        <v>11</v>
      </c>
      <c r="G588" s="4">
        <v>0</v>
      </c>
      <c r="H588" s="3">
        <v>8</v>
      </c>
      <c r="I588" s="13">
        <f t="shared" si="36"/>
        <v>6088500</v>
      </c>
      <c r="J588" s="12">
        <f t="shared" si="37"/>
        <v>20350000</v>
      </c>
      <c r="K588" s="13">
        <f t="shared" si="38"/>
        <v>20350000</v>
      </c>
      <c r="L588" s="12">
        <f t="shared" si="39"/>
        <v>20350000</v>
      </c>
    </row>
    <row r="589" spans="1:12" ht="75" x14ac:dyDescent="0.25">
      <c r="A589" s="11">
        <v>201505</v>
      </c>
      <c r="B589" s="1"/>
      <c r="C589" s="2" t="s">
        <v>366</v>
      </c>
      <c r="D589" s="7"/>
      <c r="E589" s="5">
        <v>72</v>
      </c>
      <c r="F589" s="4">
        <v>72</v>
      </c>
      <c r="G589" s="4">
        <v>0</v>
      </c>
      <c r="H589" s="3">
        <v>10</v>
      </c>
      <c r="I589" s="13">
        <f t="shared" si="36"/>
        <v>39852000</v>
      </c>
      <c r="J589" s="12">
        <f t="shared" si="37"/>
        <v>133200000</v>
      </c>
      <c r="K589" s="13">
        <f t="shared" si="38"/>
        <v>133200000</v>
      </c>
      <c r="L589" s="12">
        <f t="shared" si="39"/>
        <v>133200000</v>
      </c>
    </row>
    <row r="590" spans="1:12" ht="56.25" x14ac:dyDescent="0.25">
      <c r="A590" s="11">
        <v>201510</v>
      </c>
      <c r="B590" s="1"/>
      <c r="C590" s="2" t="s">
        <v>367</v>
      </c>
      <c r="D590" s="7"/>
      <c r="E590" s="5">
        <v>88</v>
      </c>
      <c r="F590" s="4">
        <v>88</v>
      </c>
      <c r="G590" s="4">
        <v>0</v>
      </c>
      <c r="H590" s="3">
        <v>26</v>
      </c>
      <c r="I590" s="13">
        <f t="shared" si="36"/>
        <v>48708000</v>
      </c>
      <c r="J590" s="12">
        <f t="shared" si="37"/>
        <v>162800000</v>
      </c>
      <c r="K590" s="13">
        <f t="shared" si="38"/>
        <v>162800000</v>
      </c>
      <c r="L590" s="12">
        <f t="shared" si="39"/>
        <v>162800000</v>
      </c>
    </row>
    <row r="591" spans="1:12" ht="19.5" x14ac:dyDescent="0.25">
      <c r="A591" s="11">
        <v>201515</v>
      </c>
      <c r="B591" s="1"/>
      <c r="C591" s="2" t="s">
        <v>368</v>
      </c>
      <c r="D591" s="7"/>
      <c r="E591" s="5">
        <v>67</v>
      </c>
      <c r="F591" s="4">
        <v>67</v>
      </c>
      <c r="G591" s="4">
        <v>0</v>
      </c>
      <c r="H591" s="3">
        <v>13</v>
      </c>
      <c r="I591" s="13">
        <f t="shared" si="36"/>
        <v>37084500</v>
      </c>
      <c r="J591" s="12">
        <f t="shared" si="37"/>
        <v>123950000</v>
      </c>
      <c r="K591" s="13">
        <f t="shared" si="38"/>
        <v>123950000</v>
      </c>
      <c r="L591" s="12">
        <f t="shared" si="39"/>
        <v>123950000</v>
      </c>
    </row>
    <row r="592" spans="1:12" ht="37.5" x14ac:dyDescent="0.25">
      <c r="A592" s="11">
        <v>201520</v>
      </c>
      <c r="B592" s="1"/>
      <c r="C592" s="2" t="s">
        <v>2421</v>
      </c>
      <c r="D592" s="7"/>
      <c r="E592" s="5">
        <v>22</v>
      </c>
      <c r="F592" s="4">
        <v>22</v>
      </c>
      <c r="G592" s="4">
        <v>0</v>
      </c>
      <c r="H592" s="3">
        <v>8</v>
      </c>
      <c r="I592" s="13">
        <f t="shared" si="36"/>
        <v>12177000</v>
      </c>
      <c r="J592" s="12">
        <f t="shared" si="37"/>
        <v>40700000</v>
      </c>
      <c r="K592" s="13">
        <f t="shared" si="38"/>
        <v>40700000</v>
      </c>
      <c r="L592" s="12">
        <f t="shared" si="39"/>
        <v>40700000</v>
      </c>
    </row>
    <row r="593" spans="1:12" ht="93.75" x14ac:dyDescent="0.25">
      <c r="A593" s="11">
        <v>201525</v>
      </c>
      <c r="B593" s="1"/>
      <c r="C593" s="2" t="s">
        <v>369</v>
      </c>
      <c r="D593" s="7"/>
      <c r="E593" s="5">
        <v>26</v>
      </c>
      <c r="F593" s="4">
        <v>26</v>
      </c>
      <c r="G593" s="4">
        <v>0</v>
      </c>
      <c r="H593" s="3">
        <v>7</v>
      </c>
      <c r="I593" s="13">
        <f t="shared" si="36"/>
        <v>14391000</v>
      </c>
      <c r="J593" s="12">
        <f t="shared" si="37"/>
        <v>48100000</v>
      </c>
      <c r="K593" s="13">
        <f t="shared" si="38"/>
        <v>48100000</v>
      </c>
      <c r="L593" s="12">
        <f t="shared" si="39"/>
        <v>48100000</v>
      </c>
    </row>
    <row r="594" spans="1:12" ht="75" x14ac:dyDescent="0.25">
      <c r="A594" s="11">
        <v>201530</v>
      </c>
      <c r="B594" s="1"/>
      <c r="C594" s="2" t="s">
        <v>2422</v>
      </c>
      <c r="D594" s="7"/>
      <c r="E594" s="5">
        <v>27</v>
      </c>
      <c r="F594" s="4">
        <v>27</v>
      </c>
      <c r="G594" s="4">
        <v>0</v>
      </c>
      <c r="H594" s="3">
        <v>7</v>
      </c>
      <c r="I594" s="13">
        <f t="shared" si="36"/>
        <v>14944500</v>
      </c>
      <c r="J594" s="12">
        <f t="shared" si="37"/>
        <v>49950000</v>
      </c>
      <c r="K594" s="13">
        <f t="shared" si="38"/>
        <v>49950000</v>
      </c>
      <c r="L594" s="12">
        <f t="shared" si="39"/>
        <v>49950000</v>
      </c>
    </row>
    <row r="595" spans="1:12" ht="37.5" x14ac:dyDescent="0.25">
      <c r="A595" s="11">
        <v>201531</v>
      </c>
      <c r="B595" s="1"/>
      <c r="C595" s="2" t="s">
        <v>5356</v>
      </c>
      <c r="D595" s="7"/>
      <c r="E595" s="5">
        <v>34</v>
      </c>
      <c r="F595" s="4">
        <v>34</v>
      </c>
      <c r="G595" s="4">
        <v>0</v>
      </c>
      <c r="H595" s="3">
        <v>7</v>
      </c>
      <c r="I595" s="13">
        <f t="shared" si="36"/>
        <v>18819000</v>
      </c>
      <c r="J595" s="12">
        <f t="shared" si="37"/>
        <v>62900000</v>
      </c>
      <c r="K595" s="13">
        <f t="shared" si="38"/>
        <v>62900000</v>
      </c>
      <c r="L595" s="12">
        <f t="shared" si="39"/>
        <v>62900000</v>
      </c>
    </row>
    <row r="596" spans="1:12" ht="75" x14ac:dyDescent="0.25">
      <c r="A596" s="11">
        <v>201535</v>
      </c>
      <c r="B596" s="1"/>
      <c r="C596" s="2" t="s">
        <v>370</v>
      </c>
      <c r="D596" s="7"/>
      <c r="E596" s="5">
        <v>44</v>
      </c>
      <c r="F596" s="4">
        <v>44</v>
      </c>
      <c r="G596" s="4">
        <v>0</v>
      </c>
      <c r="H596" s="3">
        <v>7</v>
      </c>
      <c r="I596" s="13">
        <f t="shared" si="36"/>
        <v>24354000</v>
      </c>
      <c r="J596" s="12">
        <f t="shared" si="37"/>
        <v>81400000</v>
      </c>
      <c r="K596" s="13">
        <f t="shared" si="38"/>
        <v>81400000</v>
      </c>
      <c r="L596" s="12">
        <f t="shared" si="39"/>
        <v>81400000</v>
      </c>
    </row>
    <row r="597" spans="1:12" ht="56.25" x14ac:dyDescent="0.25">
      <c r="A597" s="11">
        <v>201540</v>
      </c>
      <c r="B597" s="1"/>
      <c r="C597" s="2" t="s">
        <v>2423</v>
      </c>
      <c r="D597" s="7"/>
      <c r="E597" s="5">
        <v>54</v>
      </c>
      <c r="F597" s="4">
        <v>54</v>
      </c>
      <c r="G597" s="4">
        <v>0</v>
      </c>
      <c r="H597" s="3">
        <v>9</v>
      </c>
      <c r="I597" s="13">
        <f t="shared" si="36"/>
        <v>29889000</v>
      </c>
      <c r="J597" s="12">
        <f t="shared" si="37"/>
        <v>99900000</v>
      </c>
      <c r="K597" s="13">
        <f t="shared" si="38"/>
        <v>99900000</v>
      </c>
      <c r="L597" s="12">
        <f t="shared" si="39"/>
        <v>99900000</v>
      </c>
    </row>
    <row r="598" spans="1:12" ht="19.5" x14ac:dyDescent="0.25">
      <c r="A598" s="11">
        <v>201545</v>
      </c>
      <c r="B598" s="1"/>
      <c r="C598" s="2" t="s">
        <v>371</v>
      </c>
      <c r="D598" s="7"/>
      <c r="E598" s="5">
        <v>17</v>
      </c>
      <c r="F598" s="4">
        <v>17</v>
      </c>
      <c r="G598" s="4">
        <v>0</v>
      </c>
      <c r="H598" s="3">
        <v>9</v>
      </c>
      <c r="I598" s="13">
        <f t="shared" si="36"/>
        <v>9409500</v>
      </c>
      <c r="J598" s="12">
        <f t="shared" si="37"/>
        <v>31450000</v>
      </c>
      <c r="K598" s="13">
        <f t="shared" si="38"/>
        <v>31450000</v>
      </c>
      <c r="L598" s="12">
        <f t="shared" si="39"/>
        <v>31450000</v>
      </c>
    </row>
    <row r="599" spans="1:12" ht="93.75" x14ac:dyDescent="0.25">
      <c r="A599" s="11">
        <v>201550</v>
      </c>
      <c r="B599" s="1"/>
      <c r="C599" s="2" t="s">
        <v>372</v>
      </c>
      <c r="D599" s="7"/>
      <c r="E599" s="5">
        <v>43</v>
      </c>
      <c r="F599" s="4">
        <v>43</v>
      </c>
      <c r="G599" s="4">
        <v>0</v>
      </c>
      <c r="H599" s="3">
        <v>9</v>
      </c>
      <c r="I599" s="13">
        <f t="shared" si="36"/>
        <v>23800500</v>
      </c>
      <c r="J599" s="12">
        <f t="shared" si="37"/>
        <v>79550000</v>
      </c>
      <c r="K599" s="13">
        <f t="shared" si="38"/>
        <v>79550000</v>
      </c>
      <c r="L599" s="12">
        <f t="shared" si="39"/>
        <v>79550000</v>
      </c>
    </row>
    <row r="600" spans="1:12" ht="112.5" x14ac:dyDescent="0.25">
      <c r="A600" s="11">
        <v>201555</v>
      </c>
      <c r="B600" s="1"/>
      <c r="C600" s="2" t="s">
        <v>373</v>
      </c>
      <c r="D600" s="7"/>
      <c r="E600" s="5">
        <v>34</v>
      </c>
      <c r="F600" s="4">
        <v>34</v>
      </c>
      <c r="G600" s="4">
        <v>0</v>
      </c>
      <c r="H600" s="3">
        <v>9</v>
      </c>
      <c r="I600" s="13">
        <f t="shared" si="36"/>
        <v>18819000</v>
      </c>
      <c r="J600" s="12">
        <f t="shared" si="37"/>
        <v>62900000</v>
      </c>
      <c r="K600" s="13">
        <f t="shared" si="38"/>
        <v>62900000</v>
      </c>
      <c r="L600" s="12">
        <f t="shared" si="39"/>
        <v>62900000</v>
      </c>
    </row>
    <row r="601" spans="1:12" ht="37.5" x14ac:dyDescent="0.25">
      <c r="A601" s="11">
        <v>201560</v>
      </c>
      <c r="B601" s="1"/>
      <c r="C601" s="2" t="s">
        <v>2424</v>
      </c>
      <c r="D601" s="7" t="s">
        <v>374</v>
      </c>
      <c r="E601" s="5">
        <v>29</v>
      </c>
      <c r="F601" s="4">
        <v>29</v>
      </c>
      <c r="G601" s="4">
        <v>0</v>
      </c>
      <c r="H601" s="3">
        <v>9</v>
      </c>
      <c r="I601" s="13">
        <f t="shared" si="36"/>
        <v>16051500</v>
      </c>
      <c r="J601" s="12">
        <f t="shared" si="37"/>
        <v>53650000</v>
      </c>
      <c r="K601" s="13">
        <f t="shared" si="38"/>
        <v>53650000</v>
      </c>
      <c r="L601" s="12">
        <f t="shared" si="39"/>
        <v>53650000</v>
      </c>
    </row>
    <row r="602" spans="1:12" ht="93.75" x14ac:dyDescent="0.25">
      <c r="A602" s="11">
        <v>201565</v>
      </c>
      <c r="B602" s="1"/>
      <c r="C602" s="2" t="s">
        <v>375</v>
      </c>
      <c r="D602" s="7"/>
      <c r="E602" s="5">
        <v>41</v>
      </c>
      <c r="F602" s="4">
        <v>41</v>
      </c>
      <c r="G602" s="4">
        <v>0</v>
      </c>
      <c r="H602" s="3">
        <v>9</v>
      </c>
      <c r="I602" s="13">
        <f t="shared" si="36"/>
        <v>22693500</v>
      </c>
      <c r="J602" s="12">
        <f t="shared" si="37"/>
        <v>75850000</v>
      </c>
      <c r="K602" s="13">
        <f t="shared" si="38"/>
        <v>75850000</v>
      </c>
      <c r="L602" s="12">
        <f t="shared" si="39"/>
        <v>75850000</v>
      </c>
    </row>
    <row r="603" spans="1:12" ht="56.25" x14ac:dyDescent="0.25">
      <c r="A603" s="11">
        <v>201570</v>
      </c>
      <c r="B603" s="1"/>
      <c r="C603" s="2" t="s">
        <v>376</v>
      </c>
      <c r="D603" s="7"/>
      <c r="E603" s="5">
        <v>36</v>
      </c>
      <c r="F603" s="4">
        <v>36</v>
      </c>
      <c r="G603" s="4">
        <v>0</v>
      </c>
      <c r="H603" s="3">
        <v>9</v>
      </c>
      <c r="I603" s="13">
        <f t="shared" si="36"/>
        <v>19926000</v>
      </c>
      <c r="J603" s="12">
        <f t="shared" si="37"/>
        <v>66600000</v>
      </c>
      <c r="K603" s="13">
        <f t="shared" si="38"/>
        <v>66600000</v>
      </c>
      <c r="L603" s="12">
        <f t="shared" si="39"/>
        <v>66600000</v>
      </c>
    </row>
    <row r="604" spans="1:12" ht="93.75" x14ac:dyDescent="0.25">
      <c r="A604" s="11">
        <v>201575</v>
      </c>
      <c r="B604" s="1"/>
      <c r="C604" s="2" t="s">
        <v>2425</v>
      </c>
      <c r="D604" s="7" t="s">
        <v>377</v>
      </c>
      <c r="E604" s="5">
        <v>70</v>
      </c>
      <c r="F604" s="4">
        <v>70</v>
      </c>
      <c r="G604" s="4">
        <v>0</v>
      </c>
      <c r="H604" s="3">
        <v>9</v>
      </c>
      <c r="I604" s="13">
        <f t="shared" si="36"/>
        <v>38745000</v>
      </c>
      <c r="J604" s="12">
        <f t="shared" si="37"/>
        <v>129500000</v>
      </c>
      <c r="K604" s="13">
        <f t="shared" si="38"/>
        <v>129500000</v>
      </c>
      <c r="L604" s="12">
        <f t="shared" si="39"/>
        <v>129500000</v>
      </c>
    </row>
    <row r="605" spans="1:12" ht="75" x14ac:dyDescent="0.25">
      <c r="A605" s="11">
        <v>201580</v>
      </c>
      <c r="B605" s="1"/>
      <c r="C605" s="2" t="s">
        <v>378</v>
      </c>
      <c r="D605" s="7"/>
      <c r="E605" s="5">
        <v>82</v>
      </c>
      <c r="F605" s="4">
        <v>82</v>
      </c>
      <c r="G605" s="4">
        <v>0</v>
      </c>
      <c r="H605" s="3">
        <v>9</v>
      </c>
      <c r="I605" s="13">
        <f t="shared" si="36"/>
        <v>45387000</v>
      </c>
      <c r="J605" s="12">
        <f t="shared" si="37"/>
        <v>151700000</v>
      </c>
      <c r="K605" s="13">
        <f t="shared" si="38"/>
        <v>151700000</v>
      </c>
      <c r="L605" s="12">
        <f t="shared" si="39"/>
        <v>151700000</v>
      </c>
    </row>
    <row r="606" spans="1:12" ht="75" x14ac:dyDescent="0.25">
      <c r="A606" s="11">
        <v>201585</v>
      </c>
      <c r="B606" s="1"/>
      <c r="C606" s="2" t="s">
        <v>379</v>
      </c>
      <c r="D606" s="7"/>
      <c r="E606" s="5">
        <v>59</v>
      </c>
      <c r="F606" s="4">
        <v>59</v>
      </c>
      <c r="G606" s="4">
        <v>0</v>
      </c>
      <c r="H606" s="3">
        <v>9</v>
      </c>
      <c r="I606" s="13">
        <f t="shared" si="36"/>
        <v>32656500</v>
      </c>
      <c r="J606" s="12">
        <f t="shared" si="37"/>
        <v>109150000</v>
      </c>
      <c r="K606" s="13">
        <f t="shared" si="38"/>
        <v>109150000</v>
      </c>
      <c r="L606" s="12">
        <f t="shared" si="39"/>
        <v>109150000</v>
      </c>
    </row>
    <row r="607" spans="1:12" ht="37.5" x14ac:dyDescent="0.25">
      <c r="A607" s="11">
        <v>201590</v>
      </c>
      <c r="B607" s="1"/>
      <c r="C607" s="2" t="s">
        <v>380</v>
      </c>
      <c r="D607" s="7"/>
      <c r="E607" s="5">
        <v>50</v>
      </c>
      <c r="F607" s="4">
        <v>50</v>
      </c>
      <c r="G607" s="4">
        <v>0</v>
      </c>
      <c r="H607" s="3">
        <v>9</v>
      </c>
      <c r="I607" s="13">
        <f t="shared" si="36"/>
        <v>27675000</v>
      </c>
      <c r="J607" s="12">
        <f t="shared" si="37"/>
        <v>92500000</v>
      </c>
      <c r="K607" s="13">
        <f t="shared" si="38"/>
        <v>92500000</v>
      </c>
      <c r="L607" s="12">
        <f t="shared" si="39"/>
        <v>92500000</v>
      </c>
    </row>
    <row r="608" spans="1:12" ht="75" x14ac:dyDescent="0.25">
      <c r="A608" s="11">
        <v>201595</v>
      </c>
      <c r="B608" s="1"/>
      <c r="C608" s="2" t="s">
        <v>2426</v>
      </c>
      <c r="D608" s="7"/>
      <c r="E608" s="5">
        <v>47</v>
      </c>
      <c r="F608" s="4">
        <v>47</v>
      </c>
      <c r="G608" s="4">
        <v>0</v>
      </c>
      <c r="H608" s="3">
        <v>7</v>
      </c>
      <c r="I608" s="13">
        <f t="shared" si="36"/>
        <v>26014500</v>
      </c>
      <c r="J608" s="12">
        <f t="shared" si="37"/>
        <v>86950000</v>
      </c>
      <c r="K608" s="13">
        <f t="shared" si="38"/>
        <v>86950000</v>
      </c>
      <c r="L608" s="12">
        <f t="shared" si="39"/>
        <v>86950000</v>
      </c>
    </row>
    <row r="609" spans="1:12" ht="75" x14ac:dyDescent="0.25">
      <c r="A609" s="11">
        <v>201596</v>
      </c>
      <c r="B609" s="1"/>
      <c r="C609" s="2" t="s">
        <v>2427</v>
      </c>
      <c r="D609" s="7"/>
      <c r="E609" s="5">
        <v>30</v>
      </c>
      <c r="F609" s="4">
        <v>30</v>
      </c>
      <c r="G609" s="4">
        <v>0</v>
      </c>
      <c r="H609" s="3">
        <v>7</v>
      </c>
      <c r="I609" s="13">
        <f t="shared" si="36"/>
        <v>16605000</v>
      </c>
      <c r="J609" s="12">
        <f t="shared" si="37"/>
        <v>55500000</v>
      </c>
      <c r="K609" s="13">
        <f t="shared" si="38"/>
        <v>55500000</v>
      </c>
      <c r="L609" s="12">
        <f t="shared" si="39"/>
        <v>55500000</v>
      </c>
    </row>
    <row r="610" spans="1:12" ht="75" x14ac:dyDescent="0.25">
      <c r="A610" s="11">
        <v>201600</v>
      </c>
      <c r="B610" s="1"/>
      <c r="C610" s="2" t="s">
        <v>381</v>
      </c>
      <c r="D610" s="7"/>
      <c r="E610" s="5">
        <v>13</v>
      </c>
      <c r="F610" s="4">
        <v>13</v>
      </c>
      <c r="G610" s="4">
        <v>0</v>
      </c>
      <c r="H610" s="3">
        <v>7</v>
      </c>
      <c r="I610" s="13">
        <f t="shared" si="36"/>
        <v>7195500</v>
      </c>
      <c r="J610" s="12">
        <f t="shared" si="37"/>
        <v>24050000</v>
      </c>
      <c r="K610" s="13">
        <f t="shared" si="38"/>
        <v>24050000</v>
      </c>
      <c r="L610" s="12">
        <f t="shared" si="39"/>
        <v>24050000</v>
      </c>
    </row>
    <row r="611" spans="1:12" ht="56.25" x14ac:dyDescent="0.25">
      <c r="A611" s="11">
        <v>201605</v>
      </c>
      <c r="B611" s="1"/>
      <c r="C611" s="2" t="s">
        <v>382</v>
      </c>
      <c r="D611" s="7" t="s">
        <v>2428</v>
      </c>
      <c r="E611" s="5">
        <v>5</v>
      </c>
      <c r="F611" s="4">
        <v>5</v>
      </c>
      <c r="G611" s="4">
        <v>0</v>
      </c>
      <c r="H611" s="3">
        <v>0</v>
      </c>
      <c r="I611" s="13">
        <f t="shared" si="36"/>
        <v>2767500</v>
      </c>
      <c r="J611" s="12">
        <f t="shared" si="37"/>
        <v>9250000</v>
      </c>
      <c r="K611" s="13">
        <f t="shared" si="38"/>
        <v>9250000</v>
      </c>
      <c r="L611" s="12">
        <f t="shared" si="39"/>
        <v>9250000</v>
      </c>
    </row>
    <row r="612" spans="1:12" ht="56.25" x14ac:dyDescent="0.25">
      <c r="A612" s="11">
        <v>201610</v>
      </c>
      <c r="B612" s="1"/>
      <c r="C612" s="2" t="s">
        <v>383</v>
      </c>
      <c r="D612" s="7"/>
      <c r="E612" s="5">
        <v>17</v>
      </c>
      <c r="F612" s="4">
        <v>17</v>
      </c>
      <c r="G612" s="4">
        <v>0</v>
      </c>
      <c r="H612" s="3">
        <v>4</v>
      </c>
      <c r="I612" s="13">
        <f t="shared" si="36"/>
        <v>9409500</v>
      </c>
      <c r="J612" s="12">
        <f t="shared" si="37"/>
        <v>31450000</v>
      </c>
      <c r="K612" s="13">
        <f t="shared" si="38"/>
        <v>31450000</v>
      </c>
      <c r="L612" s="12">
        <f t="shared" si="39"/>
        <v>31450000</v>
      </c>
    </row>
    <row r="613" spans="1:12" ht="37.5" x14ac:dyDescent="0.25">
      <c r="A613" s="11">
        <v>201615</v>
      </c>
      <c r="B613" s="1"/>
      <c r="C613" s="2" t="s">
        <v>2429</v>
      </c>
      <c r="D613" s="7"/>
      <c r="E613" s="5">
        <v>45</v>
      </c>
      <c r="F613" s="4">
        <v>45</v>
      </c>
      <c r="G613" s="4">
        <v>0</v>
      </c>
      <c r="H613" s="3">
        <v>7</v>
      </c>
      <c r="I613" s="13">
        <f t="shared" si="36"/>
        <v>24907500</v>
      </c>
      <c r="J613" s="12">
        <f t="shared" si="37"/>
        <v>83250000</v>
      </c>
      <c r="K613" s="13">
        <f t="shared" si="38"/>
        <v>83250000</v>
      </c>
      <c r="L613" s="12">
        <f t="shared" si="39"/>
        <v>83250000</v>
      </c>
    </row>
    <row r="614" spans="1:12" ht="37.5" x14ac:dyDescent="0.25">
      <c r="A614" s="11">
        <v>201620</v>
      </c>
      <c r="B614" s="1"/>
      <c r="C614" s="2" t="s">
        <v>384</v>
      </c>
      <c r="D614" s="7"/>
      <c r="E614" s="5">
        <v>26</v>
      </c>
      <c r="F614" s="4">
        <v>26</v>
      </c>
      <c r="G614" s="4">
        <v>0</v>
      </c>
      <c r="H614" s="3">
        <v>7</v>
      </c>
      <c r="I614" s="13">
        <f t="shared" si="36"/>
        <v>14391000</v>
      </c>
      <c r="J614" s="12">
        <f t="shared" si="37"/>
        <v>48100000</v>
      </c>
      <c r="K614" s="13">
        <f t="shared" si="38"/>
        <v>48100000</v>
      </c>
      <c r="L614" s="12">
        <f t="shared" si="39"/>
        <v>48100000</v>
      </c>
    </row>
    <row r="615" spans="1:12" ht="37.5" x14ac:dyDescent="0.25">
      <c r="A615" s="11">
        <v>201625</v>
      </c>
      <c r="B615" s="1"/>
      <c r="C615" s="2" t="s">
        <v>385</v>
      </c>
      <c r="D615" s="7"/>
      <c r="E615" s="5">
        <v>22</v>
      </c>
      <c r="F615" s="4">
        <v>22</v>
      </c>
      <c r="G615" s="4">
        <v>0</v>
      </c>
      <c r="H615" s="3">
        <v>7</v>
      </c>
      <c r="I615" s="13">
        <f t="shared" si="36"/>
        <v>12177000</v>
      </c>
      <c r="J615" s="12">
        <f t="shared" si="37"/>
        <v>40700000</v>
      </c>
      <c r="K615" s="13">
        <f t="shared" si="38"/>
        <v>40700000</v>
      </c>
      <c r="L615" s="12">
        <f t="shared" si="39"/>
        <v>40700000</v>
      </c>
    </row>
    <row r="616" spans="1:12" ht="93.75" x14ac:dyDescent="0.25">
      <c r="A616" s="11">
        <v>201626</v>
      </c>
      <c r="B616" s="1"/>
      <c r="C616" s="2" t="s">
        <v>2430</v>
      </c>
      <c r="D616" s="7"/>
      <c r="E616" s="5">
        <v>19</v>
      </c>
      <c r="F616" s="4">
        <v>19</v>
      </c>
      <c r="G616" s="4">
        <v>0</v>
      </c>
      <c r="H616" s="3">
        <v>7</v>
      </c>
      <c r="I616" s="13">
        <f t="shared" si="36"/>
        <v>10516500</v>
      </c>
      <c r="J616" s="12">
        <f t="shared" si="37"/>
        <v>35150000</v>
      </c>
      <c r="K616" s="13">
        <f t="shared" si="38"/>
        <v>35150000</v>
      </c>
      <c r="L616" s="12">
        <f t="shared" si="39"/>
        <v>35150000</v>
      </c>
    </row>
    <row r="617" spans="1:12" ht="56.25" x14ac:dyDescent="0.25">
      <c r="A617" s="11">
        <v>201630</v>
      </c>
      <c r="B617" s="1"/>
      <c r="C617" s="2" t="s">
        <v>2431</v>
      </c>
      <c r="D617" s="7"/>
      <c r="E617" s="5">
        <v>46</v>
      </c>
      <c r="F617" s="4">
        <v>46</v>
      </c>
      <c r="G617" s="4">
        <v>0</v>
      </c>
      <c r="H617" s="3">
        <v>8</v>
      </c>
      <c r="I617" s="13">
        <f t="shared" si="36"/>
        <v>25461000</v>
      </c>
      <c r="J617" s="12">
        <f t="shared" si="37"/>
        <v>85100000</v>
      </c>
      <c r="K617" s="13">
        <f t="shared" si="38"/>
        <v>85100000</v>
      </c>
      <c r="L617" s="12">
        <f t="shared" si="39"/>
        <v>85100000</v>
      </c>
    </row>
    <row r="618" spans="1:12" ht="56.25" x14ac:dyDescent="0.25">
      <c r="A618" s="11">
        <v>201631</v>
      </c>
      <c r="B618" s="1"/>
      <c r="C618" s="2" t="s">
        <v>2432</v>
      </c>
      <c r="D618" s="7"/>
      <c r="E618" s="5">
        <v>43</v>
      </c>
      <c r="F618" s="4">
        <v>43</v>
      </c>
      <c r="G618" s="4">
        <v>0</v>
      </c>
      <c r="H618" s="3">
        <v>8</v>
      </c>
      <c r="I618" s="13">
        <f t="shared" si="36"/>
        <v>23800500</v>
      </c>
      <c r="J618" s="12">
        <f t="shared" si="37"/>
        <v>79550000</v>
      </c>
      <c r="K618" s="13">
        <f t="shared" si="38"/>
        <v>79550000</v>
      </c>
      <c r="L618" s="12">
        <f t="shared" si="39"/>
        <v>79550000</v>
      </c>
    </row>
    <row r="619" spans="1:12" ht="75" x14ac:dyDescent="0.25">
      <c r="A619" s="11">
        <v>201635</v>
      </c>
      <c r="B619" s="1"/>
      <c r="C619" s="2" t="s">
        <v>2433</v>
      </c>
      <c r="D619" s="7"/>
      <c r="E619" s="5">
        <v>53</v>
      </c>
      <c r="F619" s="4">
        <v>53</v>
      </c>
      <c r="G619" s="4">
        <v>0</v>
      </c>
      <c r="H619" s="3">
        <v>7</v>
      </c>
      <c r="I619" s="13">
        <f t="shared" si="36"/>
        <v>29335500</v>
      </c>
      <c r="J619" s="12">
        <f t="shared" si="37"/>
        <v>98050000</v>
      </c>
      <c r="K619" s="13">
        <f t="shared" si="38"/>
        <v>98050000</v>
      </c>
      <c r="L619" s="12">
        <f t="shared" si="39"/>
        <v>98050000</v>
      </c>
    </row>
    <row r="620" spans="1:12" ht="56.25" x14ac:dyDescent="0.25">
      <c r="A620" s="11">
        <v>201636</v>
      </c>
      <c r="B620" s="1"/>
      <c r="C620" s="2" t="s">
        <v>2434</v>
      </c>
      <c r="D620" s="7"/>
      <c r="E620" s="5">
        <v>39</v>
      </c>
      <c r="F620" s="4">
        <v>39</v>
      </c>
      <c r="G620" s="4">
        <v>0</v>
      </c>
      <c r="H620" s="3">
        <v>7</v>
      </c>
      <c r="I620" s="13">
        <f t="shared" si="36"/>
        <v>21586500</v>
      </c>
      <c r="J620" s="12">
        <f t="shared" si="37"/>
        <v>72150000</v>
      </c>
      <c r="K620" s="13">
        <f t="shared" si="38"/>
        <v>72150000</v>
      </c>
      <c r="L620" s="12">
        <f t="shared" si="39"/>
        <v>72150000</v>
      </c>
    </row>
    <row r="621" spans="1:12" ht="19.5" x14ac:dyDescent="0.25">
      <c r="A621" s="11">
        <v>201640</v>
      </c>
      <c r="B621" s="1"/>
      <c r="C621" s="2" t="s">
        <v>386</v>
      </c>
      <c r="D621" s="7"/>
      <c r="E621" s="5">
        <v>38</v>
      </c>
      <c r="F621" s="4">
        <v>38</v>
      </c>
      <c r="G621" s="4">
        <v>0</v>
      </c>
      <c r="H621" s="3">
        <v>7</v>
      </c>
      <c r="I621" s="13">
        <f t="shared" si="36"/>
        <v>21033000</v>
      </c>
      <c r="J621" s="12">
        <f t="shared" si="37"/>
        <v>70300000</v>
      </c>
      <c r="K621" s="13">
        <f t="shared" si="38"/>
        <v>70300000</v>
      </c>
      <c r="L621" s="12">
        <f t="shared" si="39"/>
        <v>70300000</v>
      </c>
    </row>
    <row r="622" spans="1:12" ht="75" x14ac:dyDescent="0.25">
      <c r="A622" s="11">
        <v>201645</v>
      </c>
      <c r="B622" s="1"/>
      <c r="C622" s="2" t="s">
        <v>387</v>
      </c>
      <c r="D622" s="7"/>
      <c r="E622" s="5">
        <v>44</v>
      </c>
      <c r="F622" s="4">
        <v>44</v>
      </c>
      <c r="G622" s="4">
        <v>0</v>
      </c>
      <c r="H622" s="3">
        <v>7</v>
      </c>
      <c r="I622" s="13">
        <f t="shared" si="36"/>
        <v>24354000</v>
      </c>
      <c r="J622" s="12">
        <f t="shared" si="37"/>
        <v>81400000</v>
      </c>
      <c r="K622" s="13">
        <f t="shared" si="38"/>
        <v>81400000</v>
      </c>
      <c r="L622" s="12">
        <f t="shared" si="39"/>
        <v>81400000</v>
      </c>
    </row>
    <row r="623" spans="1:12" ht="75" x14ac:dyDescent="0.25">
      <c r="A623" s="11">
        <v>201650</v>
      </c>
      <c r="B623" s="1"/>
      <c r="C623" s="2" t="s">
        <v>388</v>
      </c>
      <c r="D623" s="7"/>
      <c r="E623" s="5">
        <v>53</v>
      </c>
      <c r="F623" s="4">
        <v>53</v>
      </c>
      <c r="G623" s="4">
        <v>0</v>
      </c>
      <c r="H623" s="3">
        <v>8</v>
      </c>
      <c r="I623" s="13">
        <f t="shared" si="36"/>
        <v>29335500</v>
      </c>
      <c r="J623" s="12">
        <f t="shared" si="37"/>
        <v>98050000</v>
      </c>
      <c r="K623" s="13">
        <f t="shared" si="38"/>
        <v>98050000</v>
      </c>
      <c r="L623" s="12">
        <f t="shared" si="39"/>
        <v>98050000</v>
      </c>
    </row>
    <row r="624" spans="1:12" ht="56.25" x14ac:dyDescent="0.25">
      <c r="A624" s="11">
        <v>201655</v>
      </c>
      <c r="B624" s="1"/>
      <c r="C624" s="2" t="s">
        <v>389</v>
      </c>
      <c r="D624" s="7"/>
      <c r="E624" s="5">
        <v>40</v>
      </c>
      <c r="F624" s="4">
        <v>40</v>
      </c>
      <c r="G624" s="4">
        <v>0</v>
      </c>
      <c r="H624" s="3">
        <v>8</v>
      </c>
      <c r="I624" s="13">
        <f t="shared" si="36"/>
        <v>22140000</v>
      </c>
      <c r="J624" s="12">
        <f t="shared" si="37"/>
        <v>74000000</v>
      </c>
      <c r="K624" s="13">
        <f t="shared" si="38"/>
        <v>74000000</v>
      </c>
      <c r="L624" s="12">
        <f t="shared" si="39"/>
        <v>74000000</v>
      </c>
    </row>
    <row r="625" spans="1:12" ht="75" x14ac:dyDescent="0.25">
      <c r="A625" s="11">
        <v>201660</v>
      </c>
      <c r="B625" s="1"/>
      <c r="C625" s="2" t="s">
        <v>2435</v>
      </c>
      <c r="D625" s="7"/>
      <c r="E625" s="5">
        <v>68</v>
      </c>
      <c r="F625" s="4">
        <v>68</v>
      </c>
      <c r="G625" s="4">
        <v>0</v>
      </c>
      <c r="H625" s="3">
        <v>8</v>
      </c>
      <c r="I625" s="13">
        <f t="shared" si="36"/>
        <v>37638000</v>
      </c>
      <c r="J625" s="12">
        <f t="shared" si="37"/>
        <v>125800000</v>
      </c>
      <c r="K625" s="13">
        <f t="shared" si="38"/>
        <v>125800000</v>
      </c>
      <c r="L625" s="12">
        <f t="shared" si="39"/>
        <v>125800000</v>
      </c>
    </row>
    <row r="626" spans="1:12" ht="112.5" x14ac:dyDescent="0.25">
      <c r="A626" s="11">
        <v>201665</v>
      </c>
      <c r="B626" s="1"/>
      <c r="C626" s="2" t="s">
        <v>5357</v>
      </c>
      <c r="D626" s="7"/>
      <c r="E626" s="5">
        <v>23</v>
      </c>
      <c r="F626" s="4">
        <v>23</v>
      </c>
      <c r="G626" s="4">
        <v>0</v>
      </c>
      <c r="H626" s="3">
        <v>8</v>
      </c>
      <c r="I626" s="13">
        <f t="shared" si="36"/>
        <v>12730500</v>
      </c>
      <c r="J626" s="12">
        <f t="shared" si="37"/>
        <v>42550000</v>
      </c>
      <c r="K626" s="13">
        <f t="shared" si="38"/>
        <v>42550000</v>
      </c>
      <c r="L626" s="12">
        <f t="shared" si="39"/>
        <v>42550000</v>
      </c>
    </row>
    <row r="627" spans="1:12" ht="112.5" x14ac:dyDescent="0.25">
      <c r="A627" s="11">
        <v>201670</v>
      </c>
      <c r="B627" s="1"/>
      <c r="C627" s="2" t="s">
        <v>390</v>
      </c>
      <c r="D627" s="7"/>
      <c r="E627" s="5">
        <v>63</v>
      </c>
      <c r="F627" s="4">
        <v>63</v>
      </c>
      <c r="G627" s="4">
        <v>0</v>
      </c>
      <c r="H627" s="3">
        <v>9</v>
      </c>
      <c r="I627" s="13">
        <f t="shared" si="36"/>
        <v>34870500</v>
      </c>
      <c r="J627" s="12">
        <f t="shared" si="37"/>
        <v>116550000</v>
      </c>
      <c r="K627" s="13">
        <f t="shared" si="38"/>
        <v>116550000</v>
      </c>
      <c r="L627" s="12">
        <f t="shared" si="39"/>
        <v>116550000</v>
      </c>
    </row>
    <row r="628" spans="1:12" ht="112.5" x14ac:dyDescent="0.25">
      <c r="A628" s="11">
        <v>201675</v>
      </c>
      <c r="B628" s="1"/>
      <c r="C628" s="2" t="s">
        <v>391</v>
      </c>
      <c r="D628" s="7"/>
      <c r="E628" s="5">
        <v>93</v>
      </c>
      <c r="F628" s="4">
        <v>93</v>
      </c>
      <c r="G628" s="4">
        <v>0</v>
      </c>
      <c r="H628" s="3">
        <v>9</v>
      </c>
      <c r="I628" s="13">
        <f t="shared" si="36"/>
        <v>51475500</v>
      </c>
      <c r="J628" s="12">
        <f t="shared" si="37"/>
        <v>172050000</v>
      </c>
      <c r="K628" s="13">
        <f t="shared" si="38"/>
        <v>172050000</v>
      </c>
      <c r="L628" s="12">
        <f t="shared" si="39"/>
        <v>172050000</v>
      </c>
    </row>
    <row r="629" spans="1:12" ht="37.5" x14ac:dyDescent="0.25">
      <c r="A629" s="11">
        <v>201680</v>
      </c>
      <c r="B629" s="1"/>
      <c r="C629" s="2" t="s">
        <v>392</v>
      </c>
      <c r="D629" s="7"/>
      <c r="E629" s="5">
        <v>39</v>
      </c>
      <c r="F629" s="4">
        <v>39</v>
      </c>
      <c r="G629" s="4">
        <v>0</v>
      </c>
      <c r="H629" s="3">
        <v>9</v>
      </c>
      <c r="I629" s="13">
        <f t="shared" si="36"/>
        <v>21586500</v>
      </c>
      <c r="J629" s="12">
        <f t="shared" si="37"/>
        <v>72150000</v>
      </c>
      <c r="K629" s="13">
        <f t="shared" si="38"/>
        <v>72150000</v>
      </c>
      <c r="L629" s="12">
        <f t="shared" si="39"/>
        <v>72150000</v>
      </c>
    </row>
    <row r="630" spans="1:12" ht="37.5" x14ac:dyDescent="0.25">
      <c r="A630" s="11">
        <v>201685</v>
      </c>
      <c r="B630" s="1"/>
      <c r="C630" s="2" t="s">
        <v>393</v>
      </c>
      <c r="D630" s="7"/>
      <c r="E630" s="5">
        <v>49</v>
      </c>
      <c r="F630" s="4">
        <v>49</v>
      </c>
      <c r="G630" s="4">
        <v>0</v>
      </c>
      <c r="H630" s="3">
        <v>8</v>
      </c>
      <c r="I630" s="13">
        <f t="shared" si="36"/>
        <v>27121500</v>
      </c>
      <c r="J630" s="12">
        <f t="shared" si="37"/>
        <v>90650000</v>
      </c>
      <c r="K630" s="13">
        <f t="shared" si="38"/>
        <v>90650000</v>
      </c>
      <c r="L630" s="12">
        <f t="shared" si="39"/>
        <v>90650000</v>
      </c>
    </row>
    <row r="631" spans="1:12" ht="93.75" x14ac:dyDescent="0.25">
      <c r="A631" s="11">
        <v>201690</v>
      </c>
      <c r="B631" s="1"/>
      <c r="C631" s="2" t="s">
        <v>394</v>
      </c>
      <c r="D631" s="7"/>
      <c r="E631" s="5">
        <v>63</v>
      </c>
      <c r="F631" s="4">
        <v>63</v>
      </c>
      <c r="G631" s="4">
        <v>0</v>
      </c>
      <c r="H631" s="3">
        <v>8</v>
      </c>
      <c r="I631" s="13">
        <f t="shared" si="36"/>
        <v>34870500</v>
      </c>
      <c r="J631" s="12">
        <f t="shared" si="37"/>
        <v>116550000</v>
      </c>
      <c r="K631" s="13">
        <f t="shared" si="38"/>
        <v>116550000</v>
      </c>
      <c r="L631" s="12">
        <f t="shared" si="39"/>
        <v>116550000</v>
      </c>
    </row>
    <row r="632" spans="1:12" ht="56.25" x14ac:dyDescent="0.25">
      <c r="A632" s="11">
        <v>201695</v>
      </c>
      <c r="B632" s="1"/>
      <c r="C632" s="2" t="s">
        <v>2436</v>
      </c>
      <c r="D632" s="7"/>
      <c r="E632" s="5">
        <v>59</v>
      </c>
      <c r="F632" s="4">
        <v>59</v>
      </c>
      <c r="G632" s="4">
        <v>0</v>
      </c>
      <c r="H632" s="3">
        <v>8</v>
      </c>
      <c r="I632" s="13">
        <f t="shared" si="36"/>
        <v>32656500</v>
      </c>
      <c r="J632" s="12">
        <f t="shared" si="37"/>
        <v>109150000</v>
      </c>
      <c r="K632" s="13">
        <f t="shared" si="38"/>
        <v>109150000</v>
      </c>
      <c r="L632" s="12">
        <f t="shared" si="39"/>
        <v>109150000</v>
      </c>
    </row>
    <row r="633" spans="1:12" ht="112.5" x14ac:dyDescent="0.25">
      <c r="A633" s="11">
        <v>201700</v>
      </c>
      <c r="B633" s="1"/>
      <c r="C633" s="2" t="s">
        <v>2437</v>
      </c>
      <c r="D633" s="7" t="s">
        <v>395</v>
      </c>
      <c r="E633" s="5">
        <v>70</v>
      </c>
      <c r="F633" s="4">
        <v>70</v>
      </c>
      <c r="G633" s="4">
        <v>0</v>
      </c>
      <c r="H633" s="3">
        <v>8</v>
      </c>
      <c r="I633" s="13">
        <f t="shared" si="36"/>
        <v>38745000</v>
      </c>
      <c r="J633" s="12">
        <f t="shared" si="37"/>
        <v>129500000</v>
      </c>
      <c r="K633" s="13">
        <f t="shared" si="38"/>
        <v>129500000</v>
      </c>
      <c r="L633" s="12">
        <f t="shared" si="39"/>
        <v>129500000</v>
      </c>
    </row>
    <row r="634" spans="1:12" ht="75" x14ac:dyDescent="0.25">
      <c r="A634" s="11">
        <v>201705</v>
      </c>
      <c r="B634" s="1"/>
      <c r="C634" s="2" t="s">
        <v>396</v>
      </c>
      <c r="D634" s="7"/>
      <c r="E634" s="5">
        <v>37</v>
      </c>
      <c r="F634" s="4">
        <v>37</v>
      </c>
      <c r="G634" s="4">
        <v>0</v>
      </c>
      <c r="H634" s="3">
        <v>8</v>
      </c>
      <c r="I634" s="13">
        <f t="shared" si="36"/>
        <v>20479500</v>
      </c>
      <c r="J634" s="12">
        <f t="shared" si="37"/>
        <v>68450000</v>
      </c>
      <c r="K634" s="13">
        <f t="shared" si="38"/>
        <v>68450000</v>
      </c>
      <c r="L634" s="12">
        <f t="shared" si="39"/>
        <v>68450000</v>
      </c>
    </row>
    <row r="635" spans="1:12" ht="56.25" x14ac:dyDescent="0.25">
      <c r="A635" s="11">
        <v>201710</v>
      </c>
      <c r="B635" s="1"/>
      <c r="C635" s="2" t="s">
        <v>5358</v>
      </c>
      <c r="D635" s="7"/>
      <c r="E635" s="5">
        <v>39</v>
      </c>
      <c r="F635" s="4">
        <v>39</v>
      </c>
      <c r="G635" s="4">
        <v>0</v>
      </c>
      <c r="H635" s="3">
        <v>8</v>
      </c>
      <c r="I635" s="13">
        <f t="shared" si="36"/>
        <v>21586500</v>
      </c>
      <c r="J635" s="12">
        <f t="shared" si="37"/>
        <v>72150000</v>
      </c>
      <c r="K635" s="13">
        <f t="shared" si="38"/>
        <v>72150000</v>
      </c>
      <c r="L635" s="12">
        <f t="shared" si="39"/>
        <v>72150000</v>
      </c>
    </row>
    <row r="636" spans="1:12" ht="75" x14ac:dyDescent="0.25">
      <c r="A636" s="11">
        <v>201715</v>
      </c>
      <c r="B636" s="1"/>
      <c r="C636" s="2" t="s">
        <v>397</v>
      </c>
      <c r="D636" s="7"/>
      <c r="E636" s="5">
        <v>45</v>
      </c>
      <c r="F636" s="4">
        <v>45</v>
      </c>
      <c r="G636" s="4">
        <v>0</v>
      </c>
      <c r="H636" s="3">
        <v>8</v>
      </c>
      <c r="I636" s="13">
        <f t="shared" si="36"/>
        <v>24907500</v>
      </c>
      <c r="J636" s="12">
        <f t="shared" si="37"/>
        <v>83250000</v>
      </c>
      <c r="K636" s="13">
        <f t="shared" si="38"/>
        <v>83250000</v>
      </c>
      <c r="L636" s="12">
        <f t="shared" si="39"/>
        <v>83250000</v>
      </c>
    </row>
    <row r="637" spans="1:12" ht="187.5" x14ac:dyDescent="0.25">
      <c r="A637" s="11">
        <v>201720</v>
      </c>
      <c r="B637" s="1"/>
      <c r="C637" s="2" t="s">
        <v>5359</v>
      </c>
      <c r="D637" s="7"/>
      <c r="E637" s="5">
        <v>14</v>
      </c>
      <c r="F637" s="4">
        <v>14</v>
      </c>
      <c r="G637" s="4">
        <v>0</v>
      </c>
      <c r="H637" s="3">
        <v>4</v>
      </c>
      <c r="I637" s="13">
        <f t="shared" si="36"/>
        <v>7749000</v>
      </c>
      <c r="J637" s="12">
        <f t="shared" si="37"/>
        <v>25900000</v>
      </c>
      <c r="K637" s="13">
        <f t="shared" si="38"/>
        <v>25900000</v>
      </c>
      <c r="L637" s="12">
        <f t="shared" si="39"/>
        <v>25900000</v>
      </c>
    </row>
    <row r="638" spans="1:12" ht="56.25" x14ac:dyDescent="0.25">
      <c r="A638" s="11">
        <v>201725</v>
      </c>
      <c r="B638" s="1"/>
      <c r="C638" s="2" t="s">
        <v>398</v>
      </c>
      <c r="D638" s="7"/>
      <c r="E638" s="5">
        <v>59</v>
      </c>
      <c r="F638" s="4">
        <v>59</v>
      </c>
      <c r="G638" s="4">
        <v>0</v>
      </c>
      <c r="H638" s="3">
        <v>8</v>
      </c>
      <c r="I638" s="13">
        <f t="shared" si="36"/>
        <v>32656500</v>
      </c>
      <c r="J638" s="12">
        <f t="shared" si="37"/>
        <v>109150000</v>
      </c>
      <c r="K638" s="13">
        <f t="shared" si="38"/>
        <v>109150000</v>
      </c>
      <c r="L638" s="12">
        <f t="shared" si="39"/>
        <v>109150000</v>
      </c>
    </row>
    <row r="639" spans="1:12" ht="150" x14ac:dyDescent="0.25">
      <c r="A639" s="11">
        <v>201730</v>
      </c>
      <c r="B639" s="1"/>
      <c r="C639" s="2" t="s">
        <v>5360</v>
      </c>
      <c r="D639" s="7"/>
      <c r="E639" s="5">
        <v>47</v>
      </c>
      <c r="F639" s="4">
        <v>47</v>
      </c>
      <c r="G639" s="4">
        <v>0</v>
      </c>
      <c r="H639" s="3">
        <v>7</v>
      </c>
      <c r="I639" s="13">
        <f t="shared" si="36"/>
        <v>26014500</v>
      </c>
      <c r="J639" s="12">
        <f t="shared" si="37"/>
        <v>86950000</v>
      </c>
      <c r="K639" s="13">
        <f t="shared" si="38"/>
        <v>86950000</v>
      </c>
      <c r="L639" s="12">
        <f t="shared" si="39"/>
        <v>86950000</v>
      </c>
    </row>
    <row r="640" spans="1:12" ht="56.25" x14ac:dyDescent="0.25">
      <c r="A640" s="11">
        <v>201740</v>
      </c>
      <c r="B640" s="1"/>
      <c r="C640" s="2" t="s">
        <v>399</v>
      </c>
      <c r="D640" s="7"/>
      <c r="E640" s="5">
        <v>70</v>
      </c>
      <c r="F640" s="4">
        <v>70</v>
      </c>
      <c r="G640" s="4">
        <v>0</v>
      </c>
      <c r="H640" s="3">
        <v>8</v>
      </c>
      <c r="I640" s="13">
        <f t="shared" si="36"/>
        <v>38745000</v>
      </c>
      <c r="J640" s="12">
        <f t="shared" si="37"/>
        <v>129500000</v>
      </c>
      <c r="K640" s="13">
        <f t="shared" si="38"/>
        <v>129500000</v>
      </c>
      <c r="L640" s="12">
        <f t="shared" si="39"/>
        <v>129500000</v>
      </c>
    </row>
    <row r="641" spans="1:12" ht="56.25" x14ac:dyDescent="0.25">
      <c r="A641" s="11">
        <v>201745</v>
      </c>
      <c r="B641" s="1"/>
      <c r="C641" s="2" t="s">
        <v>5361</v>
      </c>
      <c r="D641" s="7"/>
      <c r="E641" s="5">
        <v>47</v>
      </c>
      <c r="F641" s="4">
        <v>47</v>
      </c>
      <c r="G641" s="4">
        <v>0</v>
      </c>
      <c r="H641" s="3">
        <v>8</v>
      </c>
      <c r="I641" s="13">
        <f t="shared" si="36"/>
        <v>26014500</v>
      </c>
      <c r="J641" s="12">
        <f t="shared" si="37"/>
        <v>86950000</v>
      </c>
      <c r="K641" s="13">
        <f t="shared" si="38"/>
        <v>86950000</v>
      </c>
      <c r="L641" s="12">
        <f t="shared" si="39"/>
        <v>86950000</v>
      </c>
    </row>
    <row r="642" spans="1:12" ht="131.25" x14ac:dyDescent="0.25">
      <c r="A642" s="11">
        <v>201750</v>
      </c>
      <c r="B642" s="1"/>
      <c r="C642" s="2" t="s">
        <v>5362</v>
      </c>
      <c r="D642" s="7" t="s">
        <v>400</v>
      </c>
      <c r="E642" s="5">
        <v>66</v>
      </c>
      <c r="F642" s="4">
        <v>66</v>
      </c>
      <c r="G642" s="4">
        <v>0</v>
      </c>
      <c r="H642" s="3">
        <v>8</v>
      </c>
      <c r="I642" s="13">
        <f t="shared" si="36"/>
        <v>36531000</v>
      </c>
      <c r="J642" s="12">
        <f t="shared" si="37"/>
        <v>122100000</v>
      </c>
      <c r="K642" s="13">
        <f t="shared" si="38"/>
        <v>122100000</v>
      </c>
      <c r="L642" s="12">
        <f t="shared" si="39"/>
        <v>122100000</v>
      </c>
    </row>
    <row r="643" spans="1:12" ht="37.5" x14ac:dyDescent="0.25">
      <c r="A643" s="11">
        <v>201755</v>
      </c>
      <c r="B643" s="1"/>
      <c r="C643" s="2" t="s">
        <v>2438</v>
      </c>
      <c r="D643" s="7"/>
      <c r="E643" s="5">
        <v>13</v>
      </c>
      <c r="F643" s="4">
        <v>13</v>
      </c>
      <c r="G643" s="4">
        <v>0</v>
      </c>
      <c r="H643" s="3">
        <v>0</v>
      </c>
      <c r="I643" s="13">
        <f t="shared" si="36"/>
        <v>7195500</v>
      </c>
      <c r="J643" s="12">
        <f t="shared" si="37"/>
        <v>24050000</v>
      </c>
      <c r="K643" s="13">
        <f t="shared" si="38"/>
        <v>24050000</v>
      </c>
      <c r="L643" s="12">
        <f t="shared" si="39"/>
        <v>24050000</v>
      </c>
    </row>
    <row r="644" spans="1:12" ht="37.5" x14ac:dyDescent="0.25">
      <c r="A644" s="11">
        <v>201760</v>
      </c>
      <c r="B644" s="1"/>
      <c r="C644" s="2" t="s">
        <v>401</v>
      </c>
      <c r="D644" s="7"/>
      <c r="E644" s="5">
        <v>42</v>
      </c>
      <c r="F644" s="4">
        <v>42</v>
      </c>
      <c r="G644" s="4">
        <v>0</v>
      </c>
      <c r="H644" s="3">
        <v>8</v>
      </c>
      <c r="I644" s="13">
        <f t="shared" ref="I644:I707" si="40">F644*553500+G644*1140000</f>
        <v>23247000</v>
      </c>
      <c r="J644" s="12">
        <f t="shared" ref="J644:J707" si="41">F644*1850000+G644*5100000</f>
        <v>77700000</v>
      </c>
      <c r="K644" s="13">
        <f t="shared" ref="K644:K707" si="42">F644*1850000+G644*2060000</f>
        <v>77700000</v>
      </c>
      <c r="L644" s="12">
        <f t="shared" ref="L644:L707" si="43">F644*1850000+G644*4340000</f>
        <v>77700000</v>
      </c>
    </row>
    <row r="645" spans="1:12" ht="131.25" x14ac:dyDescent="0.25">
      <c r="A645" s="11">
        <v>201765</v>
      </c>
      <c r="B645" s="1"/>
      <c r="C645" s="2" t="s">
        <v>402</v>
      </c>
      <c r="D645" s="7"/>
      <c r="E645" s="5">
        <v>27</v>
      </c>
      <c r="F645" s="4">
        <v>27</v>
      </c>
      <c r="G645" s="4">
        <v>0</v>
      </c>
      <c r="H645" s="3">
        <v>4</v>
      </c>
      <c r="I645" s="13">
        <f t="shared" si="40"/>
        <v>14944500</v>
      </c>
      <c r="J645" s="12">
        <f t="shared" si="41"/>
        <v>49950000</v>
      </c>
      <c r="K645" s="13">
        <f t="shared" si="42"/>
        <v>49950000</v>
      </c>
      <c r="L645" s="12">
        <f t="shared" si="43"/>
        <v>49950000</v>
      </c>
    </row>
    <row r="646" spans="1:12" ht="150" x14ac:dyDescent="0.25">
      <c r="A646" s="11">
        <v>201770</v>
      </c>
      <c r="B646" s="1"/>
      <c r="C646" s="2" t="s">
        <v>403</v>
      </c>
      <c r="D646" s="7"/>
      <c r="E646" s="5">
        <v>53</v>
      </c>
      <c r="F646" s="4">
        <v>53</v>
      </c>
      <c r="G646" s="4">
        <v>0</v>
      </c>
      <c r="H646" s="3">
        <v>8</v>
      </c>
      <c r="I646" s="13">
        <f t="shared" si="40"/>
        <v>29335500</v>
      </c>
      <c r="J646" s="12">
        <f t="shared" si="41"/>
        <v>98050000</v>
      </c>
      <c r="K646" s="13">
        <f t="shared" si="42"/>
        <v>98050000</v>
      </c>
      <c r="L646" s="12">
        <f t="shared" si="43"/>
        <v>98050000</v>
      </c>
    </row>
    <row r="647" spans="1:12" ht="112.5" x14ac:dyDescent="0.25">
      <c r="A647" s="11">
        <v>201775</v>
      </c>
      <c r="B647" s="1"/>
      <c r="C647" s="2" t="s">
        <v>404</v>
      </c>
      <c r="D647" s="7"/>
      <c r="E647" s="5">
        <v>5</v>
      </c>
      <c r="F647" s="4">
        <v>5</v>
      </c>
      <c r="G647" s="4">
        <v>0</v>
      </c>
      <c r="H647" s="3">
        <v>4</v>
      </c>
      <c r="I647" s="13">
        <f t="shared" si="40"/>
        <v>2767500</v>
      </c>
      <c r="J647" s="12">
        <f t="shared" si="41"/>
        <v>9250000</v>
      </c>
      <c r="K647" s="13">
        <f t="shared" si="42"/>
        <v>9250000</v>
      </c>
      <c r="L647" s="12">
        <f t="shared" si="43"/>
        <v>9250000</v>
      </c>
    </row>
    <row r="648" spans="1:12" ht="56.25" x14ac:dyDescent="0.25">
      <c r="A648" s="11">
        <v>201780</v>
      </c>
      <c r="B648" s="1"/>
      <c r="C648" s="2" t="s">
        <v>405</v>
      </c>
      <c r="D648" s="7"/>
      <c r="E648" s="5">
        <v>13</v>
      </c>
      <c r="F648" s="4">
        <v>13</v>
      </c>
      <c r="G648" s="4">
        <v>0</v>
      </c>
      <c r="H648" s="3">
        <v>4</v>
      </c>
      <c r="I648" s="13">
        <f t="shared" si="40"/>
        <v>7195500</v>
      </c>
      <c r="J648" s="12">
        <f t="shared" si="41"/>
        <v>24050000</v>
      </c>
      <c r="K648" s="13">
        <f t="shared" si="42"/>
        <v>24050000</v>
      </c>
      <c r="L648" s="12">
        <f t="shared" si="43"/>
        <v>24050000</v>
      </c>
    </row>
    <row r="649" spans="1:12" ht="112.5" x14ac:dyDescent="0.25">
      <c r="A649" s="11">
        <v>201785</v>
      </c>
      <c r="B649" s="1"/>
      <c r="C649" s="2" t="s">
        <v>406</v>
      </c>
      <c r="D649" s="7"/>
      <c r="E649" s="5">
        <v>45</v>
      </c>
      <c r="F649" s="4">
        <v>45</v>
      </c>
      <c r="G649" s="4">
        <v>0</v>
      </c>
      <c r="H649" s="3">
        <v>7</v>
      </c>
      <c r="I649" s="13">
        <f t="shared" si="40"/>
        <v>24907500</v>
      </c>
      <c r="J649" s="12">
        <f t="shared" si="41"/>
        <v>83250000</v>
      </c>
      <c r="K649" s="13">
        <f t="shared" si="42"/>
        <v>83250000</v>
      </c>
      <c r="L649" s="12">
        <f t="shared" si="43"/>
        <v>83250000</v>
      </c>
    </row>
    <row r="650" spans="1:12" ht="56.25" x14ac:dyDescent="0.25">
      <c r="A650" s="11">
        <v>201790</v>
      </c>
      <c r="B650" s="1"/>
      <c r="C650" s="2" t="s">
        <v>407</v>
      </c>
      <c r="D650" s="7"/>
      <c r="E650" s="5">
        <v>14</v>
      </c>
      <c r="F650" s="4">
        <v>14</v>
      </c>
      <c r="G650" s="4">
        <v>0</v>
      </c>
      <c r="H650" s="3">
        <v>4</v>
      </c>
      <c r="I650" s="13">
        <f t="shared" si="40"/>
        <v>7749000</v>
      </c>
      <c r="J650" s="12">
        <f t="shared" si="41"/>
        <v>25900000</v>
      </c>
      <c r="K650" s="13">
        <f t="shared" si="42"/>
        <v>25900000</v>
      </c>
      <c r="L650" s="12">
        <f t="shared" si="43"/>
        <v>25900000</v>
      </c>
    </row>
    <row r="651" spans="1:12" ht="112.5" x14ac:dyDescent="0.25">
      <c r="A651" s="11">
        <v>201795</v>
      </c>
      <c r="B651" s="1"/>
      <c r="C651" s="2" t="s">
        <v>408</v>
      </c>
      <c r="D651" s="7"/>
      <c r="E651" s="5">
        <v>41</v>
      </c>
      <c r="F651" s="4">
        <v>41</v>
      </c>
      <c r="G651" s="4">
        <v>0</v>
      </c>
      <c r="H651" s="3">
        <v>7</v>
      </c>
      <c r="I651" s="13">
        <f t="shared" si="40"/>
        <v>22693500</v>
      </c>
      <c r="J651" s="12">
        <f t="shared" si="41"/>
        <v>75850000</v>
      </c>
      <c r="K651" s="13">
        <f t="shared" si="42"/>
        <v>75850000</v>
      </c>
      <c r="L651" s="12">
        <f t="shared" si="43"/>
        <v>75850000</v>
      </c>
    </row>
    <row r="652" spans="1:12" ht="56.25" x14ac:dyDescent="0.25">
      <c r="A652" s="11">
        <v>201800</v>
      </c>
      <c r="B652" s="1"/>
      <c r="C652" s="2" t="s">
        <v>409</v>
      </c>
      <c r="D652" s="7"/>
      <c r="E652" s="5">
        <v>55</v>
      </c>
      <c r="F652" s="4">
        <v>55</v>
      </c>
      <c r="G652" s="4">
        <v>0</v>
      </c>
      <c r="H652" s="3">
        <v>8</v>
      </c>
      <c r="I652" s="13">
        <f t="shared" si="40"/>
        <v>30442500</v>
      </c>
      <c r="J652" s="12">
        <f t="shared" si="41"/>
        <v>101750000</v>
      </c>
      <c r="K652" s="13">
        <f t="shared" si="42"/>
        <v>101750000</v>
      </c>
      <c r="L652" s="12">
        <f t="shared" si="43"/>
        <v>101750000</v>
      </c>
    </row>
    <row r="653" spans="1:12" ht="131.25" x14ac:dyDescent="0.25">
      <c r="A653" s="11">
        <v>201805</v>
      </c>
      <c r="B653" s="1"/>
      <c r="C653" s="2" t="s">
        <v>410</v>
      </c>
      <c r="D653" s="7"/>
      <c r="E653" s="5">
        <v>48</v>
      </c>
      <c r="F653" s="4">
        <v>48</v>
      </c>
      <c r="G653" s="4">
        <v>0</v>
      </c>
      <c r="H653" s="3">
        <v>8</v>
      </c>
      <c r="I653" s="13">
        <f t="shared" si="40"/>
        <v>26568000</v>
      </c>
      <c r="J653" s="12">
        <f t="shared" si="41"/>
        <v>88800000</v>
      </c>
      <c r="K653" s="13">
        <f t="shared" si="42"/>
        <v>88800000</v>
      </c>
      <c r="L653" s="12">
        <f t="shared" si="43"/>
        <v>88800000</v>
      </c>
    </row>
    <row r="654" spans="1:12" ht="37.5" x14ac:dyDescent="0.25">
      <c r="A654" s="11">
        <v>201810</v>
      </c>
      <c r="B654" s="1"/>
      <c r="C654" s="2" t="s">
        <v>411</v>
      </c>
      <c r="D654" s="7"/>
      <c r="E654" s="5">
        <v>66</v>
      </c>
      <c r="F654" s="4">
        <v>66</v>
      </c>
      <c r="G654" s="4">
        <v>0</v>
      </c>
      <c r="H654" s="3">
        <v>8</v>
      </c>
      <c r="I654" s="13">
        <f t="shared" si="40"/>
        <v>36531000</v>
      </c>
      <c r="J654" s="12">
        <f t="shared" si="41"/>
        <v>122100000</v>
      </c>
      <c r="K654" s="13">
        <f t="shared" si="42"/>
        <v>122100000</v>
      </c>
      <c r="L654" s="12">
        <f t="shared" si="43"/>
        <v>122100000</v>
      </c>
    </row>
    <row r="655" spans="1:12" ht="112.5" x14ac:dyDescent="0.25">
      <c r="A655" s="11">
        <v>201815</v>
      </c>
      <c r="B655" s="1"/>
      <c r="C655" s="2" t="s">
        <v>2439</v>
      </c>
      <c r="D655" s="7" t="s">
        <v>412</v>
      </c>
      <c r="E655" s="5">
        <v>16</v>
      </c>
      <c r="F655" s="4">
        <v>16</v>
      </c>
      <c r="G655" s="4">
        <v>0</v>
      </c>
      <c r="H655" s="3">
        <v>6</v>
      </c>
      <c r="I655" s="13">
        <f t="shared" si="40"/>
        <v>8856000</v>
      </c>
      <c r="J655" s="12">
        <f t="shared" si="41"/>
        <v>29600000</v>
      </c>
      <c r="K655" s="13">
        <f t="shared" si="42"/>
        <v>29600000</v>
      </c>
      <c r="L655" s="12">
        <f t="shared" si="43"/>
        <v>29600000</v>
      </c>
    </row>
    <row r="656" spans="1:12" ht="112.5" x14ac:dyDescent="0.25">
      <c r="A656" s="11">
        <v>201820</v>
      </c>
      <c r="B656" s="1"/>
      <c r="C656" s="2" t="s">
        <v>5363</v>
      </c>
      <c r="D656" s="7"/>
      <c r="E656" s="5">
        <v>24</v>
      </c>
      <c r="F656" s="4">
        <v>24</v>
      </c>
      <c r="G656" s="4">
        <v>0</v>
      </c>
      <c r="H656" s="3">
        <v>6</v>
      </c>
      <c r="I656" s="13">
        <f t="shared" si="40"/>
        <v>13284000</v>
      </c>
      <c r="J656" s="12">
        <f t="shared" si="41"/>
        <v>44400000</v>
      </c>
      <c r="K656" s="13">
        <f t="shared" si="42"/>
        <v>44400000</v>
      </c>
      <c r="L656" s="12">
        <f t="shared" si="43"/>
        <v>44400000</v>
      </c>
    </row>
    <row r="657" spans="1:12" ht="56.25" x14ac:dyDescent="0.25">
      <c r="A657" s="11">
        <v>201830</v>
      </c>
      <c r="B657" s="1"/>
      <c r="C657" s="2" t="s">
        <v>413</v>
      </c>
      <c r="D657" s="7"/>
      <c r="E657" s="5">
        <v>14</v>
      </c>
      <c r="F657" s="4">
        <v>14</v>
      </c>
      <c r="G657" s="4">
        <v>0</v>
      </c>
      <c r="H657" s="3">
        <v>4</v>
      </c>
      <c r="I657" s="13">
        <f t="shared" si="40"/>
        <v>7749000</v>
      </c>
      <c r="J657" s="12">
        <f t="shared" si="41"/>
        <v>25900000</v>
      </c>
      <c r="K657" s="13">
        <f t="shared" si="42"/>
        <v>25900000</v>
      </c>
      <c r="L657" s="12">
        <f t="shared" si="43"/>
        <v>25900000</v>
      </c>
    </row>
    <row r="658" spans="1:12" ht="75" x14ac:dyDescent="0.25">
      <c r="A658" s="11">
        <v>201835</v>
      </c>
      <c r="B658" s="1"/>
      <c r="C658" s="2" t="s">
        <v>414</v>
      </c>
      <c r="D658" s="7"/>
      <c r="E658" s="5">
        <v>22</v>
      </c>
      <c r="F658" s="4">
        <v>22</v>
      </c>
      <c r="G658" s="4">
        <v>0</v>
      </c>
      <c r="H658" s="3">
        <v>6</v>
      </c>
      <c r="I658" s="13">
        <f t="shared" si="40"/>
        <v>12177000</v>
      </c>
      <c r="J658" s="12">
        <f t="shared" si="41"/>
        <v>40700000</v>
      </c>
      <c r="K658" s="13">
        <f t="shared" si="42"/>
        <v>40700000</v>
      </c>
      <c r="L658" s="12">
        <f t="shared" si="43"/>
        <v>40700000</v>
      </c>
    </row>
    <row r="659" spans="1:12" ht="75" x14ac:dyDescent="0.25">
      <c r="A659" s="11">
        <v>201840</v>
      </c>
      <c r="B659" s="1"/>
      <c r="C659" s="2" t="s">
        <v>415</v>
      </c>
      <c r="D659" s="7"/>
      <c r="E659" s="5">
        <v>24</v>
      </c>
      <c r="F659" s="4">
        <v>24</v>
      </c>
      <c r="G659" s="4">
        <v>0</v>
      </c>
      <c r="H659" s="3">
        <v>6</v>
      </c>
      <c r="I659" s="13">
        <f t="shared" si="40"/>
        <v>13284000</v>
      </c>
      <c r="J659" s="12">
        <f t="shared" si="41"/>
        <v>44400000</v>
      </c>
      <c r="K659" s="13">
        <f t="shared" si="42"/>
        <v>44400000</v>
      </c>
      <c r="L659" s="12">
        <f t="shared" si="43"/>
        <v>44400000</v>
      </c>
    </row>
    <row r="660" spans="1:12" ht="37.5" x14ac:dyDescent="0.25">
      <c r="A660" s="11">
        <v>201845</v>
      </c>
      <c r="B660" s="1"/>
      <c r="C660" s="2" t="s">
        <v>2440</v>
      </c>
      <c r="D660" s="7" t="s">
        <v>606</v>
      </c>
      <c r="E660" s="5">
        <v>10</v>
      </c>
      <c r="F660" s="4">
        <v>10</v>
      </c>
      <c r="G660" s="4">
        <v>0</v>
      </c>
      <c r="H660" s="3">
        <v>4</v>
      </c>
      <c r="I660" s="13">
        <f t="shared" si="40"/>
        <v>5535000</v>
      </c>
      <c r="J660" s="12">
        <f t="shared" si="41"/>
        <v>18500000</v>
      </c>
      <c r="K660" s="13">
        <f t="shared" si="42"/>
        <v>18500000</v>
      </c>
      <c r="L660" s="12">
        <f t="shared" si="43"/>
        <v>18500000</v>
      </c>
    </row>
    <row r="661" spans="1:12" ht="37.5" x14ac:dyDescent="0.25">
      <c r="A661" s="11">
        <v>201850</v>
      </c>
      <c r="B661" s="1"/>
      <c r="C661" s="2" t="s">
        <v>2441</v>
      </c>
      <c r="D661" s="7"/>
      <c r="E661" s="5">
        <v>13</v>
      </c>
      <c r="F661" s="4">
        <v>13</v>
      </c>
      <c r="G661" s="4">
        <v>0</v>
      </c>
      <c r="H661" s="3">
        <v>6</v>
      </c>
      <c r="I661" s="13">
        <f t="shared" si="40"/>
        <v>7195500</v>
      </c>
      <c r="J661" s="12">
        <f t="shared" si="41"/>
        <v>24050000</v>
      </c>
      <c r="K661" s="13">
        <f t="shared" si="42"/>
        <v>24050000</v>
      </c>
      <c r="L661" s="12">
        <f t="shared" si="43"/>
        <v>24050000</v>
      </c>
    </row>
    <row r="662" spans="1:12" ht="56.25" x14ac:dyDescent="0.25">
      <c r="A662" s="11">
        <v>201851</v>
      </c>
      <c r="B662" s="1"/>
      <c r="C662" s="2" t="s">
        <v>2442</v>
      </c>
      <c r="D662" s="7"/>
      <c r="E662" s="5">
        <v>17</v>
      </c>
      <c r="F662" s="4">
        <v>17</v>
      </c>
      <c r="G662" s="4">
        <v>0</v>
      </c>
      <c r="H662" s="3">
        <v>6</v>
      </c>
      <c r="I662" s="13">
        <f t="shared" si="40"/>
        <v>9409500</v>
      </c>
      <c r="J662" s="12">
        <f t="shared" si="41"/>
        <v>31450000</v>
      </c>
      <c r="K662" s="13">
        <f t="shared" si="42"/>
        <v>31450000</v>
      </c>
      <c r="L662" s="12">
        <f t="shared" si="43"/>
        <v>31450000</v>
      </c>
    </row>
    <row r="663" spans="1:12" ht="56.25" x14ac:dyDescent="0.25">
      <c r="A663" s="11">
        <v>201855</v>
      </c>
      <c r="B663" s="1"/>
      <c r="C663" s="2" t="s">
        <v>2443</v>
      </c>
      <c r="D663" s="7"/>
      <c r="E663" s="5">
        <v>54</v>
      </c>
      <c r="F663" s="4">
        <v>54</v>
      </c>
      <c r="G663" s="4">
        <v>0</v>
      </c>
      <c r="H663" s="3">
        <v>6</v>
      </c>
      <c r="I663" s="13">
        <f t="shared" si="40"/>
        <v>29889000</v>
      </c>
      <c r="J663" s="12">
        <f t="shared" si="41"/>
        <v>99900000</v>
      </c>
      <c r="K663" s="13">
        <f t="shared" si="42"/>
        <v>99900000</v>
      </c>
      <c r="L663" s="12">
        <f t="shared" si="43"/>
        <v>99900000</v>
      </c>
    </row>
    <row r="664" spans="1:12" ht="150" x14ac:dyDescent="0.25">
      <c r="A664" s="11">
        <v>201860</v>
      </c>
      <c r="B664" s="1"/>
      <c r="C664" s="2" t="s">
        <v>416</v>
      </c>
      <c r="D664" s="7"/>
      <c r="E664" s="5">
        <v>22</v>
      </c>
      <c r="F664" s="4">
        <v>22</v>
      </c>
      <c r="G664" s="4">
        <v>0</v>
      </c>
      <c r="H664" s="3">
        <v>6</v>
      </c>
      <c r="I664" s="13">
        <f t="shared" si="40"/>
        <v>12177000</v>
      </c>
      <c r="J664" s="12">
        <f t="shared" si="41"/>
        <v>40700000</v>
      </c>
      <c r="K664" s="13">
        <f t="shared" si="42"/>
        <v>40700000</v>
      </c>
      <c r="L664" s="12">
        <f t="shared" si="43"/>
        <v>40700000</v>
      </c>
    </row>
    <row r="665" spans="1:12" ht="75" x14ac:dyDescent="0.25">
      <c r="A665" s="11">
        <v>201865</v>
      </c>
      <c r="B665" s="1"/>
      <c r="C665" s="2" t="s">
        <v>417</v>
      </c>
      <c r="D665" s="7"/>
      <c r="E665" s="5">
        <v>30</v>
      </c>
      <c r="F665" s="4">
        <v>30</v>
      </c>
      <c r="G665" s="4">
        <v>0</v>
      </c>
      <c r="H665" s="3">
        <v>6</v>
      </c>
      <c r="I665" s="13">
        <f t="shared" si="40"/>
        <v>16605000</v>
      </c>
      <c r="J665" s="12">
        <f t="shared" si="41"/>
        <v>55500000</v>
      </c>
      <c r="K665" s="13">
        <f t="shared" si="42"/>
        <v>55500000</v>
      </c>
      <c r="L665" s="12">
        <f t="shared" si="43"/>
        <v>55500000</v>
      </c>
    </row>
    <row r="666" spans="1:12" ht="56.25" x14ac:dyDescent="0.25">
      <c r="A666" s="11">
        <v>201866</v>
      </c>
      <c r="B666" s="1"/>
      <c r="C666" s="2" t="s">
        <v>2444</v>
      </c>
      <c r="D666" s="7"/>
      <c r="E666" s="5">
        <v>27</v>
      </c>
      <c r="F666" s="4">
        <v>27</v>
      </c>
      <c r="G666" s="4">
        <v>0</v>
      </c>
      <c r="H666" s="3">
        <v>6</v>
      </c>
      <c r="I666" s="13">
        <f t="shared" si="40"/>
        <v>14944500</v>
      </c>
      <c r="J666" s="12">
        <f t="shared" si="41"/>
        <v>49950000</v>
      </c>
      <c r="K666" s="13">
        <f t="shared" si="42"/>
        <v>49950000</v>
      </c>
      <c r="L666" s="12">
        <f t="shared" si="43"/>
        <v>49950000</v>
      </c>
    </row>
    <row r="667" spans="1:12" ht="112.5" x14ac:dyDescent="0.25">
      <c r="A667" s="11">
        <v>201870</v>
      </c>
      <c r="B667" s="1"/>
      <c r="C667" s="2" t="s">
        <v>2445</v>
      </c>
      <c r="D667" s="7" t="s">
        <v>418</v>
      </c>
      <c r="E667" s="5">
        <v>16</v>
      </c>
      <c r="F667" s="4">
        <v>16</v>
      </c>
      <c r="G667" s="4">
        <v>0</v>
      </c>
      <c r="H667" s="3">
        <v>6</v>
      </c>
      <c r="I667" s="13">
        <f t="shared" si="40"/>
        <v>8856000</v>
      </c>
      <c r="J667" s="12">
        <f t="shared" si="41"/>
        <v>29600000</v>
      </c>
      <c r="K667" s="13">
        <f t="shared" si="42"/>
        <v>29600000</v>
      </c>
      <c r="L667" s="12">
        <f t="shared" si="43"/>
        <v>29600000</v>
      </c>
    </row>
    <row r="668" spans="1:12" ht="131.25" x14ac:dyDescent="0.25">
      <c r="A668" s="11">
        <v>201875</v>
      </c>
      <c r="B668" s="1"/>
      <c r="C668" s="2" t="s">
        <v>419</v>
      </c>
      <c r="D668" s="7"/>
      <c r="E668" s="5">
        <v>41</v>
      </c>
      <c r="F668" s="4">
        <v>41</v>
      </c>
      <c r="G668" s="4">
        <v>0</v>
      </c>
      <c r="H668" s="3">
        <v>6</v>
      </c>
      <c r="I668" s="13">
        <f t="shared" si="40"/>
        <v>22693500</v>
      </c>
      <c r="J668" s="12">
        <f t="shared" si="41"/>
        <v>75850000</v>
      </c>
      <c r="K668" s="13">
        <f t="shared" si="42"/>
        <v>75850000</v>
      </c>
      <c r="L668" s="12">
        <f t="shared" si="43"/>
        <v>75850000</v>
      </c>
    </row>
    <row r="669" spans="1:12" ht="56.25" x14ac:dyDescent="0.25">
      <c r="A669" s="11">
        <v>201880</v>
      </c>
      <c r="B669" s="1"/>
      <c r="C669" s="2" t="s">
        <v>5364</v>
      </c>
      <c r="D669" s="7" t="s">
        <v>2446</v>
      </c>
      <c r="E669" s="5">
        <v>33</v>
      </c>
      <c r="F669" s="4">
        <v>33</v>
      </c>
      <c r="G669" s="4">
        <v>0</v>
      </c>
      <c r="H669" s="3">
        <v>6</v>
      </c>
      <c r="I669" s="13">
        <f t="shared" si="40"/>
        <v>18265500</v>
      </c>
      <c r="J669" s="12">
        <f t="shared" si="41"/>
        <v>61050000</v>
      </c>
      <c r="K669" s="13">
        <f t="shared" si="42"/>
        <v>61050000</v>
      </c>
      <c r="L669" s="12">
        <f t="shared" si="43"/>
        <v>61050000</v>
      </c>
    </row>
    <row r="670" spans="1:12" ht="56.25" x14ac:dyDescent="0.25">
      <c r="A670" s="11">
        <v>201885</v>
      </c>
      <c r="B670" s="1"/>
      <c r="C670" s="2" t="s">
        <v>420</v>
      </c>
      <c r="D670" s="7"/>
      <c r="E670" s="5">
        <v>22</v>
      </c>
      <c r="F670" s="4">
        <v>22</v>
      </c>
      <c r="G670" s="4">
        <v>0</v>
      </c>
      <c r="H670" s="3">
        <v>6</v>
      </c>
      <c r="I670" s="13">
        <f t="shared" si="40"/>
        <v>12177000</v>
      </c>
      <c r="J670" s="12">
        <f t="shared" si="41"/>
        <v>40700000</v>
      </c>
      <c r="K670" s="13">
        <f t="shared" si="42"/>
        <v>40700000</v>
      </c>
      <c r="L670" s="12">
        <f t="shared" si="43"/>
        <v>40700000</v>
      </c>
    </row>
    <row r="671" spans="1:12" ht="75" x14ac:dyDescent="0.25">
      <c r="A671" s="11">
        <v>201890</v>
      </c>
      <c r="B671" s="1"/>
      <c r="C671" s="2" t="s">
        <v>421</v>
      </c>
      <c r="D671" s="7"/>
      <c r="E671" s="5">
        <v>30</v>
      </c>
      <c r="F671" s="4">
        <v>30</v>
      </c>
      <c r="G671" s="4">
        <v>0</v>
      </c>
      <c r="H671" s="3">
        <v>6</v>
      </c>
      <c r="I671" s="13">
        <f t="shared" si="40"/>
        <v>16605000</v>
      </c>
      <c r="J671" s="12">
        <f t="shared" si="41"/>
        <v>55500000</v>
      </c>
      <c r="K671" s="13">
        <f t="shared" si="42"/>
        <v>55500000</v>
      </c>
      <c r="L671" s="12">
        <f t="shared" si="43"/>
        <v>55500000</v>
      </c>
    </row>
    <row r="672" spans="1:12" ht="112.5" x14ac:dyDescent="0.25">
      <c r="A672" s="11">
        <v>201895</v>
      </c>
      <c r="B672" s="1"/>
      <c r="C672" s="2" t="s">
        <v>2447</v>
      </c>
      <c r="D672" s="7" t="s">
        <v>422</v>
      </c>
      <c r="E672" s="5">
        <v>30</v>
      </c>
      <c r="F672" s="4">
        <v>30</v>
      </c>
      <c r="G672" s="4">
        <v>0</v>
      </c>
      <c r="H672" s="3">
        <v>7</v>
      </c>
      <c r="I672" s="13">
        <f t="shared" si="40"/>
        <v>16605000</v>
      </c>
      <c r="J672" s="12">
        <f t="shared" si="41"/>
        <v>55500000</v>
      </c>
      <c r="K672" s="13">
        <f t="shared" si="42"/>
        <v>55500000</v>
      </c>
      <c r="L672" s="12">
        <f t="shared" si="43"/>
        <v>55500000</v>
      </c>
    </row>
    <row r="673" spans="1:12" ht="131.25" x14ac:dyDescent="0.25">
      <c r="A673" s="11">
        <v>201896</v>
      </c>
      <c r="B673" s="1"/>
      <c r="C673" s="2" t="s">
        <v>2448</v>
      </c>
      <c r="D673" s="7" t="s">
        <v>422</v>
      </c>
      <c r="E673" s="5">
        <v>34</v>
      </c>
      <c r="F673" s="4">
        <v>34</v>
      </c>
      <c r="G673" s="4">
        <v>0</v>
      </c>
      <c r="H673" s="3">
        <v>7</v>
      </c>
      <c r="I673" s="13">
        <f t="shared" si="40"/>
        <v>18819000</v>
      </c>
      <c r="J673" s="12">
        <f t="shared" si="41"/>
        <v>62900000</v>
      </c>
      <c r="K673" s="13">
        <f t="shared" si="42"/>
        <v>62900000</v>
      </c>
      <c r="L673" s="12">
        <f t="shared" si="43"/>
        <v>62900000</v>
      </c>
    </row>
    <row r="674" spans="1:12" ht="75" x14ac:dyDescent="0.25">
      <c r="A674" s="11">
        <v>201900</v>
      </c>
      <c r="B674" s="1"/>
      <c r="C674" s="2" t="s">
        <v>2449</v>
      </c>
      <c r="D674" s="7"/>
      <c r="E674" s="5">
        <v>23</v>
      </c>
      <c r="F674" s="4">
        <v>23</v>
      </c>
      <c r="G674" s="4">
        <v>0</v>
      </c>
      <c r="H674" s="3">
        <v>6</v>
      </c>
      <c r="I674" s="13">
        <f t="shared" si="40"/>
        <v>12730500</v>
      </c>
      <c r="J674" s="12">
        <f t="shared" si="41"/>
        <v>42550000</v>
      </c>
      <c r="K674" s="13">
        <f t="shared" si="42"/>
        <v>42550000</v>
      </c>
      <c r="L674" s="12">
        <f t="shared" si="43"/>
        <v>42550000</v>
      </c>
    </row>
    <row r="675" spans="1:12" ht="93.75" x14ac:dyDescent="0.25">
      <c r="A675" s="11">
        <v>201901</v>
      </c>
      <c r="B675" s="1"/>
      <c r="C675" s="2" t="s">
        <v>423</v>
      </c>
      <c r="D675" s="7"/>
      <c r="E675" s="5">
        <v>27</v>
      </c>
      <c r="F675" s="4">
        <v>27</v>
      </c>
      <c r="G675" s="4">
        <v>0</v>
      </c>
      <c r="H675" s="3">
        <v>6</v>
      </c>
      <c r="I675" s="13">
        <f t="shared" si="40"/>
        <v>14944500</v>
      </c>
      <c r="J675" s="12">
        <f t="shared" si="41"/>
        <v>49950000</v>
      </c>
      <c r="K675" s="13">
        <f t="shared" si="42"/>
        <v>49950000</v>
      </c>
      <c r="L675" s="12">
        <f t="shared" si="43"/>
        <v>49950000</v>
      </c>
    </row>
    <row r="676" spans="1:12" ht="56.25" x14ac:dyDescent="0.25">
      <c r="A676" s="11">
        <v>201905</v>
      </c>
      <c r="B676" s="1"/>
      <c r="C676" s="2" t="s">
        <v>424</v>
      </c>
      <c r="D676" s="7"/>
      <c r="E676" s="5">
        <v>33</v>
      </c>
      <c r="F676" s="4">
        <v>33</v>
      </c>
      <c r="G676" s="4">
        <v>0</v>
      </c>
      <c r="H676" s="3">
        <v>6</v>
      </c>
      <c r="I676" s="13">
        <f t="shared" si="40"/>
        <v>18265500</v>
      </c>
      <c r="J676" s="12">
        <f t="shared" si="41"/>
        <v>61050000</v>
      </c>
      <c r="K676" s="13">
        <f t="shared" si="42"/>
        <v>61050000</v>
      </c>
      <c r="L676" s="12">
        <f t="shared" si="43"/>
        <v>61050000</v>
      </c>
    </row>
    <row r="677" spans="1:12" ht="93.75" x14ac:dyDescent="0.25">
      <c r="A677" s="11">
        <v>201910</v>
      </c>
      <c r="B677" s="1"/>
      <c r="C677" s="2" t="s">
        <v>425</v>
      </c>
      <c r="D677" s="7"/>
      <c r="E677" s="5">
        <v>29</v>
      </c>
      <c r="F677" s="4">
        <v>29</v>
      </c>
      <c r="G677" s="4">
        <v>0</v>
      </c>
      <c r="H677" s="3">
        <v>6</v>
      </c>
      <c r="I677" s="13">
        <f t="shared" si="40"/>
        <v>16051500</v>
      </c>
      <c r="J677" s="12">
        <f t="shared" si="41"/>
        <v>53650000</v>
      </c>
      <c r="K677" s="13">
        <f t="shared" si="42"/>
        <v>53650000</v>
      </c>
      <c r="L677" s="12">
        <f t="shared" si="43"/>
        <v>53650000</v>
      </c>
    </row>
    <row r="678" spans="1:12" ht="112.5" x14ac:dyDescent="0.25">
      <c r="A678" s="11">
        <v>201915</v>
      </c>
      <c r="B678" s="1"/>
      <c r="C678" s="2" t="s">
        <v>2450</v>
      </c>
      <c r="D678" s="7" t="s">
        <v>426</v>
      </c>
      <c r="E678" s="5">
        <v>31</v>
      </c>
      <c r="F678" s="4">
        <v>31</v>
      </c>
      <c r="G678" s="4">
        <v>0</v>
      </c>
      <c r="H678" s="3">
        <v>6</v>
      </c>
      <c r="I678" s="13">
        <f t="shared" si="40"/>
        <v>17158500</v>
      </c>
      <c r="J678" s="12">
        <f t="shared" si="41"/>
        <v>57350000</v>
      </c>
      <c r="K678" s="13">
        <f t="shared" si="42"/>
        <v>57350000</v>
      </c>
      <c r="L678" s="12">
        <f t="shared" si="43"/>
        <v>57350000</v>
      </c>
    </row>
    <row r="679" spans="1:12" ht="37.5" x14ac:dyDescent="0.25">
      <c r="A679" s="11">
        <v>201920</v>
      </c>
      <c r="B679" s="1"/>
      <c r="C679" s="2" t="s">
        <v>427</v>
      </c>
      <c r="D679" s="7"/>
      <c r="E679" s="5">
        <v>67</v>
      </c>
      <c r="F679" s="4">
        <v>67</v>
      </c>
      <c r="G679" s="4">
        <v>0</v>
      </c>
      <c r="H679" s="3">
        <v>6</v>
      </c>
      <c r="I679" s="13">
        <f t="shared" si="40"/>
        <v>37084500</v>
      </c>
      <c r="J679" s="12">
        <f t="shared" si="41"/>
        <v>123950000</v>
      </c>
      <c r="K679" s="13">
        <f t="shared" si="42"/>
        <v>123950000</v>
      </c>
      <c r="L679" s="12">
        <f t="shared" si="43"/>
        <v>123950000</v>
      </c>
    </row>
    <row r="680" spans="1:12" ht="37.5" x14ac:dyDescent="0.25">
      <c r="A680" s="11">
        <v>201925</v>
      </c>
      <c r="B680" s="1"/>
      <c r="C680" s="2" t="s">
        <v>2451</v>
      </c>
      <c r="D680" s="7" t="s">
        <v>428</v>
      </c>
      <c r="E680" s="5">
        <v>26</v>
      </c>
      <c r="F680" s="4">
        <v>26</v>
      </c>
      <c r="G680" s="4">
        <v>0</v>
      </c>
      <c r="H680" s="3">
        <v>6</v>
      </c>
      <c r="I680" s="13">
        <f t="shared" si="40"/>
        <v>14391000</v>
      </c>
      <c r="J680" s="12">
        <f t="shared" si="41"/>
        <v>48100000</v>
      </c>
      <c r="K680" s="13">
        <f t="shared" si="42"/>
        <v>48100000</v>
      </c>
      <c r="L680" s="12">
        <f t="shared" si="43"/>
        <v>48100000</v>
      </c>
    </row>
    <row r="681" spans="1:12" ht="56.25" x14ac:dyDescent="0.25">
      <c r="A681" s="11">
        <v>201930</v>
      </c>
      <c r="B681" s="1"/>
      <c r="C681" s="2" t="s">
        <v>429</v>
      </c>
      <c r="D681" s="7"/>
      <c r="E681" s="5">
        <v>35</v>
      </c>
      <c r="F681" s="4">
        <v>35</v>
      </c>
      <c r="G681" s="4">
        <v>0</v>
      </c>
      <c r="H681" s="3">
        <v>6</v>
      </c>
      <c r="I681" s="13">
        <f t="shared" si="40"/>
        <v>19372500</v>
      </c>
      <c r="J681" s="12">
        <f t="shared" si="41"/>
        <v>64750000</v>
      </c>
      <c r="K681" s="13">
        <f t="shared" si="42"/>
        <v>64750000</v>
      </c>
      <c r="L681" s="12">
        <f t="shared" si="43"/>
        <v>64750000</v>
      </c>
    </row>
    <row r="682" spans="1:12" ht="37.5" x14ac:dyDescent="0.25">
      <c r="A682" s="11">
        <v>201935</v>
      </c>
      <c r="B682" s="1"/>
      <c r="C682" s="2" t="s">
        <v>430</v>
      </c>
      <c r="D682" s="7"/>
      <c r="E682" s="5">
        <v>22</v>
      </c>
      <c r="F682" s="4">
        <v>22</v>
      </c>
      <c r="G682" s="4">
        <v>0</v>
      </c>
      <c r="H682" s="3">
        <v>6</v>
      </c>
      <c r="I682" s="13">
        <f t="shared" si="40"/>
        <v>12177000</v>
      </c>
      <c r="J682" s="12">
        <f t="shared" si="41"/>
        <v>40700000</v>
      </c>
      <c r="K682" s="13">
        <f t="shared" si="42"/>
        <v>40700000</v>
      </c>
      <c r="L682" s="12">
        <f t="shared" si="43"/>
        <v>40700000</v>
      </c>
    </row>
    <row r="683" spans="1:12" ht="93.75" x14ac:dyDescent="0.25">
      <c r="A683" s="11">
        <v>201940</v>
      </c>
      <c r="B683" s="1"/>
      <c r="C683" s="2" t="s">
        <v>2452</v>
      </c>
      <c r="D683" s="7" t="s">
        <v>431</v>
      </c>
      <c r="E683" s="5">
        <v>22</v>
      </c>
      <c r="F683" s="4">
        <v>22</v>
      </c>
      <c r="G683" s="4">
        <v>0</v>
      </c>
      <c r="H683" s="3">
        <v>6</v>
      </c>
      <c r="I683" s="13">
        <f t="shared" si="40"/>
        <v>12177000</v>
      </c>
      <c r="J683" s="12">
        <f t="shared" si="41"/>
        <v>40700000</v>
      </c>
      <c r="K683" s="13">
        <f t="shared" si="42"/>
        <v>40700000</v>
      </c>
      <c r="L683" s="12">
        <f t="shared" si="43"/>
        <v>40700000</v>
      </c>
    </row>
    <row r="684" spans="1:12" ht="56.25" x14ac:dyDescent="0.25">
      <c r="A684" s="11">
        <v>201945</v>
      </c>
      <c r="B684" s="1"/>
      <c r="C684" s="2" t="s">
        <v>432</v>
      </c>
      <c r="D684" s="7" t="s">
        <v>2453</v>
      </c>
      <c r="E684" s="5">
        <v>5</v>
      </c>
      <c r="F684" s="4">
        <v>5</v>
      </c>
      <c r="G684" s="4">
        <v>0</v>
      </c>
      <c r="H684" s="3">
        <v>0</v>
      </c>
      <c r="I684" s="13">
        <f t="shared" si="40"/>
        <v>2767500</v>
      </c>
      <c r="J684" s="12">
        <f t="shared" si="41"/>
        <v>9250000</v>
      </c>
      <c r="K684" s="13">
        <f t="shared" si="42"/>
        <v>9250000</v>
      </c>
      <c r="L684" s="12">
        <f t="shared" si="43"/>
        <v>9250000</v>
      </c>
    </row>
    <row r="685" spans="1:12" ht="56.25" x14ac:dyDescent="0.25">
      <c r="A685" s="11">
        <v>201950</v>
      </c>
      <c r="B685" s="1"/>
      <c r="C685" s="2" t="s">
        <v>433</v>
      </c>
      <c r="D685" s="7"/>
      <c r="E685" s="5">
        <v>22</v>
      </c>
      <c r="F685" s="4">
        <v>22</v>
      </c>
      <c r="G685" s="4">
        <v>0</v>
      </c>
      <c r="H685" s="3">
        <v>7</v>
      </c>
      <c r="I685" s="13">
        <f t="shared" si="40"/>
        <v>12177000</v>
      </c>
      <c r="J685" s="12">
        <f t="shared" si="41"/>
        <v>40700000</v>
      </c>
      <c r="K685" s="13">
        <f t="shared" si="42"/>
        <v>40700000</v>
      </c>
      <c r="L685" s="12">
        <f t="shared" si="43"/>
        <v>40700000</v>
      </c>
    </row>
    <row r="686" spans="1:12" ht="37.5" x14ac:dyDescent="0.25">
      <c r="A686" s="11">
        <v>201955</v>
      </c>
      <c r="B686" s="1"/>
      <c r="C686" s="2" t="s">
        <v>434</v>
      </c>
      <c r="D686" s="7"/>
      <c r="E686" s="5">
        <v>30</v>
      </c>
      <c r="F686" s="4">
        <v>30</v>
      </c>
      <c r="G686" s="4">
        <v>0</v>
      </c>
      <c r="H686" s="3">
        <v>9</v>
      </c>
      <c r="I686" s="13">
        <f t="shared" si="40"/>
        <v>16605000</v>
      </c>
      <c r="J686" s="12">
        <f t="shared" si="41"/>
        <v>55500000</v>
      </c>
      <c r="K686" s="13">
        <f t="shared" si="42"/>
        <v>55500000</v>
      </c>
      <c r="L686" s="12">
        <f t="shared" si="43"/>
        <v>55500000</v>
      </c>
    </row>
    <row r="687" spans="1:12" ht="56.25" x14ac:dyDescent="0.25">
      <c r="A687" s="11">
        <v>201960</v>
      </c>
      <c r="B687" s="1"/>
      <c r="C687" s="2" t="s">
        <v>435</v>
      </c>
      <c r="D687" s="7"/>
      <c r="E687" s="5">
        <v>43</v>
      </c>
      <c r="F687" s="4">
        <v>43</v>
      </c>
      <c r="G687" s="4">
        <v>0</v>
      </c>
      <c r="H687" s="3">
        <v>9</v>
      </c>
      <c r="I687" s="13">
        <f t="shared" si="40"/>
        <v>23800500</v>
      </c>
      <c r="J687" s="12">
        <f t="shared" si="41"/>
        <v>79550000</v>
      </c>
      <c r="K687" s="13">
        <f t="shared" si="42"/>
        <v>79550000</v>
      </c>
      <c r="L687" s="12">
        <f t="shared" si="43"/>
        <v>79550000</v>
      </c>
    </row>
    <row r="688" spans="1:12" ht="56.25" x14ac:dyDescent="0.25">
      <c r="A688" s="11">
        <v>201965</v>
      </c>
      <c r="B688" s="1"/>
      <c r="C688" s="2" t="s">
        <v>2454</v>
      </c>
      <c r="D688" s="7"/>
      <c r="E688" s="5">
        <v>17</v>
      </c>
      <c r="F688" s="4">
        <v>17</v>
      </c>
      <c r="G688" s="4">
        <v>0</v>
      </c>
      <c r="H688" s="3">
        <v>4</v>
      </c>
      <c r="I688" s="13">
        <f t="shared" si="40"/>
        <v>9409500</v>
      </c>
      <c r="J688" s="12">
        <f t="shared" si="41"/>
        <v>31450000</v>
      </c>
      <c r="K688" s="13">
        <f t="shared" si="42"/>
        <v>31450000</v>
      </c>
      <c r="L688" s="12">
        <f t="shared" si="43"/>
        <v>31450000</v>
      </c>
    </row>
    <row r="689" spans="1:12" ht="75" x14ac:dyDescent="0.25">
      <c r="A689" s="11">
        <v>201970</v>
      </c>
      <c r="B689" s="1"/>
      <c r="C689" s="2" t="s">
        <v>436</v>
      </c>
      <c r="D689" s="7"/>
      <c r="E689" s="5">
        <v>42</v>
      </c>
      <c r="F689" s="4">
        <v>42</v>
      </c>
      <c r="G689" s="4">
        <v>0</v>
      </c>
      <c r="H689" s="3">
        <v>6</v>
      </c>
      <c r="I689" s="13">
        <f t="shared" si="40"/>
        <v>23247000</v>
      </c>
      <c r="J689" s="12">
        <f t="shared" si="41"/>
        <v>77700000</v>
      </c>
      <c r="K689" s="13">
        <f t="shared" si="42"/>
        <v>77700000</v>
      </c>
      <c r="L689" s="12">
        <f t="shared" si="43"/>
        <v>77700000</v>
      </c>
    </row>
    <row r="690" spans="1:12" ht="75" x14ac:dyDescent="0.25">
      <c r="A690" s="11">
        <v>201975</v>
      </c>
      <c r="B690" s="1"/>
      <c r="C690" s="2" t="s">
        <v>437</v>
      </c>
      <c r="D690" s="7"/>
      <c r="E690" s="5">
        <v>42</v>
      </c>
      <c r="F690" s="4">
        <v>42</v>
      </c>
      <c r="G690" s="4">
        <v>0</v>
      </c>
      <c r="H690" s="3">
        <v>6</v>
      </c>
      <c r="I690" s="13">
        <f t="shared" si="40"/>
        <v>23247000</v>
      </c>
      <c r="J690" s="12">
        <f t="shared" si="41"/>
        <v>77700000</v>
      </c>
      <c r="K690" s="13">
        <f t="shared" si="42"/>
        <v>77700000</v>
      </c>
      <c r="L690" s="12">
        <f t="shared" si="43"/>
        <v>77700000</v>
      </c>
    </row>
    <row r="691" spans="1:12" ht="75" x14ac:dyDescent="0.25">
      <c r="A691" s="11">
        <v>201980</v>
      </c>
      <c r="B691" s="1"/>
      <c r="C691" s="2" t="s">
        <v>438</v>
      </c>
      <c r="D691" s="7"/>
      <c r="E691" s="5">
        <v>35</v>
      </c>
      <c r="F691" s="4">
        <v>35</v>
      </c>
      <c r="G691" s="4">
        <v>0</v>
      </c>
      <c r="H691" s="3">
        <v>6</v>
      </c>
      <c r="I691" s="13">
        <f t="shared" si="40"/>
        <v>19372500</v>
      </c>
      <c r="J691" s="12">
        <f t="shared" si="41"/>
        <v>64750000</v>
      </c>
      <c r="K691" s="13">
        <f t="shared" si="42"/>
        <v>64750000</v>
      </c>
      <c r="L691" s="12">
        <f t="shared" si="43"/>
        <v>64750000</v>
      </c>
    </row>
    <row r="692" spans="1:12" ht="75" x14ac:dyDescent="0.25">
      <c r="A692" s="11">
        <v>201985</v>
      </c>
      <c r="B692" s="1"/>
      <c r="C692" s="2" t="s">
        <v>439</v>
      </c>
      <c r="D692" s="7"/>
      <c r="E692" s="5">
        <v>36</v>
      </c>
      <c r="F692" s="4">
        <v>36</v>
      </c>
      <c r="G692" s="4">
        <v>0</v>
      </c>
      <c r="H692" s="3">
        <v>6</v>
      </c>
      <c r="I692" s="13">
        <f t="shared" si="40"/>
        <v>19926000</v>
      </c>
      <c r="J692" s="12">
        <f t="shared" si="41"/>
        <v>66600000</v>
      </c>
      <c r="K692" s="13">
        <f t="shared" si="42"/>
        <v>66600000</v>
      </c>
      <c r="L692" s="12">
        <f t="shared" si="43"/>
        <v>66600000</v>
      </c>
    </row>
    <row r="693" spans="1:12" ht="112.5" x14ac:dyDescent="0.25">
      <c r="A693" s="11">
        <v>201990</v>
      </c>
      <c r="B693" s="1"/>
      <c r="C693" s="2" t="s">
        <v>440</v>
      </c>
      <c r="D693" s="7"/>
      <c r="E693" s="5">
        <v>40</v>
      </c>
      <c r="F693" s="4">
        <v>40</v>
      </c>
      <c r="G693" s="4">
        <v>0</v>
      </c>
      <c r="H693" s="3">
        <v>6</v>
      </c>
      <c r="I693" s="13">
        <f t="shared" si="40"/>
        <v>22140000</v>
      </c>
      <c r="J693" s="12">
        <f t="shared" si="41"/>
        <v>74000000</v>
      </c>
      <c r="K693" s="13">
        <f t="shared" si="42"/>
        <v>74000000</v>
      </c>
      <c r="L693" s="12">
        <f t="shared" si="43"/>
        <v>74000000</v>
      </c>
    </row>
    <row r="694" spans="1:12" ht="75" x14ac:dyDescent="0.25">
      <c r="A694" s="11">
        <v>201995</v>
      </c>
      <c r="B694" s="1"/>
      <c r="C694" s="2" t="s">
        <v>441</v>
      </c>
      <c r="D694" s="7"/>
      <c r="E694" s="5">
        <v>35</v>
      </c>
      <c r="F694" s="4">
        <v>35</v>
      </c>
      <c r="G694" s="4">
        <v>0</v>
      </c>
      <c r="H694" s="3">
        <v>6</v>
      </c>
      <c r="I694" s="13">
        <f t="shared" si="40"/>
        <v>19372500</v>
      </c>
      <c r="J694" s="12">
        <f t="shared" si="41"/>
        <v>64750000</v>
      </c>
      <c r="K694" s="13">
        <f t="shared" si="42"/>
        <v>64750000</v>
      </c>
      <c r="L694" s="12">
        <f t="shared" si="43"/>
        <v>64750000</v>
      </c>
    </row>
    <row r="695" spans="1:12" ht="75" x14ac:dyDescent="0.25">
      <c r="A695" s="11">
        <v>202000</v>
      </c>
      <c r="B695" s="1"/>
      <c r="C695" s="2" t="s">
        <v>442</v>
      </c>
      <c r="D695" s="7"/>
      <c r="E695" s="5">
        <v>21</v>
      </c>
      <c r="F695" s="4">
        <v>21</v>
      </c>
      <c r="G695" s="4">
        <v>0</v>
      </c>
      <c r="H695" s="3">
        <v>6</v>
      </c>
      <c r="I695" s="13">
        <f t="shared" si="40"/>
        <v>11623500</v>
      </c>
      <c r="J695" s="12">
        <f t="shared" si="41"/>
        <v>38850000</v>
      </c>
      <c r="K695" s="13">
        <f t="shared" si="42"/>
        <v>38850000</v>
      </c>
      <c r="L695" s="12">
        <f t="shared" si="43"/>
        <v>38850000</v>
      </c>
    </row>
    <row r="696" spans="1:12" ht="56.25" x14ac:dyDescent="0.25">
      <c r="A696" s="11">
        <v>202005</v>
      </c>
      <c r="B696" s="1"/>
      <c r="C696" s="2" t="s">
        <v>443</v>
      </c>
      <c r="D696" s="7"/>
      <c r="E696" s="5">
        <v>24</v>
      </c>
      <c r="F696" s="4">
        <v>24</v>
      </c>
      <c r="G696" s="4">
        <v>0</v>
      </c>
      <c r="H696" s="3">
        <v>6</v>
      </c>
      <c r="I696" s="13">
        <f t="shared" si="40"/>
        <v>13284000</v>
      </c>
      <c r="J696" s="12">
        <f t="shared" si="41"/>
        <v>44400000</v>
      </c>
      <c r="K696" s="13">
        <f t="shared" si="42"/>
        <v>44400000</v>
      </c>
      <c r="L696" s="12">
        <f t="shared" si="43"/>
        <v>44400000</v>
      </c>
    </row>
    <row r="697" spans="1:12" ht="37.5" x14ac:dyDescent="0.25">
      <c r="A697" s="11">
        <v>202010</v>
      </c>
      <c r="B697" s="1"/>
      <c r="C697" s="2" t="s">
        <v>444</v>
      </c>
      <c r="D697" s="7"/>
      <c r="E697" s="5">
        <v>35</v>
      </c>
      <c r="F697" s="4">
        <v>35</v>
      </c>
      <c r="G697" s="4">
        <v>0</v>
      </c>
      <c r="H697" s="3">
        <v>6</v>
      </c>
      <c r="I697" s="13">
        <f t="shared" si="40"/>
        <v>19372500</v>
      </c>
      <c r="J697" s="12">
        <f t="shared" si="41"/>
        <v>64750000</v>
      </c>
      <c r="K697" s="13">
        <f t="shared" si="42"/>
        <v>64750000</v>
      </c>
      <c r="L697" s="12">
        <f t="shared" si="43"/>
        <v>64750000</v>
      </c>
    </row>
    <row r="698" spans="1:12" ht="93.75" x14ac:dyDescent="0.25">
      <c r="A698" s="11">
        <v>202015</v>
      </c>
      <c r="B698" s="1"/>
      <c r="C698" s="2" t="s">
        <v>5365</v>
      </c>
      <c r="D698" s="7"/>
      <c r="E698" s="5">
        <v>40</v>
      </c>
      <c r="F698" s="4">
        <v>40</v>
      </c>
      <c r="G698" s="4">
        <v>0</v>
      </c>
      <c r="H698" s="3">
        <v>6</v>
      </c>
      <c r="I698" s="13">
        <f t="shared" si="40"/>
        <v>22140000</v>
      </c>
      <c r="J698" s="12">
        <f t="shared" si="41"/>
        <v>74000000</v>
      </c>
      <c r="K698" s="13">
        <f t="shared" si="42"/>
        <v>74000000</v>
      </c>
      <c r="L698" s="12">
        <f t="shared" si="43"/>
        <v>74000000</v>
      </c>
    </row>
    <row r="699" spans="1:12" ht="93.75" x14ac:dyDescent="0.25">
      <c r="A699" s="11">
        <v>202020</v>
      </c>
      <c r="B699" s="1"/>
      <c r="C699" s="2" t="s">
        <v>445</v>
      </c>
      <c r="D699" s="7"/>
      <c r="E699" s="5">
        <v>49</v>
      </c>
      <c r="F699" s="4">
        <v>49</v>
      </c>
      <c r="G699" s="4">
        <v>0</v>
      </c>
      <c r="H699" s="3">
        <v>6</v>
      </c>
      <c r="I699" s="13">
        <f t="shared" si="40"/>
        <v>27121500</v>
      </c>
      <c r="J699" s="12">
        <f t="shared" si="41"/>
        <v>90650000</v>
      </c>
      <c r="K699" s="13">
        <f t="shared" si="42"/>
        <v>90650000</v>
      </c>
      <c r="L699" s="12">
        <f t="shared" si="43"/>
        <v>90650000</v>
      </c>
    </row>
    <row r="700" spans="1:12" ht="150" x14ac:dyDescent="0.25">
      <c r="A700" s="11">
        <v>202025</v>
      </c>
      <c r="B700" s="1"/>
      <c r="C700" s="2" t="s">
        <v>446</v>
      </c>
      <c r="D700" s="7"/>
      <c r="E700" s="5">
        <v>55</v>
      </c>
      <c r="F700" s="4">
        <v>55</v>
      </c>
      <c r="G700" s="4">
        <v>0</v>
      </c>
      <c r="H700" s="3">
        <v>7</v>
      </c>
      <c r="I700" s="13">
        <f t="shared" si="40"/>
        <v>30442500</v>
      </c>
      <c r="J700" s="12">
        <f t="shared" si="41"/>
        <v>101750000</v>
      </c>
      <c r="K700" s="13">
        <f t="shared" si="42"/>
        <v>101750000</v>
      </c>
      <c r="L700" s="12">
        <f t="shared" si="43"/>
        <v>101750000</v>
      </c>
    </row>
    <row r="701" spans="1:12" ht="93.75" x14ac:dyDescent="0.25">
      <c r="A701" s="11">
        <v>202030</v>
      </c>
      <c r="B701" s="1"/>
      <c r="C701" s="2" t="s">
        <v>2455</v>
      </c>
      <c r="D701" s="7" t="s">
        <v>447</v>
      </c>
      <c r="E701" s="5">
        <v>46</v>
      </c>
      <c r="F701" s="4">
        <v>46</v>
      </c>
      <c r="G701" s="4">
        <v>0</v>
      </c>
      <c r="H701" s="3">
        <v>7</v>
      </c>
      <c r="I701" s="13">
        <f t="shared" si="40"/>
        <v>25461000</v>
      </c>
      <c r="J701" s="12">
        <f t="shared" si="41"/>
        <v>85100000</v>
      </c>
      <c r="K701" s="13">
        <f t="shared" si="42"/>
        <v>85100000</v>
      </c>
      <c r="L701" s="12">
        <f t="shared" si="43"/>
        <v>85100000</v>
      </c>
    </row>
    <row r="702" spans="1:12" ht="56.25" x14ac:dyDescent="0.25">
      <c r="A702" s="11">
        <v>202035</v>
      </c>
      <c r="B702" s="1"/>
      <c r="C702" s="2" t="s">
        <v>448</v>
      </c>
      <c r="D702" s="7"/>
      <c r="E702" s="5">
        <v>62</v>
      </c>
      <c r="F702" s="4">
        <v>62</v>
      </c>
      <c r="G702" s="4">
        <v>0</v>
      </c>
      <c r="H702" s="3">
        <v>7</v>
      </c>
      <c r="I702" s="13">
        <f t="shared" si="40"/>
        <v>34317000</v>
      </c>
      <c r="J702" s="12">
        <f t="shared" si="41"/>
        <v>114700000</v>
      </c>
      <c r="K702" s="13">
        <f t="shared" si="42"/>
        <v>114700000</v>
      </c>
      <c r="L702" s="12">
        <f t="shared" si="43"/>
        <v>114700000</v>
      </c>
    </row>
    <row r="703" spans="1:12" ht="168.75" x14ac:dyDescent="0.25">
      <c r="A703" s="11">
        <v>202040</v>
      </c>
      <c r="B703" s="1"/>
      <c r="C703" s="2" t="s">
        <v>2456</v>
      </c>
      <c r="D703" s="7" t="s">
        <v>449</v>
      </c>
      <c r="E703" s="5">
        <v>52</v>
      </c>
      <c r="F703" s="4">
        <v>52</v>
      </c>
      <c r="G703" s="4">
        <v>0</v>
      </c>
      <c r="H703" s="3">
        <v>7</v>
      </c>
      <c r="I703" s="13">
        <f t="shared" si="40"/>
        <v>28782000</v>
      </c>
      <c r="J703" s="12">
        <f t="shared" si="41"/>
        <v>96200000</v>
      </c>
      <c r="K703" s="13">
        <f t="shared" si="42"/>
        <v>96200000</v>
      </c>
      <c r="L703" s="12">
        <f t="shared" si="43"/>
        <v>96200000</v>
      </c>
    </row>
    <row r="704" spans="1:12" ht="37.5" x14ac:dyDescent="0.25">
      <c r="A704" s="11">
        <v>202045</v>
      </c>
      <c r="B704" s="1"/>
      <c r="C704" s="2" t="s">
        <v>2457</v>
      </c>
      <c r="D704" s="7"/>
      <c r="E704" s="5">
        <v>50</v>
      </c>
      <c r="F704" s="4">
        <v>50</v>
      </c>
      <c r="G704" s="4">
        <v>0</v>
      </c>
      <c r="H704" s="3">
        <v>6</v>
      </c>
      <c r="I704" s="13">
        <f t="shared" si="40"/>
        <v>27675000</v>
      </c>
      <c r="J704" s="12">
        <f t="shared" si="41"/>
        <v>92500000</v>
      </c>
      <c r="K704" s="13">
        <f t="shared" si="42"/>
        <v>92500000</v>
      </c>
      <c r="L704" s="12">
        <f t="shared" si="43"/>
        <v>92500000</v>
      </c>
    </row>
    <row r="705" spans="1:12" ht="19.5" x14ac:dyDescent="0.25">
      <c r="A705" s="11">
        <v>202046</v>
      </c>
      <c r="B705" s="1"/>
      <c r="C705" s="2" t="s">
        <v>2458</v>
      </c>
      <c r="D705" s="7"/>
      <c r="E705" s="5">
        <v>52</v>
      </c>
      <c r="F705" s="4">
        <v>52</v>
      </c>
      <c r="G705" s="4">
        <v>0</v>
      </c>
      <c r="H705" s="3">
        <v>6</v>
      </c>
      <c r="I705" s="13">
        <f t="shared" si="40"/>
        <v>28782000</v>
      </c>
      <c r="J705" s="12">
        <f t="shared" si="41"/>
        <v>96200000</v>
      </c>
      <c r="K705" s="13">
        <f t="shared" si="42"/>
        <v>96200000</v>
      </c>
      <c r="L705" s="12">
        <f t="shared" si="43"/>
        <v>96200000</v>
      </c>
    </row>
    <row r="706" spans="1:12" ht="19.5" x14ac:dyDescent="0.25">
      <c r="A706" s="11">
        <v>202050</v>
      </c>
      <c r="B706" s="1"/>
      <c r="C706" s="2" t="s">
        <v>450</v>
      </c>
      <c r="D706" s="7"/>
      <c r="E706" s="5">
        <v>64</v>
      </c>
      <c r="F706" s="4">
        <v>64</v>
      </c>
      <c r="G706" s="4">
        <v>0</v>
      </c>
      <c r="H706" s="3">
        <v>6</v>
      </c>
      <c r="I706" s="13">
        <f t="shared" si="40"/>
        <v>35424000</v>
      </c>
      <c r="J706" s="12">
        <f t="shared" si="41"/>
        <v>118400000</v>
      </c>
      <c r="K706" s="13">
        <f t="shared" si="42"/>
        <v>118400000</v>
      </c>
      <c r="L706" s="12">
        <f t="shared" si="43"/>
        <v>118400000</v>
      </c>
    </row>
    <row r="707" spans="1:12" ht="37.5" x14ac:dyDescent="0.25">
      <c r="A707" s="11">
        <v>202055</v>
      </c>
      <c r="B707" s="1"/>
      <c r="C707" s="2" t="s">
        <v>5366</v>
      </c>
      <c r="D707" s="7"/>
      <c r="E707" s="5">
        <v>70</v>
      </c>
      <c r="F707" s="4">
        <v>70</v>
      </c>
      <c r="G707" s="4">
        <v>0</v>
      </c>
      <c r="H707" s="3">
        <v>6</v>
      </c>
      <c r="I707" s="13">
        <f t="shared" si="40"/>
        <v>38745000</v>
      </c>
      <c r="J707" s="12">
        <f t="shared" si="41"/>
        <v>129500000</v>
      </c>
      <c r="K707" s="13">
        <f t="shared" si="42"/>
        <v>129500000</v>
      </c>
      <c r="L707" s="12">
        <f t="shared" si="43"/>
        <v>129500000</v>
      </c>
    </row>
    <row r="708" spans="1:12" ht="37.5" x14ac:dyDescent="0.25">
      <c r="A708" s="11">
        <v>202060</v>
      </c>
      <c r="B708" s="1"/>
      <c r="C708" s="2" t="s">
        <v>2459</v>
      </c>
      <c r="D708" s="7"/>
      <c r="E708" s="5">
        <v>47</v>
      </c>
      <c r="F708" s="4">
        <v>47</v>
      </c>
      <c r="G708" s="4">
        <v>0</v>
      </c>
      <c r="H708" s="3">
        <v>6</v>
      </c>
      <c r="I708" s="13">
        <f t="shared" ref="I708:I771" si="44">F708*553500+G708*1140000</f>
        <v>26014500</v>
      </c>
      <c r="J708" s="12">
        <f t="shared" ref="J708:J771" si="45">F708*1850000+G708*5100000</f>
        <v>86950000</v>
      </c>
      <c r="K708" s="13">
        <f t="shared" ref="K708:K771" si="46">F708*1850000+G708*2060000</f>
        <v>86950000</v>
      </c>
      <c r="L708" s="12">
        <f t="shared" ref="L708:L771" si="47">F708*1850000+G708*4340000</f>
        <v>86950000</v>
      </c>
    </row>
    <row r="709" spans="1:12" ht="56.25" x14ac:dyDescent="0.25">
      <c r="A709" s="11">
        <v>202061</v>
      </c>
      <c r="B709" s="1"/>
      <c r="C709" s="2" t="s">
        <v>2460</v>
      </c>
      <c r="D709" s="7"/>
      <c r="E709" s="5">
        <v>59</v>
      </c>
      <c r="F709" s="4">
        <v>59</v>
      </c>
      <c r="G709" s="4">
        <v>0</v>
      </c>
      <c r="H709" s="3">
        <v>6</v>
      </c>
      <c r="I709" s="13">
        <f t="shared" si="44"/>
        <v>32656500</v>
      </c>
      <c r="J709" s="12">
        <f t="shared" si="45"/>
        <v>109150000</v>
      </c>
      <c r="K709" s="13">
        <f t="shared" si="46"/>
        <v>109150000</v>
      </c>
      <c r="L709" s="12">
        <f t="shared" si="47"/>
        <v>109150000</v>
      </c>
    </row>
    <row r="710" spans="1:12" ht="37.5" x14ac:dyDescent="0.25">
      <c r="A710" s="11">
        <v>202062</v>
      </c>
      <c r="B710" s="1"/>
      <c r="C710" s="2" t="s">
        <v>2461</v>
      </c>
      <c r="D710" s="7"/>
      <c r="E710" s="5">
        <v>60</v>
      </c>
      <c r="F710" s="4">
        <v>60</v>
      </c>
      <c r="G710" s="4">
        <v>0</v>
      </c>
      <c r="H710" s="3">
        <v>6</v>
      </c>
      <c r="I710" s="13">
        <f t="shared" si="44"/>
        <v>33210000</v>
      </c>
      <c r="J710" s="12">
        <f t="shared" si="45"/>
        <v>111000000</v>
      </c>
      <c r="K710" s="13">
        <f t="shared" si="46"/>
        <v>111000000</v>
      </c>
      <c r="L710" s="12">
        <f t="shared" si="47"/>
        <v>111000000</v>
      </c>
    </row>
    <row r="711" spans="1:12" ht="56.25" x14ac:dyDescent="0.25">
      <c r="A711" s="11">
        <v>202063</v>
      </c>
      <c r="B711" s="1"/>
      <c r="C711" s="2" t="s">
        <v>2462</v>
      </c>
      <c r="D711" s="7"/>
      <c r="E711" s="5">
        <v>62</v>
      </c>
      <c r="F711" s="4">
        <v>62</v>
      </c>
      <c r="G711" s="4">
        <v>0</v>
      </c>
      <c r="H711" s="3">
        <v>6</v>
      </c>
      <c r="I711" s="13">
        <f t="shared" si="44"/>
        <v>34317000</v>
      </c>
      <c r="J711" s="12">
        <f t="shared" si="45"/>
        <v>114700000</v>
      </c>
      <c r="K711" s="13">
        <f t="shared" si="46"/>
        <v>114700000</v>
      </c>
      <c r="L711" s="12">
        <f t="shared" si="47"/>
        <v>114700000</v>
      </c>
    </row>
    <row r="712" spans="1:12" ht="37.5" x14ac:dyDescent="0.25">
      <c r="A712" s="11">
        <v>202065</v>
      </c>
      <c r="B712" s="1"/>
      <c r="C712" s="2" t="s">
        <v>451</v>
      </c>
      <c r="D712" s="7"/>
      <c r="E712" s="5">
        <v>49</v>
      </c>
      <c r="F712" s="4">
        <v>49</v>
      </c>
      <c r="G712" s="4">
        <v>0</v>
      </c>
      <c r="H712" s="3">
        <v>6</v>
      </c>
      <c r="I712" s="13">
        <f t="shared" si="44"/>
        <v>27121500</v>
      </c>
      <c r="J712" s="12">
        <f t="shared" si="45"/>
        <v>90650000</v>
      </c>
      <c r="K712" s="13">
        <f t="shared" si="46"/>
        <v>90650000</v>
      </c>
      <c r="L712" s="12">
        <f t="shared" si="47"/>
        <v>90650000</v>
      </c>
    </row>
    <row r="713" spans="1:12" ht="75" x14ac:dyDescent="0.25">
      <c r="A713" s="11">
        <v>202070</v>
      </c>
      <c r="B713" s="1"/>
      <c r="C713" s="2" t="s">
        <v>2463</v>
      </c>
      <c r="D713" s="7"/>
      <c r="E713" s="5">
        <v>60</v>
      </c>
      <c r="F713" s="4">
        <v>60</v>
      </c>
      <c r="G713" s="4">
        <v>0</v>
      </c>
      <c r="H713" s="3">
        <v>6</v>
      </c>
      <c r="I713" s="13">
        <f t="shared" si="44"/>
        <v>33210000</v>
      </c>
      <c r="J713" s="12">
        <f t="shared" si="45"/>
        <v>111000000</v>
      </c>
      <c r="K713" s="13">
        <f t="shared" si="46"/>
        <v>111000000</v>
      </c>
      <c r="L713" s="12">
        <f t="shared" si="47"/>
        <v>111000000</v>
      </c>
    </row>
    <row r="714" spans="1:12" ht="93.75" x14ac:dyDescent="0.25">
      <c r="A714" s="11">
        <v>202071</v>
      </c>
      <c r="B714" s="1"/>
      <c r="C714" s="2" t="s">
        <v>2464</v>
      </c>
      <c r="D714" s="7"/>
      <c r="E714" s="5">
        <v>71</v>
      </c>
      <c r="F714" s="4">
        <v>71</v>
      </c>
      <c r="G714" s="4">
        <v>0</v>
      </c>
      <c r="H714" s="3">
        <v>6</v>
      </c>
      <c r="I714" s="13">
        <f t="shared" si="44"/>
        <v>39298500</v>
      </c>
      <c r="J714" s="12">
        <f t="shared" si="45"/>
        <v>131350000</v>
      </c>
      <c r="K714" s="13">
        <f t="shared" si="46"/>
        <v>131350000</v>
      </c>
      <c r="L714" s="12">
        <f t="shared" si="47"/>
        <v>131350000</v>
      </c>
    </row>
    <row r="715" spans="1:12" ht="56.25" x14ac:dyDescent="0.25">
      <c r="A715" s="11">
        <v>202072</v>
      </c>
      <c r="B715" s="1"/>
      <c r="C715" s="2" t="s">
        <v>2465</v>
      </c>
      <c r="D715" s="7"/>
      <c r="E715" s="5">
        <v>68</v>
      </c>
      <c r="F715" s="4">
        <v>68</v>
      </c>
      <c r="G715" s="4">
        <v>0</v>
      </c>
      <c r="H715" s="3">
        <v>6</v>
      </c>
      <c r="I715" s="13">
        <f t="shared" si="44"/>
        <v>37638000</v>
      </c>
      <c r="J715" s="12">
        <f t="shared" si="45"/>
        <v>125800000</v>
      </c>
      <c r="K715" s="13">
        <f t="shared" si="46"/>
        <v>125800000</v>
      </c>
      <c r="L715" s="12">
        <f t="shared" si="47"/>
        <v>125800000</v>
      </c>
    </row>
    <row r="716" spans="1:12" ht="75" x14ac:dyDescent="0.25">
      <c r="A716" s="11">
        <v>202073</v>
      </c>
      <c r="B716" s="1"/>
      <c r="C716" s="2" t="s">
        <v>2466</v>
      </c>
      <c r="D716" s="7"/>
      <c r="E716" s="5">
        <v>77</v>
      </c>
      <c r="F716" s="4">
        <v>77</v>
      </c>
      <c r="G716" s="4">
        <v>0</v>
      </c>
      <c r="H716" s="3">
        <v>6</v>
      </c>
      <c r="I716" s="13">
        <f t="shared" si="44"/>
        <v>42619500</v>
      </c>
      <c r="J716" s="12">
        <f t="shared" si="45"/>
        <v>142450000</v>
      </c>
      <c r="K716" s="13">
        <f t="shared" si="46"/>
        <v>142450000</v>
      </c>
      <c r="L716" s="12">
        <f t="shared" si="47"/>
        <v>142450000</v>
      </c>
    </row>
    <row r="717" spans="1:12" ht="56.25" x14ac:dyDescent="0.25">
      <c r="A717" s="11">
        <v>202075</v>
      </c>
      <c r="B717" s="1"/>
      <c r="C717" s="2" t="s">
        <v>2467</v>
      </c>
      <c r="D717" s="7"/>
      <c r="E717" s="5">
        <v>60</v>
      </c>
      <c r="F717" s="4">
        <v>60</v>
      </c>
      <c r="G717" s="4">
        <v>0</v>
      </c>
      <c r="H717" s="3">
        <v>6</v>
      </c>
      <c r="I717" s="13">
        <f t="shared" si="44"/>
        <v>33210000</v>
      </c>
      <c r="J717" s="12">
        <f t="shared" si="45"/>
        <v>111000000</v>
      </c>
      <c r="K717" s="13">
        <f t="shared" si="46"/>
        <v>111000000</v>
      </c>
      <c r="L717" s="12">
        <f t="shared" si="47"/>
        <v>111000000</v>
      </c>
    </row>
    <row r="718" spans="1:12" ht="37.5" x14ac:dyDescent="0.25">
      <c r="A718" s="11">
        <v>202076</v>
      </c>
      <c r="B718" s="1"/>
      <c r="C718" s="2" t="s">
        <v>2468</v>
      </c>
      <c r="D718" s="7"/>
      <c r="E718" s="5">
        <v>68</v>
      </c>
      <c r="F718" s="4">
        <v>68</v>
      </c>
      <c r="G718" s="4">
        <v>0</v>
      </c>
      <c r="H718" s="3">
        <v>6</v>
      </c>
      <c r="I718" s="13">
        <f t="shared" si="44"/>
        <v>37638000</v>
      </c>
      <c r="J718" s="12">
        <f t="shared" si="45"/>
        <v>125800000</v>
      </c>
      <c r="K718" s="13">
        <f t="shared" si="46"/>
        <v>125800000</v>
      </c>
      <c r="L718" s="12">
        <f t="shared" si="47"/>
        <v>125800000</v>
      </c>
    </row>
    <row r="719" spans="1:12" ht="56.25" x14ac:dyDescent="0.25">
      <c r="A719" s="11">
        <v>202080</v>
      </c>
      <c r="B719" s="1"/>
      <c r="C719" s="2" t="s">
        <v>452</v>
      </c>
      <c r="D719" s="7"/>
      <c r="E719" s="5">
        <v>43</v>
      </c>
      <c r="F719" s="4">
        <v>43</v>
      </c>
      <c r="G719" s="4">
        <v>0</v>
      </c>
      <c r="H719" s="3">
        <v>6</v>
      </c>
      <c r="I719" s="13">
        <f t="shared" si="44"/>
        <v>23800500</v>
      </c>
      <c r="J719" s="12">
        <f t="shared" si="45"/>
        <v>79550000</v>
      </c>
      <c r="K719" s="13">
        <f t="shared" si="46"/>
        <v>79550000</v>
      </c>
      <c r="L719" s="12">
        <f t="shared" si="47"/>
        <v>79550000</v>
      </c>
    </row>
    <row r="720" spans="1:12" ht="112.5" x14ac:dyDescent="0.25">
      <c r="A720" s="11">
        <v>202085</v>
      </c>
      <c r="B720" s="1"/>
      <c r="C720" s="2" t="s">
        <v>2469</v>
      </c>
      <c r="D720" s="7"/>
      <c r="E720" s="5">
        <v>48</v>
      </c>
      <c r="F720" s="4">
        <v>48</v>
      </c>
      <c r="G720" s="4">
        <v>0</v>
      </c>
      <c r="H720" s="3">
        <v>7</v>
      </c>
      <c r="I720" s="13">
        <f t="shared" si="44"/>
        <v>26568000</v>
      </c>
      <c r="J720" s="12">
        <f t="shared" si="45"/>
        <v>88800000</v>
      </c>
      <c r="K720" s="13">
        <f t="shared" si="46"/>
        <v>88800000</v>
      </c>
      <c r="L720" s="12">
        <f t="shared" si="47"/>
        <v>88800000</v>
      </c>
    </row>
    <row r="721" spans="1:12" ht="37.5" x14ac:dyDescent="0.25">
      <c r="A721" s="11">
        <v>202090</v>
      </c>
      <c r="B721" s="1"/>
      <c r="C721" s="2" t="s">
        <v>2470</v>
      </c>
      <c r="D721" s="7"/>
      <c r="E721" s="5">
        <v>61</v>
      </c>
      <c r="F721" s="4">
        <v>61</v>
      </c>
      <c r="G721" s="4">
        <v>0</v>
      </c>
      <c r="H721" s="3">
        <v>9</v>
      </c>
      <c r="I721" s="13">
        <f t="shared" si="44"/>
        <v>33763500</v>
      </c>
      <c r="J721" s="12">
        <f t="shared" si="45"/>
        <v>112850000</v>
      </c>
      <c r="K721" s="13">
        <f t="shared" si="46"/>
        <v>112850000</v>
      </c>
      <c r="L721" s="12">
        <f t="shared" si="47"/>
        <v>112850000</v>
      </c>
    </row>
    <row r="722" spans="1:12" ht="75" x14ac:dyDescent="0.25">
      <c r="A722" s="11">
        <v>202091</v>
      </c>
      <c r="B722" s="1"/>
      <c r="C722" s="2" t="s">
        <v>2471</v>
      </c>
      <c r="D722" s="7"/>
      <c r="E722" s="5">
        <v>72</v>
      </c>
      <c r="F722" s="4">
        <v>72</v>
      </c>
      <c r="G722" s="4">
        <v>0</v>
      </c>
      <c r="H722" s="3">
        <v>9</v>
      </c>
      <c r="I722" s="13">
        <f t="shared" si="44"/>
        <v>39852000</v>
      </c>
      <c r="J722" s="12">
        <f t="shared" si="45"/>
        <v>133200000</v>
      </c>
      <c r="K722" s="13">
        <f t="shared" si="46"/>
        <v>133200000</v>
      </c>
      <c r="L722" s="12">
        <f t="shared" si="47"/>
        <v>133200000</v>
      </c>
    </row>
    <row r="723" spans="1:12" ht="37.5" x14ac:dyDescent="0.25">
      <c r="A723" s="11">
        <v>202095</v>
      </c>
      <c r="B723" s="1"/>
      <c r="C723" s="2" t="s">
        <v>2472</v>
      </c>
      <c r="D723" s="7"/>
      <c r="E723" s="5">
        <v>45</v>
      </c>
      <c r="F723" s="4">
        <v>45</v>
      </c>
      <c r="G723" s="4">
        <v>0</v>
      </c>
      <c r="H723" s="3">
        <v>9</v>
      </c>
      <c r="I723" s="13">
        <f t="shared" si="44"/>
        <v>24907500</v>
      </c>
      <c r="J723" s="12">
        <f t="shared" si="45"/>
        <v>83250000</v>
      </c>
      <c r="K723" s="13">
        <f t="shared" si="46"/>
        <v>83250000</v>
      </c>
      <c r="L723" s="12">
        <f t="shared" si="47"/>
        <v>83250000</v>
      </c>
    </row>
    <row r="724" spans="1:12" ht="75" x14ac:dyDescent="0.25">
      <c r="A724" s="11">
        <v>202096</v>
      </c>
      <c r="B724" s="1"/>
      <c r="C724" s="2" t="s">
        <v>2473</v>
      </c>
      <c r="D724" s="7"/>
      <c r="E724" s="5">
        <v>44</v>
      </c>
      <c r="F724" s="4">
        <v>44</v>
      </c>
      <c r="G724" s="4">
        <v>0</v>
      </c>
      <c r="H724" s="3">
        <v>9</v>
      </c>
      <c r="I724" s="13">
        <f t="shared" si="44"/>
        <v>24354000</v>
      </c>
      <c r="J724" s="12">
        <f t="shared" si="45"/>
        <v>81400000</v>
      </c>
      <c r="K724" s="13">
        <f t="shared" si="46"/>
        <v>81400000</v>
      </c>
      <c r="L724" s="12">
        <f t="shared" si="47"/>
        <v>81400000</v>
      </c>
    </row>
    <row r="725" spans="1:12" ht="75" x14ac:dyDescent="0.25">
      <c r="A725" s="11">
        <v>202100</v>
      </c>
      <c r="B725" s="1"/>
      <c r="C725" s="2" t="s">
        <v>2474</v>
      </c>
      <c r="D725" s="7" t="s">
        <v>453</v>
      </c>
      <c r="E725" s="5">
        <v>46</v>
      </c>
      <c r="F725" s="4">
        <v>46</v>
      </c>
      <c r="G725" s="4">
        <v>0</v>
      </c>
      <c r="H725" s="3">
        <v>9</v>
      </c>
      <c r="I725" s="13">
        <f t="shared" si="44"/>
        <v>25461000</v>
      </c>
      <c r="J725" s="12">
        <f t="shared" si="45"/>
        <v>85100000</v>
      </c>
      <c r="K725" s="13">
        <f t="shared" si="46"/>
        <v>85100000</v>
      </c>
      <c r="L725" s="12">
        <f t="shared" si="47"/>
        <v>85100000</v>
      </c>
    </row>
    <row r="726" spans="1:12" ht="56.25" x14ac:dyDescent="0.25">
      <c r="A726" s="11">
        <v>202105</v>
      </c>
      <c r="B726" s="1"/>
      <c r="C726" s="2" t="s">
        <v>2475</v>
      </c>
      <c r="D726" s="7"/>
      <c r="E726" s="5">
        <v>65</v>
      </c>
      <c r="F726" s="4">
        <v>65</v>
      </c>
      <c r="G726" s="4">
        <v>0</v>
      </c>
      <c r="H726" s="3">
        <v>9</v>
      </c>
      <c r="I726" s="13">
        <f t="shared" si="44"/>
        <v>35977500</v>
      </c>
      <c r="J726" s="12">
        <f t="shared" si="45"/>
        <v>120250000</v>
      </c>
      <c r="K726" s="13">
        <f t="shared" si="46"/>
        <v>120250000</v>
      </c>
      <c r="L726" s="12">
        <f t="shared" si="47"/>
        <v>120250000</v>
      </c>
    </row>
    <row r="727" spans="1:12" ht="75" x14ac:dyDescent="0.25">
      <c r="A727" s="11">
        <v>202110</v>
      </c>
      <c r="B727" s="1"/>
      <c r="C727" s="2" t="s">
        <v>5367</v>
      </c>
      <c r="D727" s="7"/>
      <c r="E727" s="5">
        <v>32</v>
      </c>
      <c r="F727" s="4">
        <v>32</v>
      </c>
      <c r="G727" s="4">
        <v>0</v>
      </c>
      <c r="H727" s="3">
        <v>6</v>
      </c>
      <c r="I727" s="13">
        <f t="shared" si="44"/>
        <v>17712000</v>
      </c>
      <c r="J727" s="12">
        <f t="shared" si="45"/>
        <v>59200000</v>
      </c>
      <c r="K727" s="13">
        <f t="shared" si="46"/>
        <v>59200000</v>
      </c>
      <c r="L727" s="12">
        <f t="shared" si="47"/>
        <v>59200000</v>
      </c>
    </row>
    <row r="728" spans="1:12" ht="75" x14ac:dyDescent="0.25">
      <c r="A728" s="11">
        <v>202111</v>
      </c>
      <c r="B728" s="1"/>
      <c r="C728" s="2" t="s">
        <v>5368</v>
      </c>
      <c r="D728" s="7"/>
      <c r="E728" s="5">
        <v>41</v>
      </c>
      <c r="F728" s="4">
        <v>41</v>
      </c>
      <c r="G728" s="4">
        <v>0</v>
      </c>
      <c r="H728" s="3">
        <v>6</v>
      </c>
      <c r="I728" s="13">
        <f t="shared" si="44"/>
        <v>22693500</v>
      </c>
      <c r="J728" s="12">
        <f t="shared" si="45"/>
        <v>75850000</v>
      </c>
      <c r="K728" s="13">
        <f t="shared" si="46"/>
        <v>75850000</v>
      </c>
      <c r="L728" s="12">
        <f t="shared" si="47"/>
        <v>75850000</v>
      </c>
    </row>
    <row r="729" spans="1:12" ht="93.75" x14ac:dyDescent="0.25">
      <c r="A729" s="11">
        <v>202115</v>
      </c>
      <c r="B729" s="1"/>
      <c r="C729" s="2" t="s">
        <v>2476</v>
      </c>
      <c r="D729" s="7"/>
      <c r="E729" s="5">
        <v>23</v>
      </c>
      <c r="F729" s="4">
        <v>23</v>
      </c>
      <c r="G729" s="4">
        <v>0</v>
      </c>
      <c r="H729" s="3">
        <v>6</v>
      </c>
      <c r="I729" s="13">
        <f t="shared" si="44"/>
        <v>12730500</v>
      </c>
      <c r="J729" s="12">
        <f t="shared" si="45"/>
        <v>42550000</v>
      </c>
      <c r="K729" s="13">
        <f t="shared" si="46"/>
        <v>42550000</v>
      </c>
      <c r="L729" s="12">
        <f t="shared" si="47"/>
        <v>42550000</v>
      </c>
    </row>
    <row r="730" spans="1:12" ht="93.75" x14ac:dyDescent="0.25">
      <c r="A730" s="11">
        <v>202116</v>
      </c>
      <c r="B730" s="1"/>
      <c r="C730" s="2" t="s">
        <v>454</v>
      </c>
      <c r="D730" s="7"/>
      <c r="E730" s="5">
        <v>27</v>
      </c>
      <c r="F730" s="4">
        <v>27</v>
      </c>
      <c r="G730" s="4">
        <v>0</v>
      </c>
      <c r="H730" s="3">
        <v>6</v>
      </c>
      <c r="I730" s="13">
        <f t="shared" si="44"/>
        <v>14944500</v>
      </c>
      <c r="J730" s="12">
        <f t="shared" si="45"/>
        <v>49950000</v>
      </c>
      <c r="K730" s="13">
        <f t="shared" si="46"/>
        <v>49950000</v>
      </c>
      <c r="L730" s="12">
        <f t="shared" si="47"/>
        <v>49950000</v>
      </c>
    </row>
    <row r="731" spans="1:12" ht="56.25" x14ac:dyDescent="0.25">
      <c r="A731" s="11">
        <v>202120</v>
      </c>
      <c r="B731" s="1"/>
      <c r="C731" s="2" t="s">
        <v>455</v>
      </c>
      <c r="D731" s="7"/>
      <c r="E731" s="5">
        <v>19</v>
      </c>
      <c r="F731" s="4">
        <v>19</v>
      </c>
      <c r="G731" s="4">
        <v>0</v>
      </c>
      <c r="H731" s="3">
        <v>4</v>
      </c>
      <c r="I731" s="13">
        <f t="shared" si="44"/>
        <v>10516500</v>
      </c>
      <c r="J731" s="12">
        <f t="shared" si="45"/>
        <v>35150000</v>
      </c>
      <c r="K731" s="13">
        <f t="shared" si="46"/>
        <v>35150000</v>
      </c>
      <c r="L731" s="12">
        <f t="shared" si="47"/>
        <v>35150000</v>
      </c>
    </row>
    <row r="732" spans="1:12" ht="56.25" x14ac:dyDescent="0.25">
      <c r="A732" s="11">
        <v>202125</v>
      </c>
      <c r="B732" s="1"/>
      <c r="C732" s="2" t="s">
        <v>456</v>
      </c>
      <c r="D732" s="7"/>
      <c r="E732" s="5">
        <v>41</v>
      </c>
      <c r="F732" s="4">
        <v>41</v>
      </c>
      <c r="G732" s="4">
        <v>0</v>
      </c>
      <c r="H732" s="3">
        <v>7</v>
      </c>
      <c r="I732" s="13">
        <f t="shared" si="44"/>
        <v>22693500</v>
      </c>
      <c r="J732" s="12">
        <f t="shared" si="45"/>
        <v>75850000</v>
      </c>
      <c r="K732" s="13">
        <f t="shared" si="46"/>
        <v>75850000</v>
      </c>
      <c r="L732" s="12">
        <f t="shared" si="47"/>
        <v>75850000</v>
      </c>
    </row>
    <row r="733" spans="1:12" ht="93.75" x14ac:dyDescent="0.25">
      <c r="A733" s="11">
        <v>202130</v>
      </c>
      <c r="B733" s="1"/>
      <c r="C733" s="2" t="s">
        <v>457</v>
      </c>
      <c r="D733" s="7"/>
      <c r="E733" s="5">
        <v>30</v>
      </c>
      <c r="F733" s="4">
        <v>30</v>
      </c>
      <c r="G733" s="4">
        <v>0</v>
      </c>
      <c r="H733" s="3">
        <v>7</v>
      </c>
      <c r="I733" s="13">
        <f t="shared" si="44"/>
        <v>16605000</v>
      </c>
      <c r="J733" s="12">
        <f t="shared" si="45"/>
        <v>55500000</v>
      </c>
      <c r="K733" s="13">
        <f t="shared" si="46"/>
        <v>55500000</v>
      </c>
      <c r="L733" s="12">
        <f t="shared" si="47"/>
        <v>55500000</v>
      </c>
    </row>
    <row r="734" spans="1:12" ht="168.75" x14ac:dyDescent="0.25">
      <c r="A734" s="11">
        <v>202135</v>
      </c>
      <c r="B734" s="1"/>
      <c r="C734" s="2" t="s">
        <v>458</v>
      </c>
      <c r="D734" s="7"/>
      <c r="E734" s="5">
        <v>49</v>
      </c>
      <c r="F734" s="4">
        <v>49</v>
      </c>
      <c r="G734" s="4">
        <v>0</v>
      </c>
      <c r="H734" s="3">
        <v>7</v>
      </c>
      <c r="I734" s="13">
        <f t="shared" si="44"/>
        <v>27121500</v>
      </c>
      <c r="J734" s="12">
        <f t="shared" si="45"/>
        <v>90650000</v>
      </c>
      <c r="K734" s="13">
        <f t="shared" si="46"/>
        <v>90650000</v>
      </c>
      <c r="L734" s="12">
        <f t="shared" si="47"/>
        <v>90650000</v>
      </c>
    </row>
    <row r="735" spans="1:12" ht="206.25" x14ac:dyDescent="0.25">
      <c r="A735" s="11">
        <v>202140</v>
      </c>
      <c r="B735" s="1"/>
      <c r="C735" s="2" t="s">
        <v>459</v>
      </c>
      <c r="D735" s="7"/>
      <c r="E735" s="5">
        <v>59</v>
      </c>
      <c r="F735" s="4">
        <v>59</v>
      </c>
      <c r="G735" s="4">
        <v>0</v>
      </c>
      <c r="H735" s="3">
        <v>7</v>
      </c>
      <c r="I735" s="13">
        <f t="shared" si="44"/>
        <v>32656500</v>
      </c>
      <c r="J735" s="12">
        <f t="shared" si="45"/>
        <v>109150000</v>
      </c>
      <c r="K735" s="13">
        <f t="shared" si="46"/>
        <v>109150000</v>
      </c>
      <c r="L735" s="12">
        <f t="shared" si="47"/>
        <v>109150000</v>
      </c>
    </row>
    <row r="736" spans="1:12" ht="75" x14ac:dyDescent="0.25">
      <c r="A736" s="11">
        <v>202145</v>
      </c>
      <c r="B736" s="1"/>
      <c r="C736" s="2" t="s">
        <v>2477</v>
      </c>
      <c r="D736" s="7"/>
      <c r="E736" s="5">
        <v>53</v>
      </c>
      <c r="F736" s="4">
        <v>53</v>
      </c>
      <c r="G736" s="4">
        <v>0</v>
      </c>
      <c r="H736" s="3">
        <v>7</v>
      </c>
      <c r="I736" s="13">
        <f t="shared" si="44"/>
        <v>29335500</v>
      </c>
      <c r="J736" s="12">
        <f t="shared" si="45"/>
        <v>98050000</v>
      </c>
      <c r="K736" s="13">
        <f t="shared" si="46"/>
        <v>98050000</v>
      </c>
      <c r="L736" s="12">
        <f t="shared" si="47"/>
        <v>98050000</v>
      </c>
    </row>
    <row r="737" spans="1:12" ht="75" x14ac:dyDescent="0.25">
      <c r="A737" s="11">
        <v>202146</v>
      </c>
      <c r="B737" s="1"/>
      <c r="C737" s="2" t="s">
        <v>460</v>
      </c>
      <c r="D737" s="7"/>
      <c r="E737" s="5">
        <v>59</v>
      </c>
      <c r="F737" s="4">
        <v>59</v>
      </c>
      <c r="G737" s="4">
        <v>0</v>
      </c>
      <c r="H737" s="3">
        <v>7</v>
      </c>
      <c r="I737" s="13">
        <f t="shared" si="44"/>
        <v>32656500</v>
      </c>
      <c r="J737" s="12">
        <f t="shared" si="45"/>
        <v>109150000</v>
      </c>
      <c r="K737" s="13">
        <f t="shared" si="46"/>
        <v>109150000</v>
      </c>
      <c r="L737" s="12">
        <f t="shared" si="47"/>
        <v>109150000</v>
      </c>
    </row>
    <row r="738" spans="1:12" ht="150" x14ac:dyDescent="0.25">
      <c r="A738" s="11">
        <v>202150</v>
      </c>
      <c r="B738" s="1"/>
      <c r="C738" s="2" t="s">
        <v>5369</v>
      </c>
      <c r="D738" s="7"/>
      <c r="E738" s="5">
        <v>16</v>
      </c>
      <c r="F738" s="4">
        <v>16</v>
      </c>
      <c r="G738" s="4">
        <v>0</v>
      </c>
      <c r="H738" s="3">
        <v>4</v>
      </c>
      <c r="I738" s="13">
        <f t="shared" si="44"/>
        <v>8856000</v>
      </c>
      <c r="J738" s="12">
        <f t="shared" si="45"/>
        <v>29600000</v>
      </c>
      <c r="K738" s="13">
        <f t="shared" si="46"/>
        <v>29600000</v>
      </c>
      <c r="L738" s="12">
        <f t="shared" si="47"/>
        <v>29600000</v>
      </c>
    </row>
    <row r="739" spans="1:12" ht="93.75" x14ac:dyDescent="0.25">
      <c r="A739" s="11">
        <v>202155</v>
      </c>
      <c r="B739" s="1"/>
      <c r="C739" s="2" t="s">
        <v>461</v>
      </c>
      <c r="D739" s="7"/>
      <c r="E739" s="5">
        <v>51</v>
      </c>
      <c r="F739" s="4">
        <v>51</v>
      </c>
      <c r="G739" s="4">
        <v>0</v>
      </c>
      <c r="H739" s="3">
        <v>7</v>
      </c>
      <c r="I739" s="13">
        <f t="shared" si="44"/>
        <v>28228500</v>
      </c>
      <c r="J739" s="12">
        <f t="shared" si="45"/>
        <v>94350000</v>
      </c>
      <c r="K739" s="13">
        <f t="shared" si="46"/>
        <v>94350000</v>
      </c>
      <c r="L739" s="12">
        <f t="shared" si="47"/>
        <v>94350000</v>
      </c>
    </row>
    <row r="740" spans="1:12" ht="56.25" x14ac:dyDescent="0.25">
      <c r="A740" s="11">
        <v>202156</v>
      </c>
      <c r="B740" s="1"/>
      <c r="C740" s="2" t="s">
        <v>2478</v>
      </c>
      <c r="D740" s="7"/>
      <c r="E740" s="5">
        <v>39</v>
      </c>
      <c r="F740" s="4">
        <v>39</v>
      </c>
      <c r="G740" s="4">
        <v>0</v>
      </c>
      <c r="H740" s="3">
        <v>7</v>
      </c>
      <c r="I740" s="13">
        <f t="shared" si="44"/>
        <v>21586500</v>
      </c>
      <c r="J740" s="12">
        <f t="shared" si="45"/>
        <v>72150000</v>
      </c>
      <c r="K740" s="13">
        <f t="shared" si="46"/>
        <v>72150000</v>
      </c>
      <c r="L740" s="12">
        <f t="shared" si="47"/>
        <v>72150000</v>
      </c>
    </row>
    <row r="741" spans="1:12" ht="56.25" x14ac:dyDescent="0.25">
      <c r="A741" s="11">
        <v>202160</v>
      </c>
      <c r="B741" s="1"/>
      <c r="C741" s="2" t="s">
        <v>462</v>
      </c>
      <c r="D741" s="7"/>
      <c r="E741" s="5">
        <v>16</v>
      </c>
      <c r="F741" s="4">
        <v>16</v>
      </c>
      <c r="G741" s="4">
        <v>0</v>
      </c>
      <c r="H741" s="3">
        <v>4</v>
      </c>
      <c r="I741" s="13">
        <f t="shared" si="44"/>
        <v>8856000</v>
      </c>
      <c r="J741" s="12">
        <f t="shared" si="45"/>
        <v>29600000</v>
      </c>
      <c r="K741" s="13">
        <f t="shared" si="46"/>
        <v>29600000</v>
      </c>
      <c r="L741" s="12">
        <f t="shared" si="47"/>
        <v>29600000</v>
      </c>
    </row>
    <row r="742" spans="1:12" ht="56.25" x14ac:dyDescent="0.25">
      <c r="A742" s="11">
        <v>202165</v>
      </c>
      <c r="B742" s="1"/>
      <c r="C742" s="2" t="s">
        <v>463</v>
      </c>
      <c r="D742" s="7"/>
      <c r="E742" s="5">
        <v>39</v>
      </c>
      <c r="F742" s="4">
        <v>39</v>
      </c>
      <c r="G742" s="4">
        <v>0</v>
      </c>
      <c r="H742" s="3">
        <v>7</v>
      </c>
      <c r="I742" s="13">
        <f t="shared" si="44"/>
        <v>21586500</v>
      </c>
      <c r="J742" s="12">
        <f t="shared" si="45"/>
        <v>72150000</v>
      </c>
      <c r="K742" s="13">
        <f t="shared" si="46"/>
        <v>72150000</v>
      </c>
      <c r="L742" s="12">
        <f t="shared" si="47"/>
        <v>72150000</v>
      </c>
    </row>
    <row r="743" spans="1:12" ht="93.75" x14ac:dyDescent="0.25">
      <c r="A743" s="11">
        <v>202170</v>
      </c>
      <c r="B743" s="1"/>
      <c r="C743" s="2" t="s">
        <v>464</v>
      </c>
      <c r="D743" s="7"/>
      <c r="E743" s="5">
        <v>16</v>
      </c>
      <c r="F743" s="4">
        <v>16</v>
      </c>
      <c r="G743" s="4">
        <v>0</v>
      </c>
      <c r="H743" s="3">
        <v>4</v>
      </c>
      <c r="I743" s="13">
        <f t="shared" si="44"/>
        <v>8856000</v>
      </c>
      <c r="J743" s="12">
        <f t="shared" si="45"/>
        <v>29600000</v>
      </c>
      <c r="K743" s="13">
        <f t="shared" si="46"/>
        <v>29600000</v>
      </c>
      <c r="L743" s="12">
        <f t="shared" si="47"/>
        <v>29600000</v>
      </c>
    </row>
    <row r="744" spans="1:12" ht="75" x14ac:dyDescent="0.25">
      <c r="A744" s="11">
        <v>202175</v>
      </c>
      <c r="B744" s="1"/>
      <c r="C744" s="2" t="s">
        <v>465</v>
      </c>
      <c r="D744" s="7"/>
      <c r="E744" s="5">
        <v>33</v>
      </c>
      <c r="F744" s="4">
        <v>33</v>
      </c>
      <c r="G744" s="4">
        <v>0</v>
      </c>
      <c r="H744" s="3">
        <v>7</v>
      </c>
      <c r="I744" s="13">
        <f t="shared" si="44"/>
        <v>18265500</v>
      </c>
      <c r="J744" s="12">
        <f t="shared" si="45"/>
        <v>61050000</v>
      </c>
      <c r="K744" s="13">
        <f t="shared" si="46"/>
        <v>61050000</v>
      </c>
      <c r="L744" s="12">
        <f t="shared" si="47"/>
        <v>61050000</v>
      </c>
    </row>
    <row r="745" spans="1:12" ht="37.5" x14ac:dyDescent="0.25">
      <c r="A745" s="11">
        <v>202180</v>
      </c>
      <c r="B745" s="1"/>
      <c r="C745" s="2" t="s">
        <v>466</v>
      </c>
      <c r="D745" s="7"/>
      <c r="E745" s="5">
        <v>15</v>
      </c>
      <c r="F745" s="4">
        <v>15</v>
      </c>
      <c r="G745" s="4">
        <v>0</v>
      </c>
      <c r="H745" s="3">
        <v>4</v>
      </c>
      <c r="I745" s="13">
        <f t="shared" si="44"/>
        <v>8302500</v>
      </c>
      <c r="J745" s="12">
        <f t="shared" si="45"/>
        <v>27750000</v>
      </c>
      <c r="K745" s="13">
        <f t="shared" si="46"/>
        <v>27750000</v>
      </c>
      <c r="L745" s="12">
        <f t="shared" si="47"/>
        <v>27750000</v>
      </c>
    </row>
    <row r="746" spans="1:12" ht="56.25" x14ac:dyDescent="0.25">
      <c r="A746" s="11">
        <v>202185</v>
      </c>
      <c r="B746" s="1"/>
      <c r="C746" s="2" t="s">
        <v>467</v>
      </c>
      <c r="D746" s="7"/>
      <c r="E746" s="5">
        <v>27</v>
      </c>
      <c r="F746" s="4">
        <v>27</v>
      </c>
      <c r="G746" s="4">
        <v>0</v>
      </c>
      <c r="H746" s="3">
        <v>6</v>
      </c>
      <c r="I746" s="13">
        <f t="shared" si="44"/>
        <v>14944500</v>
      </c>
      <c r="J746" s="12">
        <f t="shared" si="45"/>
        <v>49950000</v>
      </c>
      <c r="K746" s="13">
        <f t="shared" si="46"/>
        <v>49950000</v>
      </c>
      <c r="L746" s="12">
        <f t="shared" si="47"/>
        <v>49950000</v>
      </c>
    </row>
    <row r="747" spans="1:12" ht="37.5" x14ac:dyDescent="0.25">
      <c r="A747" s="11">
        <v>202190</v>
      </c>
      <c r="B747" s="1"/>
      <c r="C747" s="2" t="s">
        <v>468</v>
      </c>
      <c r="D747" s="7"/>
      <c r="E747" s="5">
        <v>36</v>
      </c>
      <c r="F747" s="4">
        <v>36</v>
      </c>
      <c r="G747" s="4">
        <v>0</v>
      </c>
      <c r="H747" s="3">
        <v>6</v>
      </c>
      <c r="I747" s="13">
        <f t="shared" si="44"/>
        <v>19926000</v>
      </c>
      <c r="J747" s="12">
        <f t="shared" si="45"/>
        <v>66600000</v>
      </c>
      <c r="K747" s="13">
        <f t="shared" si="46"/>
        <v>66600000</v>
      </c>
      <c r="L747" s="12">
        <f t="shared" si="47"/>
        <v>66600000</v>
      </c>
    </row>
    <row r="748" spans="1:12" ht="75" x14ac:dyDescent="0.25">
      <c r="A748" s="11">
        <v>202195</v>
      </c>
      <c r="B748" s="1"/>
      <c r="C748" s="2" t="s">
        <v>469</v>
      </c>
      <c r="D748" s="7"/>
      <c r="E748" s="5">
        <v>14</v>
      </c>
      <c r="F748" s="4">
        <v>14</v>
      </c>
      <c r="G748" s="4">
        <v>0</v>
      </c>
      <c r="H748" s="3">
        <v>4</v>
      </c>
      <c r="I748" s="13">
        <f t="shared" si="44"/>
        <v>7749000</v>
      </c>
      <c r="J748" s="12">
        <f t="shared" si="45"/>
        <v>25900000</v>
      </c>
      <c r="K748" s="13">
        <f t="shared" si="46"/>
        <v>25900000</v>
      </c>
      <c r="L748" s="12">
        <f t="shared" si="47"/>
        <v>25900000</v>
      </c>
    </row>
    <row r="749" spans="1:12" ht="75" x14ac:dyDescent="0.25">
      <c r="A749" s="11">
        <v>202200</v>
      </c>
      <c r="B749" s="1"/>
      <c r="C749" s="2" t="s">
        <v>470</v>
      </c>
      <c r="D749" s="7"/>
      <c r="E749" s="5">
        <v>33</v>
      </c>
      <c r="F749" s="4">
        <v>33</v>
      </c>
      <c r="G749" s="4">
        <v>0</v>
      </c>
      <c r="H749" s="3">
        <v>7</v>
      </c>
      <c r="I749" s="13">
        <f t="shared" si="44"/>
        <v>18265500</v>
      </c>
      <c r="J749" s="12">
        <f t="shared" si="45"/>
        <v>61050000</v>
      </c>
      <c r="K749" s="13">
        <f t="shared" si="46"/>
        <v>61050000</v>
      </c>
      <c r="L749" s="12">
        <f t="shared" si="47"/>
        <v>61050000</v>
      </c>
    </row>
    <row r="750" spans="1:12" ht="56.25" x14ac:dyDescent="0.25">
      <c r="A750" s="11">
        <v>202205</v>
      </c>
      <c r="B750" s="1"/>
      <c r="C750" s="2" t="s">
        <v>471</v>
      </c>
      <c r="D750" s="7"/>
      <c r="E750" s="5">
        <v>30</v>
      </c>
      <c r="F750" s="4">
        <v>30</v>
      </c>
      <c r="G750" s="4">
        <v>0</v>
      </c>
      <c r="H750" s="3">
        <v>6</v>
      </c>
      <c r="I750" s="13">
        <f t="shared" si="44"/>
        <v>16605000</v>
      </c>
      <c r="J750" s="12">
        <f t="shared" si="45"/>
        <v>55500000</v>
      </c>
      <c r="K750" s="13">
        <f t="shared" si="46"/>
        <v>55500000</v>
      </c>
      <c r="L750" s="12">
        <f t="shared" si="47"/>
        <v>55500000</v>
      </c>
    </row>
    <row r="751" spans="1:12" ht="56.25" x14ac:dyDescent="0.25">
      <c r="A751" s="11">
        <v>202210</v>
      </c>
      <c r="B751" s="1"/>
      <c r="C751" s="2" t="s">
        <v>472</v>
      </c>
      <c r="D751" s="7"/>
      <c r="E751" s="5">
        <v>14</v>
      </c>
      <c r="F751" s="4">
        <v>14</v>
      </c>
      <c r="G751" s="4">
        <v>0</v>
      </c>
      <c r="H751" s="3">
        <v>4</v>
      </c>
      <c r="I751" s="13">
        <f t="shared" si="44"/>
        <v>7749000</v>
      </c>
      <c r="J751" s="12">
        <f t="shared" si="45"/>
        <v>25900000</v>
      </c>
      <c r="K751" s="13">
        <f t="shared" si="46"/>
        <v>25900000</v>
      </c>
      <c r="L751" s="12">
        <f t="shared" si="47"/>
        <v>25900000</v>
      </c>
    </row>
    <row r="752" spans="1:12" ht="56.25" x14ac:dyDescent="0.25">
      <c r="A752" s="11">
        <v>202215</v>
      </c>
      <c r="B752" s="1"/>
      <c r="C752" s="2" t="s">
        <v>473</v>
      </c>
      <c r="D752" s="7"/>
      <c r="E752" s="5">
        <v>34</v>
      </c>
      <c r="F752" s="4">
        <v>34</v>
      </c>
      <c r="G752" s="4">
        <v>0</v>
      </c>
      <c r="H752" s="3">
        <v>7</v>
      </c>
      <c r="I752" s="13">
        <f t="shared" si="44"/>
        <v>18819000</v>
      </c>
      <c r="J752" s="12">
        <f t="shared" si="45"/>
        <v>62900000</v>
      </c>
      <c r="K752" s="13">
        <f t="shared" si="46"/>
        <v>62900000</v>
      </c>
      <c r="L752" s="12">
        <f t="shared" si="47"/>
        <v>62900000</v>
      </c>
    </row>
    <row r="753" spans="1:12" ht="75" x14ac:dyDescent="0.25">
      <c r="A753" s="11">
        <v>202220</v>
      </c>
      <c r="B753" s="1"/>
      <c r="C753" s="2" t="s">
        <v>474</v>
      </c>
      <c r="D753" s="7"/>
      <c r="E753" s="5">
        <v>9</v>
      </c>
      <c r="F753" s="4">
        <v>9</v>
      </c>
      <c r="G753" s="4">
        <v>0</v>
      </c>
      <c r="H753" s="3">
        <v>4</v>
      </c>
      <c r="I753" s="13">
        <f t="shared" si="44"/>
        <v>4981500</v>
      </c>
      <c r="J753" s="12">
        <f t="shared" si="45"/>
        <v>16650000</v>
      </c>
      <c r="K753" s="13">
        <f t="shared" si="46"/>
        <v>16650000</v>
      </c>
      <c r="L753" s="12">
        <f t="shared" si="47"/>
        <v>16650000</v>
      </c>
    </row>
    <row r="754" spans="1:12" ht="56.25" x14ac:dyDescent="0.25">
      <c r="A754" s="11">
        <v>202225</v>
      </c>
      <c r="B754" s="1"/>
      <c r="C754" s="2" t="s">
        <v>475</v>
      </c>
      <c r="D754" s="7"/>
      <c r="E754" s="5">
        <v>48</v>
      </c>
      <c r="F754" s="4">
        <v>48</v>
      </c>
      <c r="G754" s="4">
        <v>0</v>
      </c>
      <c r="H754" s="3">
        <v>7</v>
      </c>
      <c r="I754" s="13">
        <f t="shared" si="44"/>
        <v>26568000</v>
      </c>
      <c r="J754" s="12">
        <f t="shared" si="45"/>
        <v>88800000</v>
      </c>
      <c r="K754" s="13">
        <f t="shared" si="46"/>
        <v>88800000</v>
      </c>
      <c r="L754" s="12">
        <f t="shared" si="47"/>
        <v>88800000</v>
      </c>
    </row>
    <row r="755" spans="1:12" ht="37.5" x14ac:dyDescent="0.25">
      <c r="A755" s="11">
        <v>202230</v>
      </c>
      <c r="B755" s="1"/>
      <c r="C755" s="2" t="s">
        <v>476</v>
      </c>
      <c r="D755" s="7"/>
      <c r="E755" s="5">
        <v>22</v>
      </c>
      <c r="F755" s="4">
        <v>22</v>
      </c>
      <c r="G755" s="4">
        <v>0</v>
      </c>
      <c r="H755" s="3">
        <v>4</v>
      </c>
      <c r="I755" s="13">
        <f t="shared" si="44"/>
        <v>12177000</v>
      </c>
      <c r="J755" s="12">
        <f t="shared" si="45"/>
        <v>40700000</v>
      </c>
      <c r="K755" s="13">
        <f t="shared" si="46"/>
        <v>40700000</v>
      </c>
      <c r="L755" s="12">
        <f t="shared" si="47"/>
        <v>40700000</v>
      </c>
    </row>
    <row r="756" spans="1:12" ht="19.5" x14ac:dyDescent="0.25">
      <c r="A756" s="11">
        <v>202235</v>
      </c>
      <c r="B756" s="1"/>
      <c r="C756" s="2" t="s">
        <v>477</v>
      </c>
      <c r="D756" s="7"/>
      <c r="E756" s="5">
        <v>37</v>
      </c>
      <c r="F756" s="4">
        <v>37</v>
      </c>
      <c r="G756" s="4">
        <v>0</v>
      </c>
      <c r="H756" s="3">
        <v>7</v>
      </c>
      <c r="I756" s="13">
        <f t="shared" si="44"/>
        <v>20479500</v>
      </c>
      <c r="J756" s="12">
        <f t="shared" si="45"/>
        <v>68450000</v>
      </c>
      <c r="K756" s="13">
        <f t="shared" si="46"/>
        <v>68450000</v>
      </c>
      <c r="L756" s="12">
        <f t="shared" si="47"/>
        <v>68450000</v>
      </c>
    </row>
    <row r="757" spans="1:12" ht="225" x14ac:dyDescent="0.25">
      <c r="A757" s="11">
        <v>202240</v>
      </c>
      <c r="B757" s="1"/>
      <c r="C757" s="2" t="s">
        <v>478</v>
      </c>
      <c r="D757" s="7"/>
      <c r="E757" s="5">
        <v>45</v>
      </c>
      <c r="F757" s="4">
        <v>45</v>
      </c>
      <c r="G757" s="4">
        <v>0</v>
      </c>
      <c r="H757" s="3">
        <v>7</v>
      </c>
      <c r="I757" s="13">
        <f t="shared" si="44"/>
        <v>24907500</v>
      </c>
      <c r="J757" s="12">
        <f t="shared" si="45"/>
        <v>83250000</v>
      </c>
      <c r="K757" s="13">
        <f t="shared" si="46"/>
        <v>83250000</v>
      </c>
      <c r="L757" s="12">
        <f t="shared" si="47"/>
        <v>83250000</v>
      </c>
    </row>
    <row r="758" spans="1:12" ht="93.75" x14ac:dyDescent="0.25">
      <c r="A758" s="11">
        <v>202245</v>
      </c>
      <c r="B758" s="1"/>
      <c r="C758" s="2" t="s">
        <v>479</v>
      </c>
      <c r="D758" s="7"/>
      <c r="E758" s="5">
        <v>48</v>
      </c>
      <c r="F758" s="4">
        <v>48</v>
      </c>
      <c r="G758" s="4">
        <v>0</v>
      </c>
      <c r="H758" s="3">
        <v>7</v>
      </c>
      <c r="I758" s="13">
        <f t="shared" si="44"/>
        <v>26568000</v>
      </c>
      <c r="J758" s="12">
        <f t="shared" si="45"/>
        <v>88800000</v>
      </c>
      <c r="K758" s="13">
        <f t="shared" si="46"/>
        <v>88800000</v>
      </c>
      <c r="L758" s="12">
        <f t="shared" si="47"/>
        <v>88800000</v>
      </c>
    </row>
    <row r="759" spans="1:12" ht="19.5" x14ac:dyDescent="0.25">
      <c r="A759" s="11">
        <v>202250</v>
      </c>
      <c r="B759" s="1"/>
      <c r="C759" s="2" t="s">
        <v>480</v>
      </c>
      <c r="D759" s="7"/>
      <c r="E759" s="5">
        <v>46</v>
      </c>
      <c r="F759" s="4">
        <v>46</v>
      </c>
      <c r="G759" s="4">
        <v>0</v>
      </c>
      <c r="H759" s="3">
        <v>7</v>
      </c>
      <c r="I759" s="13">
        <f t="shared" si="44"/>
        <v>25461000</v>
      </c>
      <c r="J759" s="12">
        <f t="shared" si="45"/>
        <v>85100000</v>
      </c>
      <c r="K759" s="13">
        <f t="shared" si="46"/>
        <v>85100000</v>
      </c>
      <c r="L759" s="12">
        <f t="shared" si="47"/>
        <v>85100000</v>
      </c>
    </row>
    <row r="760" spans="1:12" ht="56.25" x14ac:dyDescent="0.25">
      <c r="A760" s="11">
        <v>202255</v>
      </c>
      <c r="B760" s="1"/>
      <c r="C760" s="2" t="s">
        <v>481</v>
      </c>
      <c r="D760" s="7"/>
      <c r="E760" s="5">
        <v>29</v>
      </c>
      <c r="F760" s="4">
        <v>29</v>
      </c>
      <c r="G760" s="4">
        <v>0</v>
      </c>
      <c r="H760" s="3">
        <v>7</v>
      </c>
      <c r="I760" s="13">
        <f t="shared" si="44"/>
        <v>16051500</v>
      </c>
      <c r="J760" s="12">
        <f t="shared" si="45"/>
        <v>53650000</v>
      </c>
      <c r="K760" s="13">
        <f t="shared" si="46"/>
        <v>53650000</v>
      </c>
      <c r="L760" s="12">
        <f t="shared" si="47"/>
        <v>53650000</v>
      </c>
    </row>
    <row r="761" spans="1:12" ht="75" x14ac:dyDescent="0.25">
      <c r="A761" s="11">
        <v>202260</v>
      </c>
      <c r="B761" s="1"/>
      <c r="C761" s="2" t="s">
        <v>482</v>
      </c>
      <c r="D761" s="7"/>
      <c r="E761" s="5">
        <v>34</v>
      </c>
      <c r="F761" s="4">
        <v>34</v>
      </c>
      <c r="G761" s="4">
        <v>0</v>
      </c>
      <c r="H761" s="3">
        <v>7</v>
      </c>
      <c r="I761" s="13">
        <f t="shared" si="44"/>
        <v>18819000</v>
      </c>
      <c r="J761" s="12">
        <f t="shared" si="45"/>
        <v>62900000</v>
      </c>
      <c r="K761" s="13">
        <f t="shared" si="46"/>
        <v>62900000</v>
      </c>
      <c r="L761" s="12">
        <f t="shared" si="47"/>
        <v>62900000</v>
      </c>
    </row>
    <row r="762" spans="1:12" ht="19.5" x14ac:dyDescent="0.25">
      <c r="A762" s="11">
        <v>202265</v>
      </c>
      <c r="B762" s="1"/>
      <c r="C762" s="2" t="s">
        <v>483</v>
      </c>
      <c r="D762" s="7"/>
      <c r="E762" s="5">
        <v>8</v>
      </c>
      <c r="F762" s="4">
        <v>8</v>
      </c>
      <c r="G762" s="4">
        <v>0</v>
      </c>
      <c r="H762" s="3">
        <v>4</v>
      </c>
      <c r="I762" s="13">
        <f t="shared" si="44"/>
        <v>4428000</v>
      </c>
      <c r="J762" s="12">
        <f t="shared" si="45"/>
        <v>14800000</v>
      </c>
      <c r="K762" s="13">
        <f t="shared" si="46"/>
        <v>14800000</v>
      </c>
      <c r="L762" s="12">
        <f t="shared" si="47"/>
        <v>14800000</v>
      </c>
    </row>
    <row r="763" spans="1:12" ht="93.75" x14ac:dyDescent="0.25">
      <c r="A763" s="11">
        <v>202270</v>
      </c>
      <c r="B763" s="1"/>
      <c r="C763" s="2" t="s">
        <v>484</v>
      </c>
      <c r="D763" s="7"/>
      <c r="E763" s="5">
        <v>24</v>
      </c>
      <c r="F763" s="4">
        <v>24</v>
      </c>
      <c r="G763" s="4">
        <v>0</v>
      </c>
      <c r="H763" s="3">
        <v>4</v>
      </c>
      <c r="I763" s="13">
        <f t="shared" si="44"/>
        <v>13284000</v>
      </c>
      <c r="J763" s="12">
        <f t="shared" si="45"/>
        <v>44400000</v>
      </c>
      <c r="K763" s="13">
        <f t="shared" si="46"/>
        <v>44400000</v>
      </c>
      <c r="L763" s="12">
        <f t="shared" si="47"/>
        <v>44400000</v>
      </c>
    </row>
    <row r="764" spans="1:12" ht="75" x14ac:dyDescent="0.25">
      <c r="A764" s="11">
        <v>202275</v>
      </c>
      <c r="B764" s="1"/>
      <c r="C764" s="2" t="s">
        <v>485</v>
      </c>
      <c r="D764" s="7"/>
      <c r="E764" s="5">
        <v>27</v>
      </c>
      <c r="F764" s="4">
        <v>27</v>
      </c>
      <c r="G764" s="4">
        <v>0</v>
      </c>
      <c r="H764" s="3">
        <v>4</v>
      </c>
      <c r="I764" s="13">
        <f t="shared" si="44"/>
        <v>14944500</v>
      </c>
      <c r="J764" s="12">
        <f t="shared" si="45"/>
        <v>49950000</v>
      </c>
      <c r="K764" s="13">
        <f t="shared" si="46"/>
        <v>49950000</v>
      </c>
      <c r="L764" s="12">
        <f t="shared" si="47"/>
        <v>49950000</v>
      </c>
    </row>
    <row r="765" spans="1:12" ht="75" x14ac:dyDescent="0.25">
      <c r="A765" s="11">
        <v>202280</v>
      </c>
      <c r="B765" s="1"/>
      <c r="C765" s="2" t="s">
        <v>5370</v>
      </c>
      <c r="D765" s="7"/>
      <c r="E765" s="5">
        <v>48</v>
      </c>
      <c r="F765" s="4">
        <v>48</v>
      </c>
      <c r="G765" s="4">
        <v>0</v>
      </c>
      <c r="H765" s="3">
        <v>6</v>
      </c>
      <c r="I765" s="13">
        <f t="shared" si="44"/>
        <v>26568000</v>
      </c>
      <c r="J765" s="12">
        <f t="shared" si="45"/>
        <v>88800000</v>
      </c>
      <c r="K765" s="13">
        <f t="shared" si="46"/>
        <v>88800000</v>
      </c>
      <c r="L765" s="12">
        <f t="shared" si="47"/>
        <v>88800000</v>
      </c>
    </row>
    <row r="766" spans="1:12" ht="37.5" x14ac:dyDescent="0.25">
      <c r="A766" s="11">
        <v>202285</v>
      </c>
      <c r="B766" s="1"/>
      <c r="C766" s="2" t="s">
        <v>5371</v>
      </c>
      <c r="D766" s="7" t="s">
        <v>486</v>
      </c>
      <c r="E766" s="5">
        <v>35</v>
      </c>
      <c r="F766" s="4">
        <v>35</v>
      </c>
      <c r="G766" s="4">
        <v>0</v>
      </c>
      <c r="H766" s="3">
        <v>6</v>
      </c>
      <c r="I766" s="13">
        <f t="shared" si="44"/>
        <v>19372500</v>
      </c>
      <c r="J766" s="12">
        <f t="shared" si="45"/>
        <v>64750000</v>
      </c>
      <c r="K766" s="13">
        <f t="shared" si="46"/>
        <v>64750000</v>
      </c>
      <c r="L766" s="12">
        <f t="shared" si="47"/>
        <v>64750000</v>
      </c>
    </row>
    <row r="767" spans="1:12" ht="56.25" x14ac:dyDescent="0.25">
      <c r="A767" s="11">
        <v>202290</v>
      </c>
      <c r="B767" s="1"/>
      <c r="C767" s="2" t="s">
        <v>5372</v>
      </c>
      <c r="D767" s="7"/>
      <c r="E767" s="5">
        <v>14</v>
      </c>
      <c r="F767" s="4">
        <v>14</v>
      </c>
      <c r="G767" s="4">
        <v>0</v>
      </c>
      <c r="H767" s="3">
        <v>6</v>
      </c>
      <c r="I767" s="13">
        <f t="shared" si="44"/>
        <v>7749000</v>
      </c>
      <c r="J767" s="12">
        <f t="shared" si="45"/>
        <v>25900000</v>
      </c>
      <c r="K767" s="13">
        <f t="shared" si="46"/>
        <v>25900000</v>
      </c>
      <c r="L767" s="12">
        <f t="shared" si="47"/>
        <v>25900000</v>
      </c>
    </row>
    <row r="768" spans="1:12" ht="56.25" x14ac:dyDescent="0.25">
      <c r="A768" s="11">
        <v>202295</v>
      </c>
      <c r="B768" s="1"/>
      <c r="C768" s="2" t="s">
        <v>5373</v>
      </c>
      <c r="D768" s="7" t="s">
        <v>487</v>
      </c>
      <c r="E768" s="5">
        <v>19</v>
      </c>
      <c r="F768" s="4">
        <v>19</v>
      </c>
      <c r="G768" s="4">
        <v>0</v>
      </c>
      <c r="H768" s="3">
        <v>6</v>
      </c>
      <c r="I768" s="13">
        <f t="shared" si="44"/>
        <v>10516500</v>
      </c>
      <c r="J768" s="12">
        <f t="shared" si="45"/>
        <v>35150000</v>
      </c>
      <c r="K768" s="13">
        <f t="shared" si="46"/>
        <v>35150000</v>
      </c>
      <c r="L768" s="12">
        <f t="shared" si="47"/>
        <v>35150000</v>
      </c>
    </row>
    <row r="769" spans="1:12" ht="56.25" x14ac:dyDescent="0.25">
      <c r="A769" s="11">
        <v>202300</v>
      </c>
      <c r="B769" s="1"/>
      <c r="C769" s="2" t="s">
        <v>488</v>
      </c>
      <c r="D769" s="7"/>
      <c r="E769" s="5">
        <v>14</v>
      </c>
      <c r="F769" s="4">
        <v>14</v>
      </c>
      <c r="G769" s="4">
        <v>0</v>
      </c>
      <c r="H769" s="3">
        <v>6</v>
      </c>
      <c r="I769" s="13">
        <f t="shared" si="44"/>
        <v>7749000</v>
      </c>
      <c r="J769" s="12">
        <f t="shared" si="45"/>
        <v>25900000</v>
      </c>
      <c r="K769" s="13">
        <f t="shared" si="46"/>
        <v>25900000</v>
      </c>
      <c r="L769" s="12">
        <f t="shared" si="47"/>
        <v>25900000</v>
      </c>
    </row>
    <row r="770" spans="1:12" ht="37.5" x14ac:dyDescent="0.25">
      <c r="A770" s="11">
        <v>202305</v>
      </c>
      <c r="B770" s="1"/>
      <c r="C770" s="2" t="s">
        <v>489</v>
      </c>
      <c r="D770" s="7"/>
      <c r="E770" s="5">
        <v>11</v>
      </c>
      <c r="F770" s="4">
        <v>11</v>
      </c>
      <c r="G770" s="4">
        <v>0</v>
      </c>
      <c r="H770" s="3">
        <v>6</v>
      </c>
      <c r="I770" s="13">
        <f t="shared" si="44"/>
        <v>6088500</v>
      </c>
      <c r="J770" s="12">
        <f t="shared" si="45"/>
        <v>20350000</v>
      </c>
      <c r="K770" s="13">
        <f t="shared" si="46"/>
        <v>20350000</v>
      </c>
      <c r="L770" s="12">
        <f t="shared" si="47"/>
        <v>20350000</v>
      </c>
    </row>
    <row r="771" spans="1:12" ht="206.25" x14ac:dyDescent="0.25">
      <c r="A771" s="11">
        <v>202310</v>
      </c>
      <c r="B771" s="1"/>
      <c r="C771" s="2" t="s">
        <v>5374</v>
      </c>
      <c r="D771" s="7"/>
      <c r="E771" s="5">
        <v>17</v>
      </c>
      <c r="F771" s="4">
        <v>17</v>
      </c>
      <c r="G771" s="4">
        <v>0</v>
      </c>
      <c r="H771" s="3">
        <v>6</v>
      </c>
      <c r="I771" s="13">
        <f t="shared" si="44"/>
        <v>9409500</v>
      </c>
      <c r="J771" s="12">
        <f t="shared" si="45"/>
        <v>31450000</v>
      </c>
      <c r="K771" s="13">
        <f t="shared" si="46"/>
        <v>31450000</v>
      </c>
      <c r="L771" s="12">
        <f t="shared" si="47"/>
        <v>31450000</v>
      </c>
    </row>
    <row r="772" spans="1:12" ht="75" x14ac:dyDescent="0.25">
      <c r="A772" s="11">
        <v>202315</v>
      </c>
      <c r="B772" s="1"/>
      <c r="C772" s="2" t="s">
        <v>2479</v>
      </c>
      <c r="D772" s="7"/>
      <c r="E772" s="5">
        <v>15</v>
      </c>
      <c r="F772" s="4">
        <v>15</v>
      </c>
      <c r="G772" s="4">
        <v>0</v>
      </c>
      <c r="H772" s="3">
        <v>7</v>
      </c>
      <c r="I772" s="13">
        <f t="shared" ref="I772:I835" si="48">F772*553500+G772*1140000</f>
        <v>8302500</v>
      </c>
      <c r="J772" s="12">
        <f t="shared" ref="J772:J835" si="49">F772*1850000+G772*5100000</f>
        <v>27750000</v>
      </c>
      <c r="K772" s="13">
        <f t="shared" ref="K772:K835" si="50">F772*1850000+G772*2060000</f>
        <v>27750000</v>
      </c>
      <c r="L772" s="12">
        <f t="shared" ref="L772:L835" si="51">F772*1850000+G772*4340000</f>
        <v>27750000</v>
      </c>
    </row>
    <row r="773" spans="1:12" ht="93.75" x14ac:dyDescent="0.25">
      <c r="A773" s="11">
        <v>202316</v>
      </c>
      <c r="B773" s="1"/>
      <c r="C773" s="2" t="s">
        <v>2480</v>
      </c>
      <c r="D773" s="7"/>
      <c r="E773" s="5">
        <v>19</v>
      </c>
      <c r="F773" s="4">
        <v>19</v>
      </c>
      <c r="G773" s="4">
        <v>0</v>
      </c>
      <c r="H773" s="3">
        <v>7</v>
      </c>
      <c r="I773" s="13">
        <f t="shared" si="48"/>
        <v>10516500</v>
      </c>
      <c r="J773" s="12">
        <f t="shared" si="49"/>
        <v>35150000</v>
      </c>
      <c r="K773" s="13">
        <f t="shared" si="50"/>
        <v>35150000</v>
      </c>
      <c r="L773" s="12">
        <f t="shared" si="51"/>
        <v>35150000</v>
      </c>
    </row>
    <row r="774" spans="1:12" ht="56.25" x14ac:dyDescent="0.25">
      <c r="A774" s="11">
        <v>202317</v>
      </c>
      <c r="B774" s="1"/>
      <c r="C774" s="2" t="s">
        <v>490</v>
      </c>
      <c r="D774" s="7"/>
      <c r="E774" s="5">
        <v>24</v>
      </c>
      <c r="F774" s="4">
        <v>24</v>
      </c>
      <c r="G774" s="4">
        <v>0</v>
      </c>
      <c r="H774" s="3">
        <v>7</v>
      </c>
      <c r="I774" s="13">
        <f t="shared" si="48"/>
        <v>13284000</v>
      </c>
      <c r="J774" s="12">
        <f t="shared" si="49"/>
        <v>44400000</v>
      </c>
      <c r="K774" s="13">
        <f t="shared" si="50"/>
        <v>44400000</v>
      </c>
      <c r="L774" s="12">
        <f t="shared" si="51"/>
        <v>44400000</v>
      </c>
    </row>
    <row r="775" spans="1:12" ht="112.5" x14ac:dyDescent="0.25">
      <c r="A775" s="11">
        <v>202325</v>
      </c>
      <c r="B775" s="1"/>
      <c r="C775" s="2" t="s">
        <v>491</v>
      </c>
      <c r="D775" s="7"/>
      <c r="E775" s="5">
        <v>35</v>
      </c>
      <c r="F775" s="4">
        <v>35</v>
      </c>
      <c r="G775" s="4">
        <v>0</v>
      </c>
      <c r="H775" s="3">
        <v>6</v>
      </c>
      <c r="I775" s="13">
        <f t="shared" si="48"/>
        <v>19372500</v>
      </c>
      <c r="J775" s="12">
        <f t="shared" si="49"/>
        <v>64750000</v>
      </c>
      <c r="K775" s="13">
        <f t="shared" si="50"/>
        <v>64750000</v>
      </c>
      <c r="L775" s="12">
        <f t="shared" si="51"/>
        <v>64750000</v>
      </c>
    </row>
    <row r="776" spans="1:12" ht="150" x14ac:dyDescent="0.25">
      <c r="A776" s="11">
        <v>202330</v>
      </c>
      <c r="B776" s="1"/>
      <c r="C776" s="2" t="s">
        <v>492</v>
      </c>
      <c r="D776" s="7"/>
      <c r="E776" s="5">
        <v>48</v>
      </c>
      <c r="F776" s="4">
        <v>48</v>
      </c>
      <c r="G776" s="4">
        <v>0</v>
      </c>
      <c r="H776" s="3">
        <v>6</v>
      </c>
      <c r="I776" s="13">
        <f t="shared" si="48"/>
        <v>26568000</v>
      </c>
      <c r="J776" s="12">
        <f t="shared" si="49"/>
        <v>88800000</v>
      </c>
      <c r="K776" s="13">
        <f t="shared" si="50"/>
        <v>88800000</v>
      </c>
      <c r="L776" s="12">
        <f t="shared" si="51"/>
        <v>88800000</v>
      </c>
    </row>
    <row r="777" spans="1:12" ht="56.25" x14ac:dyDescent="0.25">
      <c r="A777" s="11">
        <v>202335</v>
      </c>
      <c r="B777" s="1" t="s">
        <v>24</v>
      </c>
      <c r="C777" s="2" t="s">
        <v>2481</v>
      </c>
      <c r="D777" s="7" t="s">
        <v>5375</v>
      </c>
      <c r="E777" s="5">
        <v>19</v>
      </c>
      <c r="F777" s="4">
        <v>19</v>
      </c>
      <c r="G777" s="4">
        <v>0</v>
      </c>
      <c r="H777" s="3">
        <v>0</v>
      </c>
      <c r="I777" s="13">
        <f t="shared" si="48"/>
        <v>10516500</v>
      </c>
      <c r="J777" s="12">
        <f t="shared" si="49"/>
        <v>35150000</v>
      </c>
      <c r="K777" s="13">
        <f t="shared" si="50"/>
        <v>35150000</v>
      </c>
      <c r="L777" s="12">
        <f t="shared" si="51"/>
        <v>35150000</v>
      </c>
    </row>
    <row r="778" spans="1:12" ht="262.5" x14ac:dyDescent="0.25">
      <c r="A778" s="11">
        <v>202340</v>
      </c>
      <c r="B778" s="1"/>
      <c r="C778" s="2" t="s">
        <v>5376</v>
      </c>
      <c r="D778" s="7" t="s">
        <v>493</v>
      </c>
      <c r="E778" s="5">
        <v>28</v>
      </c>
      <c r="F778" s="4">
        <v>28</v>
      </c>
      <c r="G778" s="4">
        <v>0</v>
      </c>
      <c r="H778" s="3">
        <v>6</v>
      </c>
      <c r="I778" s="13">
        <f t="shared" si="48"/>
        <v>15498000</v>
      </c>
      <c r="J778" s="12">
        <f t="shared" si="49"/>
        <v>51800000</v>
      </c>
      <c r="K778" s="13">
        <f t="shared" si="50"/>
        <v>51800000</v>
      </c>
      <c r="L778" s="12">
        <f t="shared" si="51"/>
        <v>51800000</v>
      </c>
    </row>
    <row r="779" spans="1:12" ht="112.5" x14ac:dyDescent="0.25">
      <c r="A779" s="11">
        <v>202345</v>
      </c>
      <c r="B779" s="1"/>
      <c r="C779" s="2" t="s">
        <v>2482</v>
      </c>
      <c r="D779" s="7" t="s">
        <v>494</v>
      </c>
      <c r="E779" s="5">
        <v>16</v>
      </c>
      <c r="F779" s="4">
        <v>16</v>
      </c>
      <c r="G779" s="4">
        <v>0</v>
      </c>
      <c r="H779" s="3">
        <v>6</v>
      </c>
      <c r="I779" s="13">
        <f t="shared" si="48"/>
        <v>8856000</v>
      </c>
      <c r="J779" s="12">
        <f t="shared" si="49"/>
        <v>29600000</v>
      </c>
      <c r="K779" s="13">
        <f t="shared" si="50"/>
        <v>29600000</v>
      </c>
      <c r="L779" s="12">
        <f t="shared" si="51"/>
        <v>29600000</v>
      </c>
    </row>
    <row r="780" spans="1:12" ht="56.25" x14ac:dyDescent="0.25">
      <c r="A780" s="11">
        <v>202346</v>
      </c>
      <c r="B780" s="1"/>
      <c r="C780" s="2" t="s">
        <v>5377</v>
      </c>
      <c r="D780" s="7" t="s">
        <v>494</v>
      </c>
      <c r="E780" s="5">
        <v>20</v>
      </c>
      <c r="F780" s="4">
        <v>20</v>
      </c>
      <c r="G780" s="4">
        <v>0</v>
      </c>
      <c r="H780" s="3">
        <v>6</v>
      </c>
      <c r="I780" s="13">
        <f t="shared" si="48"/>
        <v>11070000</v>
      </c>
      <c r="J780" s="12">
        <f t="shared" si="49"/>
        <v>37000000</v>
      </c>
      <c r="K780" s="13">
        <f t="shared" si="50"/>
        <v>37000000</v>
      </c>
      <c r="L780" s="12">
        <f t="shared" si="51"/>
        <v>37000000</v>
      </c>
    </row>
    <row r="781" spans="1:12" ht="56.25" x14ac:dyDescent="0.25">
      <c r="A781" s="11">
        <v>202347</v>
      </c>
      <c r="B781" s="1"/>
      <c r="C781" s="2" t="s">
        <v>2483</v>
      </c>
      <c r="D781" s="7" t="s">
        <v>494</v>
      </c>
      <c r="E781" s="5">
        <v>21</v>
      </c>
      <c r="F781" s="4">
        <v>21</v>
      </c>
      <c r="G781" s="4">
        <v>0</v>
      </c>
      <c r="H781" s="3">
        <v>6</v>
      </c>
      <c r="I781" s="13">
        <f t="shared" si="48"/>
        <v>11623500</v>
      </c>
      <c r="J781" s="12">
        <f t="shared" si="49"/>
        <v>38850000</v>
      </c>
      <c r="K781" s="13">
        <f t="shared" si="50"/>
        <v>38850000</v>
      </c>
      <c r="L781" s="12">
        <f t="shared" si="51"/>
        <v>38850000</v>
      </c>
    </row>
    <row r="782" spans="1:12" ht="112.5" x14ac:dyDescent="0.25">
      <c r="A782" s="11">
        <v>202350</v>
      </c>
      <c r="B782" s="1"/>
      <c r="C782" s="2" t="s">
        <v>2484</v>
      </c>
      <c r="D782" s="7"/>
      <c r="E782" s="5">
        <v>24</v>
      </c>
      <c r="F782" s="4">
        <v>24</v>
      </c>
      <c r="G782" s="4">
        <v>0</v>
      </c>
      <c r="H782" s="3">
        <v>6</v>
      </c>
      <c r="I782" s="13">
        <f t="shared" si="48"/>
        <v>13284000</v>
      </c>
      <c r="J782" s="12">
        <f t="shared" si="49"/>
        <v>44400000</v>
      </c>
      <c r="K782" s="13">
        <f t="shared" si="50"/>
        <v>44400000</v>
      </c>
      <c r="L782" s="12">
        <f t="shared" si="51"/>
        <v>44400000</v>
      </c>
    </row>
    <row r="783" spans="1:12" ht="131.25" x14ac:dyDescent="0.25">
      <c r="A783" s="11">
        <v>202351</v>
      </c>
      <c r="B783" s="1"/>
      <c r="C783" s="2" t="s">
        <v>495</v>
      </c>
      <c r="D783" s="7"/>
      <c r="E783" s="5">
        <v>29</v>
      </c>
      <c r="F783" s="4">
        <v>29</v>
      </c>
      <c r="G783" s="4">
        <v>0</v>
      </c>
      <c r="H783" s="3">
        <v>6</v>
      </c>
      <c r="I783" s="13">
        <f t="shared" si="48"/>
        <v>16051500</v>
      </c>
      <c r="J783" s="12">
        <f t="shared" si="49"/>
        <v>53650000</v>
      </c>
      <c r="K783" s="13">
        <f t="shared" si="50"/>
        <v>53650000</v>
      </c>
      <c r="L783" s="12">
        <f t="shared" si="51"/>
        <v>53650000</v>
      </c>
    </row>
    <row r="784" spans="1:12" ht="131.25" x14ac:dyDescent="0.25">
      <c r="A784" s="11">
        <v>202355</v>
      </c>
      <c r="B784" s="1"/>
      <c r="C784" s="2" t="s">
        <v>496</v>
      </c>
      <c r="D784" s="7"/>
      <c r="E784" s="5">
        <v>22</v>
      </c>
      <c r="F784" s="4">
        <v>22</v>
      </c>
      <c r="G784" s="4">
        <v>0</v>
      </c>
      <c r="H784" s="3">
        <v>6</v>
      </c>
      <c r="I784" s="13">
        <f t="shared" si="48"/>
        <v>12177000</v>
      </c>
      <c r="J784" s="12">
        <f t="shared" si="49"/>
        <v>40700000</v>
      </c>
      <c r="K784" s="13">
        <f t="shared" si="50"/>
        <v>40700000</v>
      </c>
      <c r="L784" s="12">
        <f t="shared" si="51"/>
        <v>40700000</v>
      </c>
    </row>
    <row r="785" spans="1:12" ht="56.25" x14ac:dyDescent="0.25">
      <c r="A785" s="11">
        <v>202360</v>
      </c>
      <c r="B785" s="1"/>
      <c r="C785" s="2" t="s">
        <v>2485</v>
      </c>
      <c r="D785" s="7"/>
      <c r="E785" s="5">
        <v>50</v>
      </c>
      <c r="F785" s="4">
        <v>50</v>
      </c>
      <c r="G785" s="4">
        <v>0</v>
      </c>
      <c r="H785" s="3">
        <v>6</v>
      </c>
      <c r="I785" s="13">
        <f t="shared" si="48"/>
        <v>27675000</v>
      </c>
      <c r="J785" s="12">
        <f t="shared" si="49"/>
        <v>92500000</v>
      </c>
      <c r="K785" s="13">
        <f t="shared" si="50"/>
        <v>92500000</v>
      </c>
      <c r="L785" s="12">
        <f t="shared" si="51"/>
        <v>92500000</v>
      </c>
    </row>
    <row r="786" spans="1:12" ht="75" x14ac:dyDescent="0.25">
      <c r="A786" s="11">
        <v>202361</v>
      </c>
      <c r="B786" s="1"/>
      <c r="C786" s="2" t="s">
        <v>2486</v>
      </c>
      <c r="D786" s="7"/>
      <c r="E786" s="5">
        <v>46</v>
      </c>
      <c r="F786" s="4">
        <v>46</v>
      </c>
      <c r="G786" s="4">
        <v>0</v>
      </c>
      <c r="H786" s="3">
        <v>6</v>
      </c>
      <c r="I786" s="13">
        <f t="shared" si="48"/>
        <v>25461000</v>
      </c>
      <c r="J786" s="12">
        <f t="shared" si="49"/>
        <v>85100000</v>
      </c>
      <c r="K786" s="13">
        <f t="shared" si="50"/>
        <v>85100000</v>
      </c>
      <c r="L786" s="12">
        <f t="shared" si="51"/>
        <v>85100000</v>
      </c>
    </row>
    <row r="787" spans="1:12" ht="75" x14ac:dyDescent="0.25">
      <c r="A787" s="11">
        <v>202362</v>
      </c>
      <c r="B787" s="1"/>
      <c r="C787" s="2" t="s">
        <v>2487</v>
      </c>
      <c r="D787" s="7"/>
      <c r="E787" s="5">
        <v>37</v>
      </c>
      <c r="F787" s="4">
        <v>37</v>
      </c>
      <c r="G787" s="4">
        <v>0</v>
      </c>
      <c r="H787" s="3">
        <v>6</v>
      </c>
      <c r="I787" s="13">
        <f t="shared" si="48"/>
        <v>20479500</v>
      </c>
      <c r="J787" s="12">
        <f t="shared" si="49"/>
        <v>68450000</v>
      </c>
      <c r="K787" s="13">
        <f t="shared" si="50"/>
        <v>68450000</v>
      </c>
      <c r="L787" s="12">
        <f t="shared" si="51"/>
        <v>68450000</v>
      </c>
    </row>
    <row r="788" spans="1:12" ht="37.5" x14ac:dyDescent="0.25">
      <c r="A788" s="11">
        <v>202365</v>
      </c>
      <c r="B788" s="1"/>
      <c r="C788" s="2" t="s">
        <v>497</v>
      </c>
      <c r="D788" s="7" t="s">
        <v>2488</v>
      </c>
      <c r="E788" s="5">
        <v>18</v>
      </c>
      <c r="F788" s="4">
        <v>18</v>
      </c>
      <c r="G788" s="4">
        <v>0</v>
      </c>
      <c r="H788" s="3">
        <v>6</v>
      </c>
      <c r="I788" s="13">
        <f t="shared" si="48"/>
        <v>9963000</v>
      </c>
      <c r="J788" s="12">
        <f t="shared" si="49"/>
        <v>33300000</v>
      </c>
      <c r="K788" s="13">
        <f t="shared" si="50"/>
        <v>33300000</v>
      </c>
      <c r="L788" s="12">
        <f t="shared" si="51"/>
        <v>33300000</v>
      </c>
    </row>
    <row r="789" spans="1:12" ht="56.25" x14ac:dyDescent="0.25">
      <c r="A789" s="11">
        <v>202370</v>
      </c>
      <c r="B789" s="1"/>
      <c r="C789" s="2" t="s">
        <v>2489</v>
      </c>
      <c r="D789" s="7" t="s">
        <v>498</v>
      </c>
      <c r="E789" s="5">
        <v>14</v>
      </c>
      <c r="F789" s="4">
        <v>14</v>
      </c>
      <c r="G789" s="4">
        <v>0</v>
      </c>
      <c r="H789" s="3">
        <v>6</v>
      </c>
      <c r="I789" s="13">
        <f t="shared" si="48"/>
        <v>7749000</v>
      </c>
      <c r="J789" s="12">
        <f t="shared" si="49"/>
        <v>25900000</v>
      </c>
      <c r="K789" s="13">
        <f t="shared" si="50"/>
        <v>25900000</v>
      </c>
      <c r="L789" s="12">
        <f t="shared" si="51"/>
        <v>25900000</v>
      </c>
    </row>
    <row r="790" spans="1:12" ht="131.25" x14ac:dyDescent="0.25">
      <c r="A790" s="11">
        <v>202375</v>
      </c>
      <c r="B790" s="1"/>
      <c r="C790" s="2" t="s">
        <v>2490</v>
      </c>
      <c r="D790" s="7"/>
      <c r="E790" s="5">
        <v>31</v>
      </c>
      <c r="F790" s="4">
        <v>31</v>
      </c>
      <c r="G790" s="4">
        <v>0</v>
      </c>
      <c r="H790" s="3">
        <v>6</v>
      </c>
      <c r="I790" s="13">
        <f t="shared" si="48"/>
        <v>17158500</v>
      </c>
      <c r="J790" s="12">
        <f t="shared" si="49"/>
        <v>57350000</v>
      </c>
      <c r="K790" s="13">
        <f t="shared" si="50"/>
        <v>57350000</v>
      </c>
      <c r="L790" s="12">
        <f t="shared" si="51"/>
        <v>57350000</v>
      </c>
    </row>
    <row r="791" spans="1:12" ht="131.25" x14ac:dyDescent="0.25">
      <c r="A791" s="11">
        <v>202376</v>
      </c>
      <c r="B791" s="1"/>
      <c r="C791" s="2" t="s">
        <v>2491</v>
      </c>
      <c r="D791" s="7"/>
      <c r="E791" s="5">
        <v>36</v>
      </c>
      <c r="F791" s="4">
        <v>36</v>
      </c>
      <c r="G791" s="4">
        <v>0</v>
      </c>
      <c r="H791" s="3">
        <v>6</v>
      </c>
      <c r="I791" s="13">
        <f t="shared" si="48"/>
        <v>19926000</v>
      </c>
      <c r="J791" s="12">
        <f t="shared" si="49"/>
        <v>66600000</v>
      </c>
      <c r="K791" s="13">
        <f t="shared" si="50"/>
        <v>66600000</v>
      </c>
      <c r="L791" s="12">
        <f t="shared" si="51"/>
        <v>66600000</v>
      </c>
    </row>
    <row r="792" spans="1:12" ht="112.5" x14ac:dyDescent="0.25">
      <c r="A792" s="11">
        <v>202380</v>
      </c>
      <c r="B792" s="1"/>
      <c r="C792" s="2" t="s">
        <v>2492</v>
      </c>
      <c r="D792" s="7"/>
      <c r="E792" s="5">
        <v>48</v>
      </c>
      <c r="F792" s="4">
        <v>48</v>
      </c>
      <c r="G792" s="4">
        <v>0</v>
      </c>
      <c r="H792" s="3">
        <v>6</v>
      </c>
      <c r="I792" s="13">
        <f t="shared" si="48"/>
        <v>26568000</v>
      </c>
      <c r="J792" s="12">
        <f t="shared" si="49"/>
        <v>88800000</v>
      </c>
      <c r="K792" s="13">
        <f t="shared" si="50"/>
        <v>88800000</v>
      </c>
      <c r="L792" s="12">
        <f t="shared" si="51"/>
        <v>88800000</v>
      </c>
    </row>
    <row r="793" spans="1:12" ht="112.5" x14ac:dyDescent="0.25">
      <c r="A793" s="11">
        <v>202381</v>
      </c>
      <c r="B793" s="1"/>
      <c r="C793" s="2" t="s">
        <v>2493</v>
      </c>
      <c r="D793" s="7"/>
      <c r="E793" s="5">
        <v>56</v>
      </c>
      <c r="F793" s="4">
        <v>56</v>
      </c>
      <c r="G793" s="4">
        <v>0</v>
      </c>
      <c r="H793" s="3">
        <v>6</v>
      </c>
      <c r="I793" s="13">
        <f t="shared" si="48"/>
        <v>30996000</v>
      </c>
      <c r="J793" s="12">
        <f t="shared" si="49"/>
        <v>103600000</v>
      </c>
      <c r="K793" s="13">
        <f t="shared" si="50"/>
        <v>103600000</v>
      </c>
      <c r="L793" s="12">
        <f t="shared" si="51"/>
        <v>103600000</v>
      </c>
    </row>
    <row r="794" spans="1:12" ht="112.5" x14ac:dyDescent="0.25">
      <c r="A794" s="11">
        <v>202385</v>
      </c>
      <c r="B794" s="1"/>
      <c r="C794" s="2" t="s">
        <v>499</v>
      </c>
      <c r="D794" s="7"/>
      <c r="E794" s="5">
        <v>38</v>
      </c>
      <c r="F794" s="4">
        <v>38</v>
      </c>
      <c r="G794" s="4">
        <v>0</v>
      </c>
      <c r="H794" s="3">
        <v>6</v>
      </c>
      <c r="I794" s="13">
        <f t="shared" si="48"/>
        <v>21033000</v>
      </c>
      <c r="J794" s="12">
        <f t="shared" si="49"/>
        <v>70300000</v>
      </c>
      <c r="K794" s="13">
        <f t="shared" si="50"/>
        <v>70300000</v>
      </c>
      <c r="L794" s="12">
        <f t="shared" si="51"/>
        <v>70300000</v>
      </c>
    </row>
    <row r="795" spans="1:12" ht="93.75" x14ac:dyDescent="0.25">
      <c r="A795" s="11">
        <v>202390</v>
      </c>
      <c r="B795" s="1"/>
      <c r="C795" s="2" t="s">
        <v>500</v>
      </c>
      <c r="D795" s="7"/>
      <c r="E795" s="5">
        <v>44</v>
      </c>
      <c r="F795" s="4">
        <v>44</v>
      </c>
      <c r="G795" s="4">
        <v>0</v>
      </c>
      <c r="H795" s="3">
        <v>6</v>
      </c>
      <c r="I795" s="13">
        <f t="shared" si="48"/>
        <v>24354000</v>
      </c>
      <c r="J795" s="12">
        <f t="shared" si="49"/>
        <v>81400000</v>
      </c>
      <c r="K795" s="13">
        <f t="shared" si="50"/>
        <v>81400000</v>
      </c>
      <c r="L795" s="12">
        <f t="shared" si="51"/>
        <v>81400000</v>
      </c>
    </row>
    <row r="796" spans="1:12" ht="112.5" x14ac:dyDescent="0.25">
      <c r="A796" s="11">
        <v>202395</v>
      </c>
      <c r="B796" s="1"/>
      <c r="C796" s="2" t="s">
        <v>5378</v>
      </c>
      <c r="D796" s="7"/>
      <c r="E796" s="5">
        <v>20</v>
      </c>
      <c r="F796" s="4">
        <v>20</v>
      </c>
      <c r="G796" s="4">
        <v>0</v>
      </c>
      <c r="H796" s="3">
        <v>6</v>
      </c>
      <c r="I796" s="13">
        <f t="shared" si="48"/>
        <v>11070000</v>
      </c>
      <c r="J796" s="12">
        <f t="shared" si="49"/>
        <v>37000000</v>
      </c>
      <c r="K796" s="13">
        <f t="shared" si="50"/>
        <v>37000000</v>
      </c>
      <c r="L796" s="12">
        <f t="shared" si="51"/>
        <v>37000000</v>
      </c>
    </row>
    <row r="797" spans="1:12" ht="112.5" x14ac:dyDescent="0.25">
      <c r="A797" s="11">
        <v>202396</v>
      </c>
      <c r="B797" s="1"/>
      <c r="C797" s="2" t="s">
        <v>5379</v>
      </c>
      <c r="D797" s="7"/>
      <c r="E797" s="5">
        <v>26</v>
      </c>
      <c r="F797" s="4">
        <v>26</v>
      </c>
      <c r="G797" s="4">
        <v>0</v>
      </c>
      <c r="H797" s="3">
        <v>6</v>
      </c>
      <c r="I797" s="13">
        <f t="shared" si="48"/>
        <v>14391000</v>
      </c>
      <c r="J797" s="12">
        <f t="shared" si="49"/>
        <v>48100000</v>
      </c>
      <c r="K797" s="13">
        <f t="shared" si="50"/>
        <v>48100000</v>
      </c>
      <c r="L797" s="12">
        <f t="shared" si="51"/>
        <v>48100000</v>
      </c>
    </row>
    <row r="798" spans="1:12" ht="56.25" x14ac:dyDescent="0.25">
      <c r="A798" s="11">
        <v>202397</v>
      </c>
      <c r="B798" s="1"/>
      <c r="C798" s="2" t="s">
        <v>2494</v>
      </c>
      <c r="D798" s="7"/>
      <c r="E798" s="5">
        <v>24</v>
      </c>
      <c r="F798" s="4">
        <v>24</v>
      </c>
      <c r="G798" s="4">
        <v>0</v>
      </c>
      <c r="H798" s="3">
        <v>6</v>
      </c>
      <c r="I798" s="13">
        <f t="shared" si="48"/>
        <v>13284000</v>
      </c>
      <c r="J798" s="12">
        <f t="shared" si="49"/>
        <v>44400000</v>
      </c>
      <c r="K798" s="13">
        <f t="shared" si="50"/>
        <v>44400000</v>
      </c>
      <c r="L798" s="12">
        <f t="shared" si="51"/>
        <v>44400000</v>
      </c>
    </row>
    <row r="799" spans="1:12" ht="112.5" x14ac:dyDescent="0.25">
      <c r="A799" s="11">
        <v>202400</v>
      </c>
      <c r="B799" s="1"/>
      <c r="C799" s="2" t="s">
        <v>501</v>
      </c>
      <c r="D799" s="7"/>
      <c r="E799" s="5">
        <v>36</v>
      </c>
      <c r="F799" s="4">
        <v>36</v>
      </c>
      <c r="G799" s="4">
        <v>0</v>
      </c>
      <c r="H799" s="3">
        <v>6</v>
      </c>
      <c r="I799" s="13">
        <f t="shared" si="48"/>
        <v>19926000</v>
      </c>
      <c r="J799" s="12">
        <f t="shared" si="49"/>
        <v>66600000</v>
      </c>
      <c r="K799" s="13">
        <f t="shared" si="50"/>
        <v>66600000</v>
      </c>
      <c r="L799" s="12">
        <f t="shared" si="51"/>
        <v>66600000</v>
      </c>
    </row>
    <row r="800" spans="1:12" ht="93.75" x14ac:dyDescent="0.25">
      <c r="A800" s="11">
        <v>202405</v>
      </c>
      <c r="B800" s="1"/>
      <c r="C800" s="2" t="s">
        <v>502</v>
      </c>
      <c r="D800" s="7"/>
      <c r="E800" s="5">
        <v>39</v>
      </c>
      <c r="F800" s="4">
        <v>39</v>
      </c>
      <c r="G800" s="4">
        <v>0</v>
      </c>
      <c r="H800" s="3">
        <v>6</v>
      </c>
      <c r="I800" s="13">
        <f t="shared" si="48"/>
        <v>21586500</v>
      </c>
      <c r="J800" s="12">
        <f t="shared" si="49"/>
        <v>72150000</v>
      </c>
      <c r="K800" s="13">
        <f t="shared" si="50"/>
        <v>72150000</v>
      </c>
      <c r="L800" s="12">
        <f t="shared" si="51"/>
        <v>72150000</v>
      </c>
    </row>
    <row r="801" spans="1:12" ht="150" x14ac:dyDescent="0.25">
      <c r="A801" s="11">
        <v>202410</v>
      </c>
      <c r="B801" s="1"/>
      <c r="C801" s="2" t="s">
        <v>503</v>
      </c>
      <c r="D801" s="7"/>
      <c r="E801" s="5">
        <v>30</v>
      </c>
      <c r="F801" s="4">
        <v>30</v>
      </c>
      <c r="G801" s="4">
        <v>0</v>
      </c>
      <c r="H801" s="3">
        <v>6</v>
      </c>
      <c r="I801" s="13">
        <f t="shared" si="48"/>
        <v>16605000</v>
      </c>
      <c r="J801" s="12">
        <f t="shared" si="49"/>
        <v>55500000</v>
      </c>
      <c r="K801" s="13">
        <f t="shared" si="50"/>
        <v>55500000</v>
      </c>
      <c r="L801" s="12">
        <f t="shared" si="51"/>
        <v>55500000</v>
      </c>
    </row>
    <row r="802" spans="1:12" ht="150" x14ac:dyDescent="0.25">
      <c r="A802" s="11">
        <v>202415</v>
      </c>
      <c r="B802" s="1"/>
      <c r="C802" s="2" t="s">
        <v>504</v>
      </c>
      <c r="D802" s="7" t="s">
        <v>2495</v>
      </c>
      <c r="E802" s="5">
        <v>23</v>
      </c>
      <c r="F802" s="4">
        <v>23</v>
      </c>
      <c r="G802" s="4">
        <v>0</v>
      </c>
      <c r="H802" s="3">
        <v>6</v>
      </c>
      <c r="I802" s="13">
        <f t="shared" si="48"/>
        <v>12730500</v>
      </c>
      <c r="J802" s="12">
        <f t="shared" si="49"/>
        <v>42550000</v>
      </c>
      <c r="K802" s="13">
        <f t="shared" si="50"/>
        <v>42550000</v>
      </c>
      <c r="L802" s="12">
        <f t="shared" si="51"/>
        <v>42550000</v>
      </c>
    </row>
    <row r="803" spans="1:12" ht="131.25" x14ac:dyDescent="0.25">
      <c r="A803" s="11">
        <v>202420</v>
      </c>
      <c r="B803" s="1"/>
      <c r="C803" s="2" t="s">
        <v>505</v>
      </c>
      <c r="D803" s="7"/>
      <c r="E803" s="5">
        <v>27</v>
      </c>
      <c r="F803" s="4">
        <v>27</v>
      </c>
      <c r="G803" s="4">
        <v>0</v>
      </c>
      <c r="H803" s="3">
        <v>6</v>
      </c>
      <c r="I803" s="13">
        <f t="shared" si="48"/>
        <v>14944500</v>
      </c>
      <c r="J803" s="12">
        <f t="shared" si="49"/>
        <v>49950000</v>
      </c>
      <c r="K803" s="13">
        <f t="shared" si="50"/>
        <v>49950000</v>
      </c>
      <c r="L803" s="12">
        <f t="shared" si="51"/>
        <v>49950000</v>
      </c>
    </row>
    <row r="804" spans="1:12" ht="75" x14ac:dyDescent="0.25">
      <c r="A804" s="11">
        <v>202421</v>
      </c>
      <c r="B804" s="1"/>
      <c r="C804" s="2" t="s">
        <v>2496</v>
      </c>
      <c r="D804" s="7"/>
      <c r="E804" s="5">
        <v>21</v>
      </c>
      <c r="F804" s="4">
        <v>21</v>
      </c>
      <c r="G804" s="4">
        <v>0</v>
      </c>
      <c r="H804" s="3">
        <v>6</v>
      </c>
      <c r="I804" s="13">
        <f t="shared" si="48"/>
        <v>11623500</v>
      </c>
      <c r="J804" s="12">
        <f t="shared" si="49"/>
        <v>38850000</v>
      </c>
      <c r="K804" s="13">
        <f t="shared" si="50"/>
        <v>38850000</v>
      </c>
      <c r="L804" s="12">
        <f t="shared" si="51"/>
        <v>38850000</v>
      </c>
    </row>
    <row r="805" spans="1:12" ht="56.25" x14ac:dyDescent="0.25">
      <c r="A805" s="11">
        <v>202425</v>
      </c>
      <c r="B805" s="1"/>
      <c r="C805" s="2" t="s">
        <v>506</v>
      </c>
      <c r="D805" s="7"/>
      <c r="E805" s="5">
        <v>15</v>
      </c>
      <c r="F805" s="4">
        <v>15</v>
      </c>
      <c r="G805" s="4">
        <v>0</v>
      </c>
      <c r="H805" s="3">
        <v>6</v>
      </c>
      <c r="I805" s="13">
        <f t="shared" si="48"/>
        <v>8302500</v>
      </c>
      <c r="J805" s="12">
        <f t="shared" si="49"/>
        <v>27750000</v>
      </c>
      <c r="K805" s="13">
        <f t="shared" si="50"/>
        <v>27750000</v>
      </c>
      <c r="L805" s="12">
        <f t="shared" si="51"/>
        <v>27750000</v>
      </c>
    </row>
    <row r="806" spans="1:12" ht="56.25" x14ac:dyDescent="0.25">
      <c r="A806" s="11">
        <v>202430</v>
      </c>
      <c r="B806" s="1"/>
      <c r="C806" s="2" t="s">
        <v>507</v>
      </c>
      <c r="D806" s="7"/>
      <c r="E806" s="5">
        <v>24</v>
      </c>
      <c r="F806" s="4">
        <v>24</v>
      </c>
      <c r="G806" s="4">
        <v>0</v>
      </c>
      <c r="H806" s="3">
        <v>6</v>
      </c>
      <c r="I806" s="13">
        <f t="shared" si="48"/>
        <v>13284000</v>
      </c>
      <c r="J806" s="12">
        <f t="shared" si="49"/>
        <v>44400000</v>
      </c>
      <c r="K806" s="13">
        <f t="shared" si="50"/>
        <v>44400000</v>
      </c>
      <c r="L806" s="12">
        <f t="shared" si="51"/>
        <v>44400000</v>
      </c>
    </row>
    <row r="807" spans="1:12" ht="75" x14ac:dyDescent="0.25">
      <c r="A807" s="11">
        <v>202435</v>
      </c>
      <c r="B807" s="1"/>
      <c r="C807" s="2" t="s">
        <v>5380</v>
      </c>
      <c r="D807" s="7"/>
      <c r="E807" s="5">
        <v>22</v>
      </c>
      <c r="F807" s="4">
        <v>22</v>
      </c>
      <c r="G807" s="4">
        <v>0</v>
      </c>
      <c r="H807" s="3">
        <v>6</v>
      </c>
      <c r="I807" s="13">
        <f t="shared" si="48"/>
        <v>12177000</v>
      </c>
      <c r="J807" s="12">
        <f t="shared" si="49"/>
        <v>40700000</v>
      </c>
      <c r="K807" s="13">
        <f t="shared" si="50"/>
        <v>40700000</v>
      </c>
      <c r="L807" s="12">
        <f t="shared" si="51"/>
        <v>40700000</v>
      </c>
    </row>
    <row r="808" spans="1:12" ht="75" x14ac:dyDescent="0.25">
      <c r="A808" s="11">
        <v>202440</v>
      </c>
      <c r="B808" s="1"/>
      <c r="C808" s="2" t="s">
        <v>2497</v>
      </c>
      <c r="D808" s="7"/>
      <c r="E808" s="5">
        <v>24</v>
      </c>
      <c r="F808" s="4">
        <v>24</v>
      </c>
      <c r="G808" s="4">
        <v>0</v>
      </c>
      <c r="H808" s="3">
        <v>6</v>
      </c>
      <c r="I808" s="13">
        <f t="shared" si="48"/>
        <v>13284000</v>
      </c>
      <c r="J808" s="12">
        <f t="shared" si="49"/>
        <v>44400000</v>
      </c>
      <c r="K808" s="13">
        <f t="shared" si="50"/>
        <v>44400000</v>
      </c>
      <c r="L808" s="12">
        <f t="shared" si="51"/>
        <v>44400000</v>
      </c>
    </row>
    <row r="809" spans="1:12" ht="187.5" x14ac:dyDescent="0.25">
      <c r="A809" s="11">
        <v>202445</v>
      </c>
      <c r="B809" s="1"/>
      <c r="C809" s="2" t="s">
        <v>2498</v>
      </c>
      <c r="D809" s="7" t="s">
        <v>508</v>
      </c>
      <c r="E809" s="5">
        <v>40</v>
      </c>
      <c r="F809" s="4">
        <v>40</v>
      </c>
      <c r="G809" s="4">
        <v>0</v>
      </c>
      <c r="H809" s="3">
        <v>6</v>
      </c>
      <c r="I809" s="13">
        <f t="shared" si="48"/>
        <v>22140000</v>
      </c>
      <c r="J809" s="12">
        <f t="shared" si="49"/>
        <v>74000000</v>
      </c>
      <c r="K809" s="13">
        <f t="shared" si="50"/>
        <v>74000000</v>
      </c>
      <c r="L809" s="12">
        <f t="shared" si="51"/>
        <v>74000000</v>
      </c>
    </row>
    <row r="810" spans="1:12" ht="75" x14ac:dyDescent="0.25">
      <c r="A810" s="11">
        <v>202450</v>
      </c>
      <c r="B810" s="1"/>
      <c r="C810" s="2" t="s">
        <v>509</v>
      </c>
      <c r="D810" s="7"/>
      <c r="E810" s="5">
        <v>43</v>
      </c>
      <c r="F810" s="4">
        <v>43</v>
      </c>
      <c r="G810" s="4">
        <v>0</v>
      </c>
      <c r="H810" s="3">
        <v>6</v>
      </c>
      <c r="I810" s="13">
        <f t="shared" si="48"/>
        <v>23800500</v>
      </c>
      <c r="J810" s="12">
        <f t="shared" si="49"/>
        <v>79550000</v>
      </c>
      <c r="K810" s="13">
        <f t="shared" si="50"/>
        <v>79550000</v>
      </c>
      <c r="L810" s="12">
        <f t="shared" si="51"/>
        <v>79550000</v>
      </c>
    </row>
    <row r="811" spans="1:12" ht="75" x14ac:dyDescent="0.25">
      <c r="A811" s="11">
        <v>202455</v>
      </c>
      <c r="B811" s="1"/>
      <c r="C811" s="2" t="s">
        <v>510</v>
      </c>
      <c r="D811" s="7"/>
      <c r="E811" s="5">
        <v>62</v>
      </c>
      <c r="F811" s="4">
        <v>62</v>
      </c>
      <c r="G811" s="4">
        <v>0</v>
      </c>
      <c r="H811" s="3">
        <v>6</v>
      </c>
      <c r="I811" s="13">
        <f t="shared" si="48"/>
        <v>34317000</v>
      </c>
      <c r="J811" s="12">
        <f t="shared" si="49"/>
        <v>114700000</v>
      </c>
      <c r="K811" s="13">
        <f t="shared" si="50"/>
        <v>114700000</v>
      </c>
      <c r="L811" s="12">
        <f t="shared" si="51"/>
        <v>114700000</v>
      </c>
    </row>
    <row r="812" spans="1:12" ht="37.5" x14ac:dyDescent="0.25">
      <c r="A812" s="11">
        <v>202460</v>
      </c>
      <c r="B812" s="1"/>
      <c r="C812" s="2" t="s">
        <v>511</v>
      </c>
      <c r="D812" s="7"/>
      <c r="E812" s="5">
        <v>47</v>
      </c>
      <c r="F812" s="4">
        <v>47</v>
      </c>
      <c r="G812" s="4">
        <v>0</v>
      </c>
      <c r="H812" s="3">
        <v>6</v>
      </c>
      <c r="I812" s="13">
        <f t="shared" si="48"/>
        <v>26014500</v>
      </c>
      <c r="J812" s="12">
        <f t="shared" si="49"/>
        <v>86950000</v>
      </c>
      <c r="K812" s="13">
        <f t="shared" si="50"/>
        <v>86950000</v>
      </c>
      <c r="L812" s="12">
        <f t="shared" si="51"/>
        <v>86950000</v>
      </c>
    </row>
    <row r="813" spans="1:12" ht="112.5" x14ac:dyDescent="0.25">
      <c r="A813" s="11">
        <v>202465</v>
      </c>
      <c r="B813" s="1"/>
      <c r="C813" s="2" t="s">
        <v>2499</v>
      </c>
      <c r="D813" s="7"/>
      <c r="E813" s="5">
        <v>28</v>
      </c>
      <c r="F813" s="4">
        <v>28</v>
      </c>
      <c r="G813" s="4">
        <v>0</v>
      </c>
      <c r="H813" s="3">
        <v>6</v>
      </c>
      <c r="I813" s="13">
        <f t="shared" si="48"/>
        <v>15498000</v>
      </c>
      <c r="J813" s="12">
        <f t="shared" si="49"/>
        <v>51800000</v>
      </c>
      <c r="K813" s="13">
        <f t="shared" si="50"/>
        <v>51800000</v>
      </c>
      <c r="L813" s="12">
        <f t="shared" si="51"/>
        <v>51800000</v>
      </c>
    </row>
    <row r="814" spans="1:12" ht="56.25" x14ac:dyDescent="0.25">
      <c r="A814" s="11">
        <v>202470</v>
      </c>
      <c r="B814" s="1"/>
      <c r="C814" s="2" t="s">
        <v>512</v>
      </c>
      <c r="D814" s="7"/>
      <c r="E814" s="5">
        <v>27</v>
      </c>
      <c r="F814" s="4">
        <v>27</v>
      </c>
      <c r="G814" s="4">
        <v>0</v>
      </c>
      <c r="H814" s="3">
        <v>6</v>
      </c>
      <c r="I814" s="13">
        <f t="shared" si="48"/>
        <v>14944500</v>
      </c>
      <c r="J814" s="12">
        <f t="shared" si="49"/>
        <v>49950000</v>
      </c>
      <c r="K814" s="13">
        <f t="shared" si="50"/>
        <v>49950000</v>
      </c>
      <c r="L814" s="12">
        <f t="shared" si="51"/>
        <v>49950000</v>
      </c>
    </row>
    <row r="815" spans="1:12" ht="37.5" x14ac:dyDescent="0.25">
      <c r="A815" s="11">
        <v>202475</v>
      </c>
      <c r="B815" s="1"/>
      <c r="C815" s="2" t="s">
        <v>513</v>
      </c>
      <c r="D815" s="7"/>
      <c r="E815" s="5">
        <v>22</v>
      </c>
      <c r="F815" s="4">
        <v>22</v>
      </c>
      <c r="G815" s="4">
        <v>0</v>
      </c>
      <c r="H815" s="3">
        <v>6</v>
      </c>
      <c r="I815" s="13">
        <f t="shared" si="48"/>
        <v>12177000</v>
      </c>
      <c r="J815" s="12">
        <f t="shared" si="49"/>
        <v>40700000</v>
      </c>
      <c r="K815" s="13">
        <f t="shared" si="50"/>
        <v>40700000</v>
      </c>
      <c r="L815" s="12">
        <f t="shared" si="51"/>
        <v>40700000</v>
      </c>
    </row>
    <row r="816" spans="1:12" ht="75" x14ac:dyDescent="0.25">
      <c r="A816" s="11">
        <v>202476</v>
      </c>
      <c r="B816" s="1"/>
      <c r="C816" s="2" t="s">
        <v>5381</v>
      </c>
      <c r="D816" s="7"/>
      <c r="E816" s="5">
        <v>55</v>
      </c>
      <c r="F816" s="4">
        <v>55</v>
      </c>
      <c r="G816" s="4">
        <v>0</v>
      </c>
      <c r="H816" s="3">
        <v>6</v>
      </c>
      <c r="I816" s="13">
        <f t="shared" si="48"/>
        <v>30442500</v>
      </c>
      <c r="J816" s="12">
        <f t="shared" si="49"/>
        <v>101750000</v>
      </c>
      <c r="K816" s="13">
        <f t="shared" si="50"/>
        <v>101750000</v>
      </c>
      <c r="L816" s="12">
        <f t="shared" si="51"/>
        <v>101750000</v>
      </c>
    </row>
    <row r="817" spans="1:12" ht="56.25" x14ac:dyDescent="0.25">
      <c r="A817" s="11">
        <v>202480</v>
      </c>
      <c r="B817" s="1"/>
      <c r="C817" s="2" t="s">
        <v>514</v>
      </c>
      <c r="D817" s="7"/>
      <c r="E817" s="5">
        <v>30</v>
      </c>
      <c r="F817" s="4">
        <v>30</v>
      </c>
      <c r="G817" s="4">
        <v>0</v>
      </c>
      <c r="H817" s="3">
        <v>6</v>
      </c>
      <c r="I817" s="13">
        <f t="shared" si="48"/>
        <v>16605000</v>
      </c>
      <c r="J817" s="12">
        <f t="shared" si="49"/>
        <v>55500000</v>
      </c>
      <c r="K817" s="13">
        <f t="shared" si="50"/>
        <v>55500000</v>
      </c>
      <c r="L817" s="12">
        <f t="shared" si="51"/>
        <v>55500000</v>
      </c>
    </row>
    <row r="818" spans="1:12" ht="56.25" x14ac:dyDescent="0.25">
      <c r="A818" s="11">
        <v>202485</v>
      </c>
      <c r="B818" s="1"/>
      <c r="C818" s="2" t="s">
        <v>515</v>
      </c>
      <c r="D818" s="7"/>
      <c r="E818" s="5">
        <v>39</v>
      </c>
      <c r="F818" s="4">
        <v>39</v>
      </c>
      <c r="G818" s="4">
        <v>0</v>
      </c>
      <c r="H818" s="3">
        <v>6</v>
      </c>
      <c r="I818" s="13">
        <f t="shared" si="48"/>
        <v>21586500</v>
      </c>
      <c r="J818" s="12">
        <f t="shared" si="49"/>
        <v>72150000</v>
      </c>
      <c r="K818" s="13">
        <f t="shared" si="50"/>
        <v>72150000</v>
      </c>
      <c r="L818" s="12">
        <f t="shared" si="51"/>
        <v>72150000</v>
      </c>
    </row>
    <row r="819" spans="1:12" ht="75" x14ac:dyDescent="0.25">
      <c r="A819" s="11">
        <v>202490</v>
      </c>
      <c r="B819" s="1"/>
      <c r="C819" s="2" t="s">
        <v>516</v>
      </c>
      <c r="D819" s="7"/>
      <c r="E819" s="5">
        <v>24</v>
      </c>
      <c r="F819" s="4">
        <v>24</v>
      </c>
      <c r="G819" s="4">
        <v>0</v>
      </c>
      <c r="H819" s="3">
        <v>6</v>
      </c>
      <c r="I819" s="13">
        <f t="shared" si="48"/>
        <v>13284000</v>
      </c>
      <c r="J819" s="12">
        <f t="shared" si="49"/>
        <v>44400000</v>
      </c>
      <c r="K819" s="13">
        <f t="shared" si="50"/>
        <v>44400000</v>
      </c>
      <c r="L819" s="12">
        <f t="shared" si="51"/>
        <v>44400000</v>
      </c>
    </row>
    <row r="820" spans="1:12" ht="56.25" x14ac:dyDescent="0.25">
      <c r="A820" s="11">
        <v>202495</v>
      </c>
      <c r="B820" s="1"/>
      <c r="C820" s="2" t="s">
        <v>517</v>
      </c>
      <c r="D820" s="7"/>
      <c r="E820" s="5">
        <v>29</v>
      </c>
      <c r="F820" s="4">
        <v>29</v>
      </c>
      <c r="G820" s="4">
        <v>0</v>
      </c>
      <c r="H820" s="3">
        <v>7</v>
      </c>
      <c r="I820" s="13">
        <f t="shared" si="48"/>
        <v>16051500</v>
      </c>
      <c r="J820" s="12">
        <f t="shared" si="49"/>
        <v>53650000</v>
      </c>
      <c r="K820" s="13">
        <f t="shared" si="50"/>
        <v>53650000</v>
      </c>
      <c r="L820" s="12">
        <f t="shared" si="51"/>
        <v>53650000</v>
      </c>
    </row>
    <row r="821" spans="1:12" ht="56.25" x14ac:dyDescent="0.25">
      <c r="A821" s="11">
        <v>202500</v>
      </c>
      <c r="B821" s="1"/>
      <c r="C821" s="2" t="s">
        <v>518</v>
      </c>
      <c r="D821" s="7"/>
      <c r="E821" s="5">
        <v>35</v>
      </c>
      <c r="F821" s="4">
        <v>35</v>
      </c>
      <c r="G821" s="4">
        <v>0</v>
      </c>
      <c r="H821" s="3">
        <v>7</v>
      </c>
      <c r="I821" s="13">
        <f t="shared" si="48"/>
        <v>19372500</v>
      </c>
      <c r="J821" s="12">
        <f t="shared" si="49"/>
        <v>64750000</v>
      </c>
      <c r="K821" s="13">
        <f t="shared" si="50"/>
        <v>64750000</v>
      </c>
      <c r="L821" s="12">
        <f t="shared" si="51"/>
        <v>64750000</v>
      </c>
    </row>
    <row r="822" spans="1:12" ht="37.5" x14ac:dyDescent="0.25">
      <c r="A822" s="11">
        <v>202505</v>
      </c>
      <c r="B822" s="1"/>
      <c r="C822" s="2" t="s">
        <v>519</v>
      </c>
      <c r="D822" s="7"/>
      <c r="E822" s="5">
        <v>23</v>
      </c>
      <c r="F822" s="4">
        <v>23</v>
      </c>
      <c r="G822" s="4">
        <v>0</v>
      </c>
      <c r="H822" s="3">
        <v>7</v>
      </c>
      <c r="I822" s="13">
        <f t="shared" si="48"/>
        <v>12730500</v>
      </c>
      <c r="J822" s="12">
        <f t="shared" si="49"/>
        <v>42550000</v>
      </c>
      <c r="K822" s="13">
        <f t="shared" si="50"/>
        <v>42550000</v>
      </c>
      <c r="L822" s="12">
        <f t="shared" si="51"/>
        <v>42550000</v>
      </c>
    </row>
    <row r="823" spans="1:12" ht="56.25" x14ac:dyDescent="0.25">
      <c r="A823" s="11">
        <v>202510</v>
      </c>
      <c r="B823" s="1"/>
      <c r="C823" s="2" t="s">
        <v>520</v>
      </c>
      <c r="D823" s="7"/>
      <c r="E823" s="5">
        <v>30</v>
      </c>
      <c r="F823" s="4">
        <v>30</v>
      </c>
      <c r="G823" s="4">
        <v>0</v>
      </c>
      <c r="H823" s="3">
        <v>7</v>
      </c>
      <c r="I823" s="13">
        <f t="shared" si="48"/>
        <v>16605000</v>
      </c>
      <c r="J823" s="12">
        <f t="shared" si="49"/>
        <v>55500000</v>
      </c>
      <c r="K823" s="13">
        <f t="shared" si="50"/>
        <v>55500000</v>
      </c>
      <c r="L823" s="12">
        <f t="shared" si="51"/>
        <v>55500000</v>
      </c>
    </row>
    <row r="824" spans="1:12" ht="75" x14ac:dyDescent="0.25">
      <c r="A824" s="11">
        <v>202515</v>
      </c>
      <c r="B824" s="1"/>
      <c r="C824" s="2" t="s">
        <v>521</v>
      </c>
      <c r="D824" s="7"/>
      <c r="E824" s="5">
        <v>33</v>
      </c>
      <c r="F824" s="4">
        <v>33</v>
      </c>
      <c r="G824" s="4">
        <v>0</v>
      </c>
      <c r="H824" s="3">
        <v>7</v>
      </c>
      <c r="I824" s="13">
        <f t="shared" si="48"/>
        <v>18265500</v>
      </c>
      <c r="J824" s="12">
        <f t="shared" si="49"/>
        <v>61050000</v>
      </c>
      <c r="K824" s="13">
        <f t="shared" si="50"/>
        <v>61050000</v>
      </c>
      <c r="L824" s="12">
        <f t="shared" si="51"/>
        <v>61050000</v>
      </c>
    </row>
    <row r="825" spans="1:12" ht="112.5" x14ac:dyDescent="0.25">
      <c r="A825" s="11">
        <v>202520</v>
      </c>
      <c r="B825" s="1"/>
      <c r="C825" s="2" t="s">
        <v>522</v>
      </c>
      <c r="D825" s="7"/>
      <c r="E825" s="5">
        <v>51</v>
      </c>
      <c r="F825" s="4">
        <v>51</v>
      </c>
      <c r="G825" s="4">
        <v>0</v>
      </c>
      <c r="H825" s="3">
        <v>7</v>
      </c>
      <c r="I825" s="13">
        <f t="shared" si="48"/>
        <v>28228500</v>
      </c>
      <c r="J825" s="12">
        <f t="shared" si="49"/>
        <v>94350000</v>
      </c>
      <c r="K825" s="13">
        <f t="shared" si="50"/>
        <v>94350000</v>
      </c>
      <c r="L825" s="12">
        <f t="shared" si="51"/>
        <v>94350000</v>
      </c>
    </row>
    <row r="826" spans="1:12" ht="56.25" x14ac:dyDescent="0.25">
      <c r="A826" s="11">
        <v>202525</v>
      </c>
      <c r="B826" s="1"/>
      <c r="C826" s="2" t="s">
        <v>523</v>
      </c>
      <c r="D826" s="7"/>
      <c r="E826" s="5">
        <v>33</v>
      </c>
      <c r="F826" s="4">
        <v>33</v>
      </c>
      <c r="G826" s="4">
        <v>0</v>
      </c>
      <c r="H826" s="3">
        <v>7</v>
      </c>
      <c r="I826" s="13">
        <f t="shared" si="48"/>
        <v>18265500</v>
      </c>
      <c r="J826" s="12">
        <f t="shared" si="49"/>
        <v>61050000</v>
      </c>
      <c r="K826" s="13">
        <f t="shared" si="50"/>
        <v>61050000</v>
      </c>
      <c r="L826" s="12">
        <f t="shared" si="51"/>
        <v>61050000</v>
      </c>
    </row>
    <row r="827" spans="1:12" ht="19.5" x14ac:dyDescent="0.25">
      <c r="A827" s="11">
        <v>202530</v>
      </c>
      <c r="B827" s="1"/>
      <c r="C827" s="2" t="s">
        <v>524</v>
      </c>
      <c r="D827" s="7"/>
      <c r="E827" s="5">
        <v>77</v>
      </c>
      <c r="F827" s="4">
        <v>77</v>
      </c>
      <c r="G827" s="4">
        <v>0</v>
      </c>
      <c r="H827" s="3">
        <v>7</v>
      </c>
      <c r="I827" s="13">
        <f t="shared" si="48"/>
        <v>42619500</v>
      </c>
      <c r="J827" s="12">
        <f t="shared" si="49"/>
        <v>142450000</v>
      </c>
      <c r="K827" s="13">
        <f t="shared" si="50"/>
        <v>142450000</v>
      </c>
      <c r="L827" s="12">
        <f t="shared" si="51"/>
        <v>142450000</v>
      </c>
    </row>
    <row r="828" spans="1:12" ht="112.5" x14ac:dyDescent="0.25">
      <c r="A828" s="11">
        <v>202535</v>
      </c>
      <c r="B828" s="1"/>
      <c r="C828" s="2" t="s">
        <v>2500</v>
      </c>
      <c r="D828" s="7" t="s">
        <v>525</v>
      </c>
      <c r="E828" s="5">
        <v>221</v>
      </c>
      <c r="F828" s="4">
        <v>221</v>
      </c>
      <c r="G828" s="4">
        <v>0</v>
      </c>
      <c r="H828" s="3">
        <v>10</v>
      </c>
      <c r="I828" s="13">
        <f t="shared" si="48"/>
        <v>122323500</v>
      </c>
      <c r="J828" s="12">
        <f t="shared" si="49"/>
        <v>408850000</v>
      </c>
      <c r="K828" s="13">
        <f t="shared" si="50"/>
        <v>408850000</v>
      </c>
      <c r="L828" s="12">
        <f t="shared" si="51"/>
        <v>408850000</v>
      </c>
    </row>
    <row r="829" spans="1:12" ht="112.5" x14ac:dyDescent="0.25">
      <c r="A829" s="11">
        <v>202540</v>
      </c>
      <c r="B829" s="1"/>
      <c r="C829" s="2" t="s">
        <v>526</v>
      </c>
      <c r="D829" s="7"/>
      <c r="E829" s="5">
        <v>206</v>
      </c>
      <c r="F829" s="4">
        <v>206</v>
      </c>
      <c r="G829" s="4">
        <v>0</v>
      </c>
      <c r="H829" s="3">
        <v>10</v>
      </c>
      <c r="I829" s="13">
        <f t="shared" si="48"/>
        <v>114021000</v>
      </c>
      <c r="J829" s="12">
        <f t="shared" si="49"/>
        <v>381100000</v>
      </c>
      <c r="K829" s="13">
        <f t="shared" si="50"/>
        <v>381100000</v>
      </c>
      <c r="L829" s="12">
        <f t="shared" si="51"/>
        <v>381100000</v>
      </c>
    </row>
    <row r="830" spans="1:12" ht="112.5" x14ac:dyDescent="0.25">
      <c r="A830" s="11">
        <v>202545</v>
      </c>
      <c r="B830" s="1"/>
      <c r="C830" s="2" t="s">
        <v>527</v>
      </c>
      <c r="D830" s="7"/>
      <c r="E830" s="5">
        <v>257</v>
      </c>
      <c r="F830" s="4">
        <v>257</v>
      </c>
      <c r="G830" s="4">
        <v>0</v>
      </c>
      <c r="H830" s="3">
        <v>10</v>
      </c>
      <c r="I830" s="13">
        <f t="shared" si="48"/>
        <v>142249500</v>
      </c>
      <c r="J830" s="12">
        <f t="shared" si="49"/>
        <v>475450000</v>
      </c>
      <c r="K830" s="13">
        <f t="shared" si="50"/>
        <v>475450000</v>
      </c>
      <c r="L830" s="12">
        <f t="shared" si="51"/>
        <v>475450000</v>
      </c>
    </row>
    <row r="831" spans="1:12" ht="56.25" x14ac:dyDescent="0.25">
      <c r="A831" s="11">
        <v>202550</v>
      </c>
      <c r="B831" s="1"/>
      <c r="C831" s="2" t="s">
        <v>528</v>
      </c>
      <c r="D831" s="7"/>
      <c r="E831" s="5">
        <v>79</v>
      </c>
      <c r="F831" s="4">
        <v>79</v>
      </c>
      <c r="G831" s="4">
        <v>0</v>
      </c>
      <c r="H831" s="3">
        <v>10</v>
      </c>
      <c r="I831" s="13">
        <f t="shared" si="48"/>
        <v>43726500</v>
      </c>
      <c r="J831" s="12">
        <f t="shared" si="49"/>
        <v>146150000</v>
      </c>
      <c r="K831" s="13">
        <f t="shared" si="50"/>
        <v>146150000</v>
      </c>
      <c r="L831" s="12">
        <f t="shared" si="51"/>
        <v>146150000</v>
      </c>
    </row>
    <row r="832" spans="1:12" ht="56.25" x14ac:dyDescent="0.25">
      <c r="A832" s="11">
        <v>202555</v>
      </c>
      <c r="B832" s="1"/>
      <c r="C832" s="2" t="s">
        <v>529</v>
      </c>
      <c r="D832" s="7"/>
      <c r="E832" s="5">
        <v>225</v>
      </c>
      <c r="F832" s="4">
        <v>225</v>
      </c>
      <c r="G832" s="4">
        <v>0</v>
      </c>
      <c r="H832" s="3">
        <v>10</v>
      </c>
      <c r="I832" s="13">
        <f t="shared" si="48"/>
        <v>124537500</v>
      </c>
      <c r="J832" s="12">
        <f t="shared" si="49"/>
        <v>416250000</v>
      </c>
      <c r="K832" s="13">
        <f t="shared" si="50"/>
        <v>416250000</v>
      </c>
      <c r="L832" s="12">
        <f t="shared" si="51"/>
        <v>416250000</v>
      </c>
    </row>
    <row r="833" spans="1:12" ht="56.25" x14ac:dyDescent="0.25">
      <c r="A833" s="11">
        <v>202560</v>
      </c>
      <c r="B833" s="1"/>
      <c r="C833" s="2" t="s">
        <v>530</v>
      </c>
      <c r="D833" s="7"/>
      <c r="E833" s="5">
        <v>28</v>
      </c>
      <c r="F833" s="4">
        <v>28</v>
      </c>
      <c r="G833" s="4">
        <v>0</v>
      </c>
      <c r="H833" s="3">
        <v>7</v>
      </c>
      <c r="I833" s="13">
        <f t="shared" si="48"/>
        <v>15498000</v>
      </c>
      <c r="J833" s="12">
        <f t="shared" si="49"/>
        <v>51800000</v>
      </c>
      <c r="K833" s="13">
        <f t="shared" si="50"/>
        <v>51800000</v>
      </c>
      <c r="L833" s="12">
        <f t="shared" si="51"/>
        <v>51800000</v>
      </c>
    </row>
    <row r="834" spans="1:12" ht="75" x14ac:dyDescent="0.25">
      <c r="A834" s="11">
        <v>202565</v>
      </c>
      <c r="B834" s="1"/>
      <c r="C834" s="2" t="s">
        <v>531</v>
      </c>
      <c r="D834" s="7"/>
      <c r="E834" s="5">
        <v>57</v>
      </c>
      <c r="F834" s="4">
        <v>57</v>
      </c>
      <c r="G834" s="4">
        <v>0</v>
      </c>
      <c r="H834" s="3">
        <v>7</v>
      </c>
      <c r="I834" s="13">
        <f t="shared" si="48"/>
        <v>31549500</v>
      </c>
      <c r="J834" s="12">
        <f t="shared" si="49"/>
        <v>105450000</v>
      </c>
      <c r="K834" s="13">
        <f t="shared" si="50"/>
        <v>105450000</v>
      </c>
      <c r="L834" s="12">
        <f t="shared" si="51"/>
        <v>105450000</v>
      </c>
    </row>
    <row r="835" spans="1:12" ht="75" x14ac:dyDescent="0.25">
      <c r="A835" s="11">
        <v>202570</v>
      </c>
      <c r="B835" s="1"/>
      <c r="C835" s="2" t="s">
        <v>532</v>
      </c>
      <c r="D835" s="7"/>
      <c r="E835" s="5">
        <v>83</v>
      </c>
      <c r="F835" s="4">
        <v>83</v>
      </c>
      <c r="G835" s="4">
        <v>0</v>
      </c>
      <c r="H835" s="3">
        <v>7</v>
      </c>
      <c r="I835" s="13">
        <f t="shared" si="48"/>
        <v>45940500</v>
      </c>
      <c r="J835" s="12">
        <f t="shared" si="49"/>
        <v>153550000</v>
      </c>
      <c r="K835" s="13">
        <f t="shared" si="50"/>
        <v>153550000</v>
      </c>
      <c r="L835" s="12">
        <f t="shared" si="51"/>
        <v>153550000</v>
      </c>
    </row>
    <row r="836" spans="1:12" ht="37.5" x14ac:dyDescent="0.25">
      <c r="A836" s="11">
        <v>202575</v>
      </c>
      <c r="B836" s="1"/>
      <c r="C836" s="2" t="s">
        <v>533</v>
      </c>
      <c r="D836" s="7"/>
      <c r="E836" s="5">
        <v>30</v>
      </c>
      <c r="F836" s="4">
        <v>30</v>
      </c>
      <c r="G836" s="4">
        <v>0</v>
      </c>
      <c r="H836" s="3">
        <v>7</v>
      </c>
      <c r="I836" s="13">
        <f t="shared" ref="I836:I899" si="52">F836*553500+G836*1140000</f>
        <v>16605000</v>
      </c>
      <c r="J836" s="12">
        <f t="shared" ref="J836:J899" si="53">F836*1850000+G836*5100000</f>
        <v>55500000</v>
      </c>
      <c r="K836" s="13">
        <f t="shared" ref="K836:K899" si="54">F836*1850000+G836*2060000</f>
        <v>55500000</v>
      </c>
      <c r="L836" s="12">
        <f t="shared" ref="L836:L899" si="55">F836*1850000+G836*4340000</f>
        <v>55500000</v>
      </c>
    </row>
    <row r="837" spans="1:12" ht="37.5" x14ac:dyDescent="0.25">
      <c r="A837" s="11">
        <v>202580</v>
      </c>
      <c r="B837" s="1"/>
      <c r="C837" s="2" t="s">
        <v>534</v>
      </c>
      <c r="D837" s="7"/>
      <c r="E837" s="5">
        <v>38</v>
      </c>
      <c r="F837" s="4">
        <v>38</v>
      </c>
      <c r="G837" s="4">
        <v>0</v>
      </c>
      <c r="H837" s="3">
        <v>7</v>
      </c>
      <c r="I837" s="13">
        <f t="shared" si="52"/>
        <v>21033000</v>
      </c>
      <c r="J837" s="12">
        <f t="shared" si="53"/>
        <v>70300000</v>
      </c>
      <c r="K837" s="13">
        <f t="shared" si="54"/>
        <v>70300000</v>
      </c>
      <c r="L837" s="12">
        <f t="shared" si="55"/>
        <v>70300000</v>
      </c>
    </row>
    <row r="838" spans="1:12" ht="37.5" x14ac:dyDescent="0.25">
      <c r="A838" s="11">
        <v>202585</v>
      </c>
      <c r="B838" s="1"/>
      <c r="C838" s="2" t="s">
        <v>535</v>
      </c>
      <c r="D838" s="7"/>
      <c r="E838" s="5">
        <v>92</v>
      </c>
      <c r="F838" s="4">
        <v>92</v>
      </c>
      <c r="G838" s="4">
        <v>0</v>
      </c>
      <c r="H838" s="3">
        <v>7</v>
      </c>
      <c r="I838" s="13">
        <f t="shared" si="52"/>
        <v>50922000</v>
      </c>
      <c r="J838" s="12">
        <f t="shared" si="53"/>
        <v>170200000</v>
      </c>
      <c r="K838" s="13">
        <f t="shared" si="54"/>
        <v>170200000</v>
      </c>
      <c r="L838" s="12">
        <f t="shared" si="55"/>
        <v>170200000</v>
      </c>
    </row>
    <row r="839" spans="1:12" ht="37.5" x14ac:dyDescent="0.25">
      <c r="A839" s="11">
        <v>202590</v>
      </c>
      <c r="B839" s="1"/>
      <c r="C839" s="2" t="s">
        <v>2501</v>
      </c>
      <c r="D839" s="7" t="s">
        <v>5382</v>
      </c>
      <c r="E839" s="5">
        <v>35</v>
      </c>
      <c r="F839" s="4">
        <v>35</v>
      </c>
      <c r="G839" s="4">
        <v>0</v>
      </c>
      <c r="H839" s="3">
        <v>7</v>
      </c>
      <c r="I839" s="13">
        <f t="shared" si="52"/>
        <v>19372500</v>
      </c>
      <c r="J839" s="12">
        <f t="shared" si="53"/>
        <v>64750000</v>
      </c>
      <c r="K839" s="13">
        <f t="shared" si="54"/>
        <v>64750000</v>
      </c>
      <c r="L839" s="12">
        <f t="shared" si="55"/>
        <v>64750000</v>
      </c>
    </row>
    <row r="840" spans="1:12" ht="37.5" x14ac:dyDescent="0.25">
      <c r="A840" s="11">
        <v>202595</v>
      </c>
      <c r="B840" s="1"/>
      <c r="C840" s="2" t="s">
        <v>536</v>
      </c>
      <c r="D840" s="7"/>
      <c r="E840" s="5">
        <v>35</v>
      </c>
      <c r="F840" s="4">
        <v>35</v>
      </c>
      <c r="G840" s="4">
        <v>0</v>
      </c>
      <c r="H840" s="3">
        <v>7</v>
      </c>
      <c r="I840" s="13">
        <f t="shared" si="52"/>
        <v>19372500</v>
      </c>
      <c r="J840" s="12">
        <f t="shared" si="53"/>
        <v>64750000</v>
      </c>
      <c r="K840" s="13">
        <f t="shared" si="54"/>
        <v>64750000</v>
      </c>
      <c r="L840" s="12">
        <f t="shared" si="55"/>
        <v>64750000</v>
      </c>
    </row>
    <row r="841" spans="1:12" ht="37.5" x14ac:dyDescent="0.25">
      <c r="A841" s="11">
        <v>202600</v>
      </c>
      <c r="B841" s="1"/>
      <c r="C841" s="2" t="s">
        <v>537</v>
      </c>
      <c r="D841" s="7"/>
      <c r="E841" s="5">
        <v>18</v>
      </c>
      <c r="F841" s="4">
        <v>18</v>
      </c>
      <c r="G841" s="4">
        <v>0</v>
      </c>
      <c r="H841" s="3">
        <v>7</v>
      </c>
      <c r="I841" s="13">
        <f t="shared" si="52"/>
        <v>9963000</v>
      </c>
      <c r="J841" s="12">
        <f t="shared" si="53"/>
        <v>33300000</v>
      </c>
      <c r="K841" s="13">
        <f t="shared" si="54"/>
        <v>33300000</v>
      </c>
      <c r="L841" s="12">
        <f t="shared" si="55"/>
        <v>33300000</v>
      </c>
    </row>
    <row r="842" spans="1:12" ht="56.25" x14ac:dyDescent="0.25">
      <c r="A842" s="11">
        <v>202605</v>
      </c>
      <c r="B842" s="1"/>
      <c r="C842" s="2" t="s">
        <v>538</v>
      </c>
      <c r="D842" s="7"/>
      <c r="E842" s="5">
        <v>23</v>
      </c>
      <c r="F842" s="4">
        <v>23</v>
      </c>
      <c r="G842" s="4">
        <v>0</v>
      </c>
      <c r="H842" s="3">
        <v>6</v>
      </c>
      <c r="I842" s="13">
        <f t="shared" si="52"/>
        <v>12730500</v>
      </c>
      <c r="J842" s="12">
        <f t="shared" si="53"/>
        <v>42550000</v>
      </c>
      <c r="K842" s="13">
        <f t="shared" si="54"/>
        <v>42550000</v>
      </c>
      <c r="L842" s="12">
        <f t="shared" si="55"/>
        <v>42550000</v>
      </c>
    </row>
    <row r="843" spans="1:12" ht="56.25" x14ac:dyDescent="0.25">
      <c r="A843" s="11">
        <v>202610</v>
      </c>
      <c r="B843" s="1"/>
      <c r="C843" s="2" t="s">
        <v>539</v>
      </c>
      <c r="D843" s="7"/>
      <c r="E843" s="5">
        <v>35</v>
      </c>
      <c r="F843" s="4">
        <v>35</v>
      </c>
      <c r="G843" s="4">
        <v>0</v>
      </c>
      <c r="H843" s="3">
        <v>6</v>
      </c>
      <c r="I843" s="13">
        <f t="shared" si="52"/>
        <v>19372500</v>
      </c>
      <c r="J843" s="12">
        <f t="shared" si="53"/>
        <v>64750000</v>
      </c>
      <c r="K843" s="13">
        <f t="shared" si="54"/>
        <v>64750000</v>
      </c>
      <c r="L843" s="12">
        <f t="shared" si="55"/>
        <v>64750000</v>
      </c>
    </row>
    <row r="844" spans="1:12" ht="75" x14ac:dyDescent="0.25">
      <c r="A844" s="11">
        <v>202615</v>
      </c>
      <c r="B844" s="1"/>
      <c r="C844" s="2" t="s">
        <v>540</v>
      </c>
      <c r="D844" s="7"/>
      <c r="E844" s="5">
        <v>8</v>
      </c>
      <c r="F844" s="4">
        <v>8</v>
      </c>
      <c r="G844" s="4">
        <v>0</v>
      </c>
      <c r="H844" s="3">
        <v>4</v>
      </c>
      <c r="I844" s="13">
        <f t="shared" si="52"/>
        <v>4428000</v>
      </c>
      <c r="J844" s="12">
        <f t="shared" si="53"/>
        <v>14800000</v>
      </c>
      <c r="K844" s="13">
        <f t="shared" si="54"/>
        <v>14800000</v>
      </c>
      <c r="L844" s="12">
        <f t="shared" si="55"/>
        <v>14800000</v>
      </c>
    </row>
    <row r="845" spans="1:12" ht="93.75" x14ac:dyDescent="0.25">
      <c r="A845" s="11">
        <v>202620</v>
      </c>
      <c r="B845" s="1"/>
      <c r="C845" s="2" t="s">
        <v>2502</v>
      </c>
      <c r="D845" s="7"/>
      <c r="E845" s="5">
        <v>23</v>
      </c>
      <c r="F845" s="4">
        <v>23</v>
      </c>
      <c r="G845" s="4">
        <v>0</v>
      </c>
      <c r="H845" s="3">
        <v>4</v>
      </c>
      <c r="I845" s="13">
        <f t="shared" si="52"/>
        <v>12730500</v>
      </c>
      <c r="J845" s="12">
        <f t="shared" si="53"/>
        <v>42550000</v>
      </c>
      <c r="K845" s="13">
        <f t="shared" si="54"/>
        <v>42550000</v>
      </c>
      <c r="L845" s="12">
        <f t="shared" si="55"/>
        <v>42550000</v>
      </c>
    </row>
    <row r="846" spans="1:12" ht="75" x14ac:dyDescent="0.25">
      <c r="A846" s="11">
        <v>202621</v>
      </c>
      <c r="B846" s="1"/>
      <c r="C846" s="2" t="s">
        <v>2503</v>
      </c>
      <c r="D846" s="7"/>
      <c r="E846" s="5">
        <v>24</v>
      </c>
      <c r="F846" s="4">
        <v>24</v>
      </c>
      <c r="G846" s="4">
        <v>0</v>
      </c>
      <c r="H846" s="3">
        <v>6</v>
      </c>
      <c r="I846" s="13">
        <f t="shared" si="52"/>
        <v>13284000</v>
      </c>
      <c r="J846" s="12">
        <f t="shared" si="53"/>
        <v>44400000</v>
      </c>
      <c r="K846" s="13">
        <f t="shared" si="54"/>
        <v>44400000</v>
      </c>
      <c r="L846" s="12">
        <f t="shared" si="55"/>
        <v>44400000</v>
      </c>
    </row>
    <row r="847" spans="1:12" ht="75" x14ac:dyDescent="0.25">
      <c r="A847" s="11">
        <v>202625</v>
      </c>
      <c r="B847" s="1"/>
      <c r="C847" s="2" t="s">
        <v>541</v>
      </c>
      <c r="D847" s="7"/>
      <c r="E847" s="5">
        <v>14</v>
      </c>
      <c r="F847" s="4">
        <v>14</v>
      </c>
      <c r="G847" s="4">
        <v>0</v>
      </c>
      <c r="H847" s="3">
        <v>4</v>
      </c>
      <c r="I847" s="13">
        <f t="shared" si="52"/>
        <v>7749000</v>
      </c>
      <c r="J847" s="12">
        <f t="shared" si="53"/>
        <v>25900000</v>
      </c>
      <c r="K847" s="13">
        <f t="shared" si="54"/>
        <v>25900000</v>
      </c>
      <c r="L847" s="12">
        <f t="shared" si="55"/>
        <v>25900000</v>
      </c>
    </row>
    <row r="848" spans="1:12" ht="93.75" x14ac:dyDescent="0.25">
      <c r="A848" s="11">
        <v>202630</v>
      </c>
      <c r="B848" s="1"/>
      <c r="C848" s="2" t="s">
        <v>2504</v>
      </c>
      <c r="D848" s="7"/>
      <c r="E848" s="5">
        <v>26</v>
      </c>
      <c r="F848" s="4">
        <v>26</v>
      </c>
      <c r="G848" s="4">
        <v>0</v>
      </c>
      <c r="H848" s="3">
        <v>7</v>
      </c>
      <c r="I848" s="13">
        <f t="shared" si="52"/>
        <v>14391000</v>
      </c>
      <c r="J848" s="12">
        <f t="shared" si="53"/>
        <v>48100000</v>
      </c>
      <c r="K848" s="13">
        <f t="shared" si="54"/>
        <v>48100000</v>
      </c>
      <c r="L848" s="12">
        <f t="shared" si="55"/>
        <v>48100000</v>
      </c>
    </row>
    <row r="849" spans="1:12" ht="93.75" x14ac:dyDescent="0.25">
      <c r="A849" s="11">
        <v>202631</v>
      </c>
      <c r="B849" s="1"/>
      <c r="C849" s="2" t="s">
        <v>2505</v>
      </c>
      <c r="D849" s="7"/>
      <c r="E849" s="5">
        <v>30</v>
      </c>
      <c r="F849" s="4">
        <v>30</v>
      </c>
      <c r="G849" s="4">
        <v>0</v>
      </c>
      <c r="H849" s="3">
        <v>6</v>
      </c>
      <c r="I849" s="13">
        <f t="shared" si="52"/>
        <v>16605000</v>
      </c>
      <c r="J849" s="12">
        <f t="shared" si="53"/>
        <v>55500000</v>
      </c>
      <c r="K849" s="13">
        <f t="shared" si="54"/>
        <v>55500000</v>
      </c>
      <c r="L849" s="12">
        <f t="shared" si="55"/>
        <v>55500000</v>
      </c>
    </row>
    <row r="850" spans="1:12" ht="93.75" x14ac:dyDescent="0.25">
      <c r="A850" s="11">
        <v>202635</v>
      </c>
      <c r="B850" s="1"/>
      <c r="C850" s="2" t="s">
        <v>542</v>
      </c>
      <c r="D850" s="7"/>
      <c r="E850" s="5">
        <v>9</v>
      </c>
      <c r="F850" s="4">
        <v>9</v>
      </c>
      <c r="G850" s="4">
        <v>0</v>
      </c>
      <c r="H850" s="3">
        <v>4</v>
      </c>
      <c r="I850" s="13">
        <f t="shared" si="52"/>
        <v>4981500</v>
      </c>
      <c r="J850" s="12">
        <f t="shared" si="53"/>
        <v>16650000</v>
      </c>
      <c r="K850" s="13">
        <f t="shared" si="54"/>
        <v>16650000</v>
      </c>
      <c r="L850" s="12">
        <f t="shared" si="55"/>
        <v>16650000</v>
      </c>
    </row>
    <row r="851" spans="1:12" ht="168.75" x14ac:dyDescent="0.25">
      <c r="A851" s="11">
        <v>202640</v>
      </c>
      <c r="B851" s="1"/>
      <c r="C851" s="2" t="s">
        <v>543</v>
      </c>
      <c r="D851" s="7"/>
      <c r="E851" s="5">
        <v>18</v>
      </c>
      <c r="F851" s="4">
        <v>18</v>
      </c>
      <c r="G851" s="4">
        <v>0</v>
      </c>
      <c r="H851" s="3">
        <v>6</v>
      </c>
      <c r="I851" s="13">
        <f t="shared" si="52"/>
        <v>9963000</v>
      </c>
      <c r="J851" s="12">
        <f t="shared" si="53"/>
        <v>33300000</v>
      </c>
      <c r="K851" s="13">
        <f t="shared" si="54"/>
        <v>33300000</v>
      </c>
      <c r="L851" s="12">
        <f t="shared" si="55"/>
        <v>33300000</v>
      </c>
    </row>
    <row r="852" spans="1:12" ht="187.5" x14ac:dyDescent="0.25">
      <c r="A852" s="11">
        <v>202645</v>
      </c>
      <c r="B852" s="1"/>
      <c r="C852" s="2" t="s">
        <v>544</v>
      </c>
      <c r="D852" s="7"/>
      <c r="E852" s="5">
        <v>34</v>
      </c>
      <c r="F852" s="4">
        <v>34</v>
      </c>
      <c r="G852" s="4">
        <v>0</v>
      </c>
      <c r="H852" s="3">
        <v>6</v>
      </c>
      <c r="I852" s="13">
        <f t="shared" si="52"/>
        <v>18819000</v>
      </c>
      <c r="J852" s="12">
        <f t="shared" si="53"/>
        <v>62900000</v>
      </c>
      <c r="K852" s="13">
        <f t="shared" si="54"/>
        <v>62900000</v>
      </c>
      <c r="L852" s="12">
        <f t="shared" si="55"/>
        <v>62900000</v>
      </c>
    </row>
    <row r="853" spans="1:12" ht="75" x14ac:dyDescent="0.25">
      <c r="A853" s="11">
        <v>202650</v>
      </c>
      <c r="B853" s="1"/>
      <c r="C853" s="2" t="s">
        <v>545</v>
      </c>
      <c r="D853" s="7"/>
      <c r="E853" s="5">
        <v>9</v>
      </c>
      <c r="F853" s="4">
        <v>9</v>
      </c>
      <c r="G853" s="4">
        <v>0</v>
      </c>
      <c r="H853" s="3">
        <v>4</v>
      </c>
      <c r="I853" s="13">
        <f t="shared" si="52"/>
        <v>4981500</v>
      </c>
      <c r="J853" s="12">
        <f t="shared" si="53"/>
        <v>16650000</v>
      </c>
      <c r="K853" s="13">
        <f t="shared" si="54"/>
        <v>16650000</v>
      </c>
      <c r="L853" s="12">
        <f t="shared" si="55"/>
        <v>16650000</v>
      </c>
    </row>
    <row r="854" spans="1:12" ht="93.75" x14ac:dyDescent="0.25">
      <c r="A854" s="11">
        <v>202655</v>
      </c>
      <c r="B854" s="1"/>
      <c r="C854" s="2" t="s">
        <v>2506</v>
      </c>
      <c r="D854" s="7"/>
      <c r="E854" s="5">
        <v>22</v>
      </c>
      <c r="F854" s="4">
        <v>22</v>
      </c>
      <c r="G854" s="4">
        <v>0</v>
      </c>
      <c r="H854" s="3">
        <v>7</v>
      </c>
      <c r="I854" s="13">
        <f t="shared" si="52"/>
        <v>12177000</v>
      </c>
      <c r="J854" s="12">
        <f t="shared" si="53"/>
        <v>40700000</v>
      </c>
      <c r="K854" s="13">
        <f t="shared" si="54"/>
        <v>40700000</v>
      </c>
      <c r="L854" s="12">
        <f t="shared" si="55"/>
        <v>40700000</v>
      </c>
    </row>
    <row r="855" spans="1:12" ht="75" x14ac:dyDescent="0.25">
      <c r="A855" s="11">
        <v>202656</v>
      </c>
      <c r="B855" s="1"/>
      <c r="C855" s="2" t="s">
        <v>2507</v>
      </c>
      <c r="D855" s="7"/>
      <c r="E855" s="5">
        <v>24</v>
      </c>
      <c r="F855" s="4">
        <v>24</v>
      </c>
      <c r="G855" s="4">
        <v>0</v>
      </c>
      <c r="H855" s="3">
        <v>7</v>
      </c>
      <c r="I855" s="13">
        <f t="shared" si="52"/>
        <v>13284000</v>
      </c>
      <c r="J855" s="12">
        <f t="shared" si="53"/>
        <v>44400000</v>
      </c>
      <c r="K855" s="13">
        <f t="shared" si="54"/>
        <v>44400000</v>
      </c>
      <c r="L855" s="12">
        <f t="shared" si="55"/>
        <v>44400000</v>
      </c>
    </row>
    <row r="856" spans="1:12" ht="131.25" x14ac:dyDescent="0.25">
      <c r="A856" s="11">
        <v>202660</v>
      </c>
      <c r="B856" s="1"/>
      <c r="C856" s="2" t="s">
        <v>546</v>
      </c>
      <c r="D856" s="7"/>
      <c r="E856" s="5">
        <v>8</v>
      </c>
      <c r="F856" s="4">
        <v>8</v>
      </c>
      <c r="G856" s="4">
        <v>0</v>
      </c>
      <c r="H856" s="3">
        <v>4</v>
      </c>
      <c r="I856" s="13">
        <f t="shared" si="52"/>
        <v>4428000</v>
      </c>
      <c r="J856" s="12">
        <f t="shared" si="53"/>
        <v>14800000</v>
      </c>
      <c r="K856" s="13">
        <f t="shared" si="54"/>
        <v>14800000</v>
      </c>
      <c r="L856" s="12">
        <f t="shared" si="55"/>
        <v>14800000</v>
      </c>
    </row>
    <row r="857" spans="1:12" ht="131.25" x14ac:dyDescent="0.25">
      <c r="A857" s="11">
        <v>202665</v>
      </c>
      <c r="B857" s="1"/>
      <c r="C857" s="2" t="s">
        <v>2508</v>
      </c>
      <c r="D857" s="7"/>
      <c r="E857" s="5">
        <v>14</v>
      </c>
      <c r="F857" s="4">
        <v>14</v>
      </c>
      <c r="G857" s="4">
        <v>0</v>
      </c>
      <c r="H857" s="3">
        <v>6</v>
      </c>
      <c r="I857" s="13">
        <f t="shared" si="52"/>
        <v>7749000</v>
      </c>
      <c r="J857" s="12">
        <f t="shared" si="53"/>
        <v>25900000</v>
      </c>
      <c r="K857" s="13">
        <f t="shared" si="54"/>
        <v>25900000</v>
      </c>
      <c r="L857" s="12">
        <f t="shared" si="55"/>
        <v>25900000</v>
      </c>
    </row>
    <row r="858" spans="1:12" ht="112.5" x14ac:dyDescent="0.25">
      <c r="A858" s="11">
        <v>202666</v>
      </c>
      <c r="B858" s="1"/>
      <c r="C858" s="2" t="s">
        <v>2509</v>
      </c>
      <c r="D858" s="7"/>
      <c r="E858" s="5">
        <v>18</v>
      </c>
      <c r="F858" s="4">
        <v>18</v>
      </c>
      <c r="G858" s="4">
        <v>0</v>
      </c>
      <c r="H858" s="3">
        <v>7</v>
      </c>
      <c r="I858" s="13">
        <f t="shared" si="52"/>
        <v>9963000</v>
      </c>
      <c r="J858" s="12">
        <f t="shared" si="53"/>
        <v>33300000</v>
      </c>
      <c r="K858" s="13">
        <f t="shared" si="54"/>
        <v>33300000</v>
      </c>
      <c r="L858" s="12">
        <f t="shared" si="55"/>
        <v>33300000</v>
      </c>
    </row>
    <row r="859" spans="1:12" ht="112.5" x14ac:dyDescent="0.25">
      <c r="A859" s="11">
        <v>202670</v>
      </c>
      <c r="B859" s="1"/>
      <c r="C859" s="2" t="s">
        <v>2510</v>
      </c>
      <c r="D859" s="7"/>
      <c r="E859" s="5">
        <v>13</v>
      </c>
      <c r="F859" s="4">
        <v>13</v>
      </c>
      <c r="G859" s="4">
        <v>0</v>
      </c>
      <c r="H859" s="3">
        <v>4</v>
      </c>
      <c r="I859" s="13">
        <f t="shared" si="52"/>
        <v>7195500</v>
      </c>
      <c r="J859" s="12">
        <f t="shared" si="53"/>
        <v>24050000</v>
      </c>
      <c r="K859" s="13">
        <f t="shared" si="54"/>
        <v>24050000</v>
      </c>
      <c r="L859" s="12">
        <f t="shared" si="55"/>
        <v>24050000</v>
      </c>
    </row>
    <row r="860" spans="1:12" ht="93.75" x14ac:dyDescent="0.25">
      <c r="A860" s="11">
        <v>202675</v>
      </c>
      <c r="B860" s="1"/>
      <c r="C860" s="2" t="s">
        <v>2511</v>
      </c>
      <c r="D860" s="7"/>
      <c r="E860" s="5">
        <v>27</v>
      </c>
      <c r="F860" s="4">
        <v>27</v>
      </c>
      <c r="G860" s="4">
        <v>0</v>
      </c>
      <c r="H860" s="3">
        <v>6</v>
      </c>
      <c r="I860" s="13">
        <f t="shared" si="52"/>
        <v>14944500</v>
      </c>
      <c r="J860" s="12">
        <f t="shared" si="53"/>
        <v>49950000</v>
      </c>
      <c r="K860" s="13">
        <f t="shared" si="54"/>
        <v>49950000</v>
      </c>
      <c r="L860" s="12">
        <f t="shared" si="55"/>
        <v>49950000</v>
      </c>
    </row>
    <row r="861" spans="1:12" ht="75" x14ac:dyDescent="0.25">
      <c r="A861" s="11">
        <v>202680</v>
      </c>
      <c r="B861" s="1"/>
      <c r="C861" s="2" t="s">
        <v>547</v>
      </c>
      <c r="D861" s="7"/>
      <c r="E861" s="5">
        <v>4</v>
      </c>
      <c r="F861" s="4">
        <v>4</v>
      </c>
      <c r="G861" s="4">
        <v>0</v>
      </c>
      <c r="H861" s="3">
        <v>4</v>
      </c>
      <c r="I861" s="13">
        <f t="shared" si="52"/>
        <v>2214000</v>
      </c>
      <c r="J861" s="12">
        <f t="shared" si="53"/>
        <v>7400000</v>
      </c>
      <c r="K861" s="13">
        <f t="shared" si="54"/>
        <v>7400000</v>
      </c>
      <c r="L861" s="12">
        <f t="shared" si="55"/>
        <v>7400000</v>
      </c>
    </row>
    <row r="862" spans="1:12" ht="93.75" x14ac:dyDescent="0.25">
      <c r="A862" s="11">
        <v>202685</v>
      </c>
      <c r="B862" s="1"/>
      <c r="C862" s="2" t="s">
        <v>2512</v>
      </c>
      <c r="D862" s="7"/>
      <c r="E862" s="5">
        <v>11</v>
      </c>
      <c r="F862" s="4">
        <v>11</v>
      </c>
      <c r="G862" s="4">
        <v>0</v>
      </c>
      <c r="H862" s="3">
        <v>6</v>
      </c>
      <c r="I862" s="13">
        <f t="shared" si="52"/>
        <v>6088500</v>
      </c>
      <c r="J862" s="12">
        <f t="shared" si="53"/>
        <v>20350000</v>
      </c>
      <c r="K862" s="13">
        <f t="shared" si="54"/>
        <v>20350000</v>
      </c>
      <c r="L862" s="12">
        <f t="shared" si="55"/>
        <v>20350000</v>
      </c>
    </row>
    <row r="863" spans="1:12" ht="93.75" x14ac:dyDescent="0.25">
      <c r="A863" s="11">
        <v>202686</v>
      </c>
      <c r="B863" s="1"/>
      <c r="C863" s="2" t="s">
        <v>2513</v>
      </c>
      <c r="D863" s="7"/>
      <c r="E863" s="5">
        <v>14</v>
      </c>
      <c r="F863" s="4">
        <v>14</v>
      </c>
      <c r="G863" s="4">
        <v>0</v>
      </c>
      <c r="H863" s="3">
        <v>6</v>
      </c>
      <c r="I863" s="13">
        <f t="shared" si="52"/>
        <v>7749000</v>
      </c>
      <c r="J863" s="12">
        <f t="shared" si="53"/>
        <v>25900000</v>
      </c>
      <c r="K863" s="13">
        <f t="shared" si="54"/>
        <v>25900000</v>
      </c>
      <c r="L863" s="12">
        <f t="shared" si="55"/>
        <v>25900000</v>
      </c>
    </row>
    <row r="864" spans="1:12" ht="75" x14ac:dyDescent="0.25">
      <c r="A864" s="11">
        <v>202690</v>
      </c>
      <c r="B864" s="1"/>
      <c r="C864" s="2" t="s">
        <v>548</v>
      </c>
      <c r="D864" s="7"/>
      <c r="E864" s="5">
        <v>6</v>
      </c>
      <c r="F864" s="4">
        <v>6</v>
      </c>
      <c r="G864" s="4">
        <v>0</v>
      </c>
      <c r="H864" s="3">
        <v>4</v>
      </c>
      <c r="I864" s="13">
        <f t="shared" si="52"/>
        <v>3321000</v>
      </c>
      <c r="J864" s="12">
        <f t="shared" si="53"/>
        <v>11100000</v>
      </c>
      <c r="K864" s="13">
        <f t="shared" si="54"/>
        <v>11100000</v>
      </c>
      <c r="L864" s="12">
        <f t="shared" si="55"/>
        <v>11100000</v>
      </c>
    </row>
    <row r="865" spans="1:12" ht="75" x14ac:dyDescent="0.25">
      <c r="A865" s="11">
        <v>202691</v>
      </c>
      <c r="B865" s="1"/>
      <c r="C865" s="2" t="s">
        <v>2514</v>
      </c>
      <c r="D865" s="7"/>
      <c r="E865" s="5">
        <v>12</v>
      </c>
      <c r="F865" s="4">
        <v>12</v>
      </c>
      <c r="G865" s="4">
        <v>0</v>
      </c>
      <c r="H865" s="3">
        <v>6</v>
      </c>
      <c r="I865" s="13">
        <f t="shared" si="52"/>
        <v>6642000</v>
      </c>
      <c r="J865" s="12">
        <f t="shared" si="53"/>
        <v>22200000</v>
      </c>
      <c r="K865" s="13">
        <f t="shared" si="54"/>
        <v>22200000</v>
      </c>
      <c r="L865" s="12">
        <f t="shared" si="55"/>
        <v>22200000</v>
      </c>
    </row>
    <row r="866" spans="1:12" ht="93.75" x14ac:dyDescent="0.25">
      <c r="A866" s="11">
        <v>202695</v>
      </c>
      <c r="B866" s="1"/>
      <c r="C866" s="2" t="s">
        <v>2515</v>
      </c>
      <c r="D866" s="7"/>
      <c r="E866" s="5">
        <v>9</v>
      </c>
      <c r="F866" s="4">
        <v>9</v>
      </c>
      <c r="G866" s="4">
        <v>0</v>
      </c>
      <c r="H866" s="3">
        <v>4</v>
      </c>
      <c r="I866" s="13">
        <f t="shared" si="52"/>
        <v>4981500</v>
      </c>
      <c r="J866" s="12">
        <f t="shared" si="53"/>
        <v>16650000</v>
      </c>
      <c r="K866" s="13">
        <f t="shared" si="54"/>
        <v>16650000</v>
      </c>
      <c r="L866" s="12">
        <f t="shared" si="55"/>
        <v>16650000</v>
      </c>
    </row>
    <row r="867" spans="1:12" ht="225" x14ac:dyDescent="0.25">
      <c r="A867" s="11">
        <v>202700</v>
      </c>
      <c r="B867" s="1"/>
      <c r="C867" s="2" t="s">
        <v>2516</v>
      </c>
      <c r="D867" s="7"/>
      <c r="E867" s="5">
        <v>35</v>
      </c>
      <c r="F867" s="4">
        <v>35</v>
      </c>
      <c r="G867" s="4">
        <v>0</v>
      </c>
      <c r="H867" s="3">
        <v>6</v>
      </c>
      <c r="I867" s="13">
        <f t="shared" si="52"/>
        <v>19372500</v>
      </c>
      <c r="J867" s="12">
        <f t="shared" si="53"/>
        <v>64750000</v>
      </c>
      <c r="K867" s="13">
        <f t="shared" si="54"/>
        <v>64750000</v>
      </c>
      <c r="L867" s="12">
        <f t="shared" si="55"/>
        <v>64750000</v>
      </c>
    </row>
    <row r="868" spans="1:12" ht="225" x14ac:dyDescent="0.25">
      <c r="A868" s="11">
        <v>202701</v>
      </c>
      <c r="B868" s="1"/>
      <c r="C868" s="2" t="s">
        <v>5383</v>
      </c>
      <c r="D868" s="7"/>
      <c r="E868" s="5">
        <v>30</v>
      </c>
      <c r="F868" s="4">
        <v>30</v>
      </c>
      <c r="G868" s="4">
        <v>0</v>
      </c>
      <c r="H868" s="3">
        <v>6</v>
      </c>
      <c r="I868" s="13">
        <f t="shared" si="52"/>
        <v>16605000</v>
      </c>
      <c r="J868" s="12">
        <f t="shared" si="53"/>
        <v>55500000</v>
      </c>
      <c r="K868" s="13">
        <f t="shared" si="54"/>
        <v>55500000</v>
      </c>
      <c r="L868" s="12">
        <f t="shared" si="55"/>
        <v>55500000</v>
      </c>
    </row>
    <row r="869" spans="1:12" ht="37.5" x14ac:dyDescent="0.25">
      <c r="A869" s="11">
        <v>202705</v>
      </c>
      <c r="B869" s="1" t="s">
        <v>24</v>
      </c>
      <c r="C869" s="2" t="s">
        <v>549</v>
      </c>
      <c r="D869" s="7"/>
      <c r="E869" s="5">
        <v>8</v>
      </c>
      <c r="F869" s="4">
        <v>8</v>
      </c>
      <c r="G869" s="4">
        <v>0</v>
      </c>
      <c r="H869" s="3">
        <v>0</v>
      </c>
      <c r="I869" s="13">
        <f t="shared" si="52"/>
        <v>4428000</v>
      </c>
      <c r="J869" s="12">
        <f t="shared" si="53"/>
        <v>14800000</v>
      </c>
      <c r="K869" s="13">
        <f t="shared" si="54"/>
        <v>14800000</v>
      </c>
      <c r="L869" s="12">
        <f t="shared" si="55"/>
        <v>14800000</v>
      </c>
    </row>
    <row r="870" spans="1:12" ht="75" x14ac:dyDescent="0.25">
      <c r="A870" s="11">
        <v>202710</v>
      </c>
      <c r="B870" s="1" t="s">
        <v>24</v>
      </c>
      <c r="C870" s="2" t="s">
        <v>2517</v>
      </c>
      <c r="D870" s="7"/>
      <c r="E870" s="5">
        <v>14</v>
      </c>
      <c r="F870" s="4">
        <v>14</v>
      </c>
      <c r="G870" s="4">
        <v>0</v>
      </c>
      <c r="H870" s="3">
        <v>0</v>
      </c>
      <c r="I870" s="13">
        <f t="shared" si="52"/>
        <v>7749000</v>
      </c>
      <c r="J870" s="12">
        <f t="shared" si="53"/>
        <v>25900000</v>
      </c>
      <c r="K870" s="13">
        <f t="shared" si="54"/>
        <v>25900000</v>
      </c>
      <c r="L870" s="12">
        <f t="shared" si="55"/>
        <v>25900000</v>
      </c>
    </row>
    <row r="871" spans="1:12" ht="112.5" x14ac:dyDescent="0.25">
      <c r="A871" s="11">
        <v>202715</v>
      </c>
      <c r="B871" s="1"/>
      <c r="C871" s="2" t="s">
        <v>2518</v>
      </c>
      <c r="D871" s="7" t="s">
        <v>550</v>
      </c>
      <c r="E871" s="5">
        <v>28</v>
      </c>
      <c r="F871" s="4">
        <v>28</v>
      </c>
      <c r="G871" s="4">
        <v>0</v>
      </c>
      <c r="H871" s="3">
        <v>6</v>
      </c>
      <c r="I871" s="13">
        <f t="shared" si="52"/>
        <v>15498000</v>
      </c>
      <c r="J871" s="12">
        <f t="shared" si="53"/>
        <v>51800000</v>
      </c>
      <c r="K871" s="13">
        <f t="shared" si="54"/>
        <v>51800000</v>
      </c>
      <c r="L871" s="12">
        <f t="shared" si="55"/>
        <v>51800000</v>
      </c>
    </row>
    <row r="872" spans="1:12" ht="75" x14ac:dyDescent="0.25">
      <c r="A872" s="11">
        <v>202720</v>
      </c>
      <c r="B872" s="1"/>
      <c r="C872" s="2" t="s">
        <v>551</v>
      </c>
      <c r="D872" s="7"/>
      <c r="E872" s="5">
        <v>12</v>
      </c>
      <c r="F872" s="4">
        <v>12</v>
      </c>
      <c r="G872" s="4">
        <v>0</v>
      </c>
      <c r="H872" s="3">
        <v>7</v>
      </c>
      <c r="I872" s="13">
        <f t="shared" si="52"/>
        <v>6642000</v>
      </c>
      <c r="J872" s="12">
        <f t="shared" si="53"/>
        <v>22200000</v>
      </c>
      <c r="K872" s="13">
        <f t="shared" si="54"/>
        <v>22200000</v>
      </c>
      <c r="L872" s="12">
        <f t="shared" si="55"/>
        <v>22200000</v>
      </c>
    </row>
    <row r="873" spans="1:12" ht="93.75" x14ac:dyDescent="0.25">
      <c r="A873" s="11">
        <v>202725</v>
      </c>
      <c r="B873" s="1"/>
      <c r="C873" s="2" t="s">
        <v>552</v>
      </c>
      <c r="D873" s="7"/>
      <c r="E873" s="5">
        <v>24</v>
      </c>
      <c r="F873" s="4">
        <v>24</v>
      </c>
      <c r="G873" s="4">
        <v>0</v>
      </c>
      <c r="H873" s="3">
        <v>9</v>
      </c>
      <c r="I873" s="13">
        <f t="shared" si="52"/>
        <v>13284000</v>
      </c>
      <c r="J873" s="12">
        <f t="shared" si="53"/>
        <v>44400000</v>
      </c>
      <c r="K873" s="13">
        <f t="shared" si="54"/>
        <v>44400000</v>
      </c>
      <c r="L873" s="12">
        <f t="shared" si="55"/>
        <v>44400000</v>
      </c>
    </row>
    <row r="874" spans="1:12" ht="56.25" x14ac:dyDescent="0.25">
      <c r="A874" s="11">
        <v>202730</v>
      </c>
      <c r="B874" s="1"/>
      <c r="C874" s="2" t="s">
        <v>2519</v>
      </c>
      <c r="D874" s="7"/>
      <c r="E874" s="5">
        <v>15</v>
      </c>
      <c r="F874" s="4">
        <v>15</v>
      </c>
      <c r="G874" s="4">
        <v>0</v>
      </c>
      <c r="H874" s="3">
        <v>9</v>
      </c>
      <c r="I874" s="13">
        <f t="shared" si="52"/>
        <v>8302500</v>
      </c>
      <c r="J874" s="12">
        <f t="shared" si="53"/>
        <v>27750000</v>
      </c>
      <c r="K874" s="13">
        <f t="shared" si="54"/>
        <v>27750000</v>
      </c>
      <c r="L874" s="12">
        <f t="shared" si="55"/>
        <v>27750000</v>
      </c>
    </row>
    <row r="875" spans="1:12" ht="37.5" x14ac:dyDescent="0.25">
      <c r="A875" s="11">
        <v>202731</v>
      </c>
      <c r="B875" s="1"/>
      <c r="C875" s="2" t="s">
        <v>2520</v>
      </c>
      <c r="D875" s="7"/>
      <c r="E875" s="5">
        <v>20</v>
      </c>
      <c r="F875" s="4">
        <v>20</v>
      </c>
      <c r="G875" s="4">
        <v>0</v>
      </c>
      <c r="H875" s="3">
        <v>9</v>
      </c>
      <c r="I875" s="13">
        <f t="shared" si="52"/>
        <v>11070000</v>
      </c>
      <c r="J875" s="12">
        <f t="shared" si="53"/>
        <v>37000000</v>
      </c>
      <c r="K875" s="13">
        <f t="shared" si="54"/>
        <v>37000000</v>
      </c>
      <c r="L875" s="12">
        <f t="shared" si="55"/>
        <v>37000000</v>
      </c>
    </row>
    <row r="876" spans="1:12" ht="75" x14ac:dyDescent="0.25">
      <c r="A876" s="11">
        <v>202735</v>
      </c>
      <c r="B876" s="1"/>
      <c r="C876" s="2" t="s">
        <v>553</v>
      </c>
      <c r="D876" s="7"/>
      <c r="E876" s="5">
        <v>29</v>
      </c>
      <c r="F876" s="4">
        <v>29</v>
      </c>
      <c r="G876" s="4">
        <v>0</v>
      </c>
      <c r="H876" s="3">
        <v>9</v>
      </c>
      <c r="I876" s="13">
        <f t="shared" si="52"/>
        <v>16051500</v>
      </c>
      <c r="J876" s="12">
        <f t="shared" si="53"/>
        <v>53650000</v>
      </c>
      <c r="K876" s="13">
        <f t="shared" si="54"/>
        <v>53650000</v>
      </c>
      <c r="L876" s="12">
        <f t="shared" si="55"/>
        <v>53650000</v>
      </c>
    </row>
    <row r="877" spans="1:12" ht="37.5" x14ac:dyDescent="0.25">
      <c r="A877" s="11">
        <v>202740</v>
      </c>
      <c r="B877" s="1"/>
      <c r="C877" s="2" t="s">
        <v>5384</v>
      </c>
      <c r="D877" s="7"/>
      <c r="E877" s="5">
        <v>45</v>
      </c>
      <c r="F877" s="4">
        <v>45</v>
      </c>
      <c r="G877" s="4">
        <v>0</v>
      </c>
      <c r="H877" s="3">
        <v>9</v>
      </c>
      <c r="I877" s="13">
        <f t="shared" si="52"/>
        <v>24907500</v>
      </c>
      <c r="J877" s="12">
        <f t="shared" si="53"/>
        <v>83250000</v>
      </c>
      <c r="K877" s="13">
        <f t="shared" si="54"/>
        <v>83250000</v>
      </c>
      <c r="L877" s="12">
        <f t="shared" si="55"/>
        <v>83250000</v>
      </c>
    </row>
    <row r="878" spans="1:12" ht="93.75" x14ac:dyDescent="0.25">
      <c r="A878" s="11">
        <v>202745</v>
      </c>
      <c r="B878" s="1"/>
      <c r="C878" s="2" t="s">
        <v>554</v>
      </c>
      <c r="D878" s="7"/>
      <c r="E878" s="5">
        <v>54</v>
      </c>
      <c r="F878" s="4">
        <v>54</v>
      </c>
      <c r="G878" s="4">
        <v>0</v>
      </c>
      <c r="H878" s="3">
        <v>9</v>
      </c>
      <c r="I878" s="13">
        <f t="shared" si="52"/>
        <v>29889000</v>
      </c>
      <c r="J878" s="12">
        <f t="shared" si="53"/>
        <v>99900000</v>
      </c>
      <c r="K878" s="13">
        <f t="shared" si="54"/>
        <v>99900000</v>
      </c>
      <c r="L878" s="12">
        <f t="shared" si="55"/>
        <v>99900000</v>
      </c>
    </row>
    <row r="879" spans="1:12" ht="93.75" x14ac:dyDescent="0.25">
      <c r="A879" s="11">
        <v>202750</v>
      </c>
      <c r="B879" s="1"/>
      <c r="C879" s="2" t="s">
        <v>555</v>
      </c>
      <c r="D879" s="7" t="s">
        <v>2521</v>
      </c>
      <c r="E879" s="5">
        <v>65</v>
      </c>
      <c r="F879" s="4">
        <v>65</v>
      </c>
      <c r="G879" s="4">
        <v>0</v>
      </c>
      <c r="H879" s="3">
        <v>9</v>
      </c>
      <c r="I879" s="13">
        <f t="shared" si="52"/>
        <v>35977500</v>
      </c>
      <c r="J879" s="12">
        <f t="shared" si="53"/>
        <v>120250000</v>
      </c>
      <c r="K879" s="13">
        <f t="shared" si="54"/>
        <v>120250000</v>
      </c>
      <c r="L879" s="12">
        <f t="shared" si="55"/>
        <v>120250000</v>
      </c>
    </row>
    <row r="880" spans="1:12" ht="187.5" x14ac:dyDescent="0.25">
      <c r="A880" s="11">
        <v>202755</v>
      </c>
      <c r="B880" s="1"/>
      <c r="C880" s="2" t="s">
        <v>556</v>
      </c>
      <c r="D880" s="7"/>
      <c r="E880" s="5">
        <v>63</v>
      </c>
      <c r="F880" s="4">
        <v>63</v>
      </c>
      <c r="G880" s="4">
        <v>0</v>
      </c>
      <c r="H880" s="3">
        <v>9</v>
      </c>
      <c r="I880" s="13">
        <f t="shared" si="52"/>
        <v>34870500</v>
      </c>
      <c r="J880" s="12">
        <f t="shared" si="53"/>
        <v>116550000</v>
      </c>
      <c r="K880" s="13">
        <f t="shared" si="54"/>
        <v>116550000</v>
      </c>
      <c r="L880" s="12">
        <f t="shared" si="55"/>
        <v>116550000</v>
      </c>
    </row>
    <row r="881" spans="1:12" ht="56.25" x14ac:dyDescent="0.25">
      <c r="A881" s="11">
        <v>202760</v>
      </c>
      <c r="B881" s="1"/>
      <c r="C881" s="2" t="s">
        <v>2522</v>
      </c>
      <c r="D881" s="7" t="s">
        <v>557</v>
      </c>
      <c r="E881" s="5">
        <v>8</v>
      </c>
      <c r="F881" s="4">
        <v>8</v>
      </c>
      <c r="G881" s="4">
        <v>0</v>
      </c>
      <c r="H881" s="3">
        <v>7</v>
      </c>
      <c r="I881" s="13">
        <f t="shared" si="52"/>
        <v>4428000</v>
      </c>
      <c r="J881" s="12">
        <f t="shared" si="53"/>
        <v>14800000</v>
      </c>
      <c r="K881" s="13">
        <f t="shared" si="54"/>
        <v>14800000</v>
      </c>
      <c r="L881" s="12">
        <f t="shared" si="55"/>
        <v>14800000</v>
      </c>
    </row>
    <row r="882" spans="1:12" ht="56.25" x14ac:dyDescent="0.25">
      <c r="A882" s="11">
        <v>202761</v>
      </c>
      <c r="B882" s="1"/>
      <c r="C882" s="2" t="s">
        <v>2523</v>
      </c>
      <c r="D882" s="7" t="s">
        <v>557</v>
      </c>
      <c r="E882" s="5">
        <v>15</v>
      </c>
      <c r="F882" s="4">
        <v>15</v>
      </c>
      <c r="G882" s="4">
        <v>0</v>
      </c>
      <c r="H882" s="3">
        <v>7</v>
      </c>
      <c r="I882" s="13">
        <f t="shared" si="52"/>
        <v>8302500</v>
      </c>
      <c r="J882" s="12">
        <f t="shared" si="53"/>
        <v>27750000</v>
      </c>
      <c r="K882" s="13">
        <f t="shared" si="54"/>
        <v>27750000</v>
      </c>
      <c r="L882" s="12">
        <f t="shared" si="55"/>
        <v>27750000</v>
      </c>
    </row>
    <row r="883" spans="1:12" ht="56.25" x14ac:dyDescent="0.25">
      <c r="A883" s="11">
        <v>202762</v>
      </c>
      <c r="B883" s="1"/>
      <c r="C883" s="2" t="s">
        <v>2524</v>
      </c>
      <c r="D883" s="7" t="s">
        <v>557</v>
      </c>
      <c r="E883" s="5">
        <v>26</v>
      </c>
      <c r="F883" s="4">
        <v>26</v>
      </c>
      <c r="G883" s="4">
        <v>0</v>
      </c>
      <c r="H883" s="3">
        <v>9</v>
      </c>
      <c r="I883" s="13">
        <f t="shared" si="52"/>
        <v>14391000</v>
      </c>
      <c r="J883" s="12">
        <f t="shared" si="53"/>
        <v>48100000</v>
      </c>
      <c r="K883" s="13">
        <f t="shared" si="54"/>
        <v>48100000</v>
      </c>
      <c r="L883" s="12">
        <f t="shared" si="55"/>
        <v>48100000</v>
      </c>
    </row>
    <row r="884" spans="1:12" ht="75" x14ac:dyDescent="0.25">
      <c r="A884" s="11">
        <v>202763</v>
      </c>
      <c r="B884" s="1"/>
      <c r="C884" s="2" t="s">
        <v>2525</v>
      </c>
      <c r="D884" s="7" t="s">
        <v>557</v>
      </c>
      <c r="E884" s="5">
        <v>30</v>
      </c>
      <c r="F884" s="4">
        <v>30</v>
      </c>
      <c r="G884" s="4">
        <v>0</v>
      </c>
      <c r="H884" s="3">
        <v>9</v>
      </c>
      <c r="I884" s="13">
        <f t="shared" si="52"/>
        <v>16605000</v>
      </c>
      <c r="J884" s="12">
        <f t="shared" si="53"/>
        <v>55500000</v>
      </c>
      <c r="K884" s="13">
        <f t="shared" si="54"/>
        <v>55500000</v>
      </c>
      <c r="L884" s="12">
        <f t="shared" si="55"/>
        <v>55500000</v>
      </c>
    </row>
    <row r="885" spans="1:12" ht="56.25" x14ac:dyDescent="0.25">
      <c r="A885" s="11">
        <v>202765</v>
      </c>
      <c r="B885" s="1"/>
      <c r="C885" s="2" t="s">
        <v>558</v>
      </c>
      <c r="D885" s="7"/>
      <c r="E885" s="5">
        <v>94</v>
      </c>
      <c r="F885" s="4">
        <v>94</v>
      </c>
      <c r="G885" s="4">
        <v>0</v>
      </c>
      <c r="H885" s="3">
        <v>10</v>
      </c>
      <c r="I885" s="13">
        <f t="shared" si="52"/>
        <v>52029000</v>
      </c>
      <c r="J885" s="12">
        <f t="shared" si="53"/>
        <v>173900000</v>
      </c>
      <c r="K885" s="13">
        <f t="shared" si="54"/>
        <v>173900000</v>
      </c>
      <c r="L885" s="12">
        <f t="shared" si="55"/>
        <v>173900000</v>
      </c>
    </row>
    <row r="886" spans="1:12" ht="37.5" x14ac:dyDescent="0.25">
      <c r="A886" s="11">
        <v>202770</v>
      </c>
      <c r="B886" s="1"/>
      <c r="C886" s="2" t="s">
        <v>2526</v>
      </c>
      <c r="D886" s="7"/>
      <c r="E886" s="5">
        <v>24</v>
      </c>
      <c r="F886" s="4">
        <v>24</v>
      </c>
      <c r="G886" s="4">
        <v>0</v>
      </c>
      <c r="H886" s="3">
        <v>10</v>
      </c>
      <c r="I886" s="13">
        <f t="shared" si="52"/>
        <v>13284000</v>
      </c>
      <c r="J886" s="12">
        <f t="shared" si="53"/>
        <v>44400000</v>
      </c>
      <c r="K886" s="13">
        <f t="shared" si="54"/>
        <v>44400000</v>
      </c>
      <c r="L886" s="12">
        <f t="shared" si="55"/>
        <v>44400000</v>
      </c>
    </row>
    <row r="887" spans="1:12" ht="37.5" x14ac:dyDescent="0.25">
      <c r="A887" s="11">
        <v>202771</v>
      </c>
      <c r="B887" s="1"/>
      <c r="C887" s="2" t="s">
        <v>2527</v>
      </c>
      <c r="D887" s="7"/>
      <c r="E887" s="5">
        <v>34</v>
      </c>
      <c r="F887" s="4">
        <v>34</v>
      </c>
      <c r="G887" s="4">
        <v>0</v>
      </c>
      <c r="H887" s="3">
        <v>10</v>
      </c>
      <c r="I887" s="13">
        <f t="shared" si="52"/>
        <v>18819000</v>
      </c>
      <c r="J887" s="12">
        <f t="shared" si="53"/>
        <v>62900000</v>
      </c>
      <c r="K887" s="13">
        <f t="shared" si="54"/>
        <v>62900000</v>
      </c>
      <c r="L887" s="12">
        <f t="shared" si="55"/>
        <v>62900000</v>
      </c>
    </row>
    <row r="888" spans="1:12" ht="168.75" x14ac:dyDescent="0.25">
      <c r="A888" s="11">
        <v>202775</v>
      </c>
      <c r="B888" s="1"/>
      <c r="C888" s="2" t="s">
        <v>2528</v>
      </c>
      <c r="D888" s="7" t="s">
        <v>559</v>
      </c>
      <c r="E888" s="5">
        <v>21</v>
      </c>
      <c r="F888" s="4">
        <v>21</v>
      </c>
      <c r="G888" s="4">
        <v>0</v>
      </c>
      <c r="H888" s="3">
        <v>10</v>
      </c>
      <c r="I888" s="13">
        <f t="shared" si="52"/>
        <v>11623500</v>
      </c>
      <c r="J888" s="12">
        <f t="shared" si="53"/>
        <v>38850000</v>
      </c>
      <c r="K888" s="13">
        <f t="shared" si="54"/>
        <v>38850000</v>
      </c>
      <c r="L888" s="12">
        <f t="shared" si="55"/>
        <v>38850000</v>
      </c>
    </row>
    <row r="889" spans="1:12" ht="93.75" x14ac:dyDescent="0.25">
      <c r="A889" s="11">
        <v>202780</v>
      </c>
      <c r="B889" s="1"/>
      <c r="C889" s="2" t="s">
        <v>560</v>
      </c>
      <c r="D889" s="7"/>
      <c r="E889" s="5">
        <v>58</v>
      </c>
      <c r="F889" s="4">
        <v>58</v>
      </c>
      <c r="G889" s="4">
        <v>0</v>
      </c>
      <c r="H889" s="3">
        <v>10</v>
      </c>
      <c r="I889" s="13">
        <f t="shared" si="52"/>
        <v>32103000</v>
      </c>
      <c r="J889" s="12">
        <f t="shared" si="53"/>
        <v>107300000</v>
      </c>
      <c r="K889" s="13">
        <f t="shared" si="54"/>
        <v>107300000</v>
      </c>
      <c r="L889" s="12">
        <f t="shared" si="55"/>
        <v>107300000</v>
      </c>
    </row>
    <row r="890" spans="1:12" ht="168.75" x14ac:dyDescent="0.25">
      <c r="A890" s="11">
        <v>202785</v>
      </c>
      <c r="B890" s="1"/>
      <c r="C890" s="2" t="s">
        <v>561</v>
      </c>
      <c r="D890" s="7"/>
      <c r="E890" s="5">
        <v>40</v>
      </c>
      <c r="F890" s="4">
        <v>40</v>
      </c>
      <c r="G890" s="4">
        <v>0</v>
      </c>
      <c r="H890" s="3">
        <v>10</v>
      </c>
      <c r="I890" s="13">
        <f t="shared" si="52"/>
        <v>22140000</v>
      </c>
      <c r="J890" s="12">
        <f t="shared" si="53"/>
        <v>74000000</v>
      </c>
      <c r="K890" s="13">
        <f t="shared" si="54"/>
        <v>74000000</v>
      </c>
      <c r="L890" s="12">
        <f t="shared" si="55"/>
        <v>74000000</v>
      </c>
    </row>
    <row r="891" spans="1:12" ht="75" x14ac:dyDescent="0.25">
      <c r="A891" s="11">
        <v>202790</v>
      </c>
      <c r="B891" s="1"/>
      <c r="C891" s="2" t="s">
        <v>562</v>
      </c>
      <c r="D891" s="7"/>
      <c r="E891" s="5">
        <v>82</v>
      </c>
      <c r="F891" s="4">
        <v>82</v>
      </c>
      <c r="G891" s="4">
        <v>0</v>
      </c>
      <c r="H891" s="3">
        <v>14</v>
      </c>
      <c r="I891" s="13">
        <f t="shared" si="52"/>
        <v>45387000</v>
      </c>
      <c r="J891" s="12">
        <f t="shared" si="53"/>
        <v>151700000</v>
      </c>
      <c r="K891" s="13">
        <f t="shared" si="54"/>
        <v>151700000</v>
      </c>
      <c r="L891" s="12">
        <f t="shared" si="55"/>
        <v>151700000</v>
      </c>
    </row>
    <row r="892" spans="1:12" ht="93.75" x14ac:dyDescent="0.25">
      <c r="A892" s="11">
        <v>202795</v>
      </c>
      <c r="B892" s="1"/>
      <c r="C892" s="2" t="s">
        <v>563</v>
      </c>
      <c r="D892" s="7"/>
      <c r="E892" s="5">
        <v>122</v>
      </c>
      <c r="F892" s="4">
        <v>122</v>
      </c>
      <c r="G892" s="4">
        <v>0</v>
      </c>
      <c r="H892" s="3">
        <v>14</v>
      </c>
      <c r="I892" s="13">
        <f t="shared" si="52"/>
        <v>67527000</v>
      </c>
      <c r="J892" s="12">
        <f t="shared" si="53"/>
        <v>225700000</v>
      </c>
      <c r="K892" s="13">
        <f t="shared" si="54"/>
        <v>225700000</v>
      </c>
      <c r="L892" s="12">
        <f t="shared" si="55"/>
        <v>225700000</v>
      </c>
    </row>
    <row r="893" spans="1:12" ht="56.25" x14ac:dyDescent="0.25">
      <c r="A893" s="11">
        <v>202800</v>
      </c>
      <c r="B893" s="1"/>
      <c r="C893" s="2" t="s">
        <v>564</v>
      </c>
      <c r="D893" s="7"/>
      <c r="E893" s="5">
        <v>182</v>
      </c>
      <c r="F893" s="4">
        <v>182</v>
      </c>
      <c r="G893" s="4">
        <v>0</v>
      </c>
      <c r="H893" s="3">
        <v>14</v>
      </c>
      <c r="I893" s="13">
        <f t="shared" si="52"/>
        <v>100737000</v>
      </c>
      <c r="J893" s="12">
        <f t="shared" si="53"/>
        <v>336700000</v>
      </c>
      <c r="K893" s="13">
        <f t="shared" si="54"/>
        <v>336700000</v>
      </c>
      <c r="L893" s="12">
        <f t="shared" si="55"/>
        <v>336700000</v>
      </c>
    </row>
    <row r="894" spans="1:12" ht="75" x14ac:dyDescent="0.25">
      <c r="A894" s="11">
        <v>202805</v>
      </c>
      <c r="B894" s="1"/>
      <c r="C894" s="2" t="s">
        <v>565</v>
      </c>
      <c r="D894" s="7"/>
      <c r="E894" s="5">
        <v>59</v>
      </c>
      <c r="F894" s="4">
        <v>59</v>
      </c>
      <c r="G894" s="4">
        <v>0</v>
      </c>
      <c r="H894" s="3">
        <v>14</v>
      </c>
      <c r="I894" s="13">
        <f t="shared" si="52"/>
        <v>32656500</v>
      </c>
      <c r="J894" s="12">
        <f t="shared" si="53"/>
        <v>109150000</v>
      </c>
      <c r="K894" s="13">
        <f t="shared" si="54"/>
        <v>109150000</v>
      </c>
      <c r="L894" s="12">
        <f t="shared" si="55"/>
        <v>109150000</v>
      </c>
    </row>
    <row r="895" spans="1:12" ht="37.5" x14ac:dyDescent="0.25">
      <c r="A895" s="11">
        <v>202810</v>
      </c>
      <c r="B895" s="1"/>
      <c r="C895" s="2" t="s">
        <v>2529</v>
      </c>
      <c r="D895" s="7" t="s">
        <v>566</v>
      </c>
      <c r="E895" s="5">
        <v>27</v>
      </c>
      <c r="F895" s="4">
        <v>27</v>
      </c>
      <c r="G895" s="4">
        <v>0</v>
      </c>
      <c r="H895" s="3">
        <v>14</v>
      </c>
      <c r="I895" s="13">
        <f t="shared" si="52"/>
        <v>14944500</v>
      </c>
      <c r="J895" s="12">
        <f t="shared" si="53"/>
        <v>49950000</v>
      </c>
      <c r="K895" s="13">
        <f t="shared" si="54"/>
        <v>49950000</v>
      </c>
      <c r="L895" s="12">
        <f t="shared" si="55"/>
        <v>49950000</v>
      </c>
    </row>
    <row r="896" spans="1:12" ht="56.25" x14ac:dyDescent="0.25">
      <c r="A896" s="11">
        <v>202815</v>
      </c>
      <c r="B896" s="1"/>
      <c r="C896" s="2" t="s">
        <v>2530</v>
      </c>
      <c r="D896" s="7"/>
      <c r="E896" s="5">
        <v>6</v>
      </c>
      <c r="F896" s="4">
        <v>6</v>
      </c>
      <c r="G896" s="4">
        <v>0</v>
      </c>
      <c r="H896" s="3">
        <v>4</v>
      </c>
      <c r="I896" s="13">
        <f t="shared" si="52"/>
        <v>3321000</v>
      </c>
      <c r="J896" s="12">
        <f t="shared" si="53"/>
        <v>11100000</v>
      </c>
      <c r="K896" s="13">
        <f t="shared" si="54"/>
        <v>11100000</v>
      </c>
      <c r="L896" s="12">
        <f t="shared" si="55"/>
        <v>11100000</v>
      </c>
    </row>
    <row r="897" spans="1:12" ht="75" x14ac:dyDescent="0.25">
      <c r="A897" s="11">
        <v>202816</v>
      </c>
      <c r="B897" s="1"/>
      <c r="C897" s="2" t="s">
        <v>2531</v>
      </c>
      <c r="D897" s="7"/>
      <c r="E897" s="5">
        <v>17</v>
      </c>
      <c r="F897" s="4">
        <v>17</v>
      </c>
      <c r="G897" s="4">
        <v>0</v>
      </c>
      <c r="H897" s="3">
        <v>4</v>
      </c>
      <c r="I897" s="13">
        <f t="shared" si="52"/>
        <v>9409500</v>
      </c>
      <c r="J897" s="12">
        <f t="shared" si="53"/>
        <v>31450000</v>
      </c>
      <c r="K897" s="13">
        <f t="shared" si="54"/>
        <v>31450000</v>
      </c>
      <c r="L897" s="12">
        <f t="shared" si="55"/>
        <v>31450000</v>
      </c>
    </row>
    <row r="898" spans="1:12" ht="37.5" x14ac:dyDescent="0.25">
      <c r="A898" s="11">
        <v>202820</v>
      </c>
      <c r="B898" s="1"/>
      <c r="C898" s="2" t="s">
        <v>567</v>
      </c>
      <c r="D898" s="7"/>
      <c r="E898" s="5">
        <v>84</v>
      </c>
      <c r="F898" s="4">
        <v>84</v>
      </c>
      <c r="G898" s="4">
        <v>0</v>
      </c>
      <c r="H898" s="3">
        <v>11</v>
      </c>
      <c r="I898" s="13">
        <f t="shared" si="52"/>
        <v>46494000</v>
      </c>
      <c r="J898" s="12">
        <f t="shared" si="53"/>
        <v>155400000</v>
      </c>
      <c r="K898" s="13">
        <f t="shared" si="54"/>
        <v>155400000</v>
      </c>
      <c r="L898" s="12">
        <f t="shared" si="55"/>
        <v>155400000</v>
      </c>
    </row>
    <row r="899" spans="1:12" ht="93.75" x14ac:dyDescent="0.25">
      <c r="A899" s="11">
        <v>202830</v>
      </c>
      <c r="B899" s="1"/>
      <c r="C899" s="2" t="s">
        <v>2532</v>
      </c>
      <c r="D899" s="7" t="s">
        <v>568</v>
      </c>
      <c r="E899" s="5">
        <v>6</v>
      </c>
      <c r="F899" s="4">
        <v>6</v>
      </c>
      <c r="G899" s="4">
        <v>0</v>
      </c>
      <c r="H899" s="3">
        <v>4</v>
      </c>
      <c r="I899" s="13">
        <f t="shared" si="52"/>
        <v>3321000</v>
      </c>
      <c r="J899" s="12">
        <f t="shared" si="53"/>
        <v>11100000</v>
      </c>
      <c r="K899" s="13">
        <f t="shared" si="54"/>
        <v>11100000</v>
      </c>
      <c r="L899" s="12">
        <f t="shared" si="55"/>
        <v>11100000</v>
      </c>
    </row>
    <row r="900" spans="1:12" ht="56.25" x14ac:dyDescent="0.25">
      <c r="A900" s="11">
        <v>202835</v>
      </c>
      <c r="B900" s="1"/>
      <c r="C900" s="2" t="s">
        <v>569</v>
      </c>
      <c r="D900" s="7"/>
      <c r="E900" s="5">
        <v>40</v>
      </c>
      <c r="F900" s="4">
        <v>40</v>
      </c>
      <c r="G900" s="4">
        <v>0</v>
      </c>
      <c r="H900" s="3">
        <v>8</v>
      </c>
      <c r="I900" s="13">
        <f t="shared" ref="I900:I963" si="56">F900*553500+G900*1140000</f>
        <v>22140000</v>
      </c>
      <c r="J900" s="12">
        <f t="shared" ref="J900:J963" si="57">F900*1850000+G900*5100000</f>
        <v>74000000</v>
      </c>
      <c r="K900" s="13">
        <f t="shared" ref="K900:K963" si="58">F900*1850000+G900*2060000</f>
        <v>74000000</v>
      </c>
      <c r="L900" s="12">
        <f t="shared" ref="L900:L963" si="59">F900*1850000+G900*4340000</f>
        <v>74000000</v>
      </c>
    </row>
    <row r="901" spans="1:12" ht="187.5" x14ac:dyDescent="0.25">
      <c r="A901" s="11">
        <v>202840</v>
      </c>
      <c r="B901" s="1"/>
      <c r="C901" s="2" t="s">
        <v>570</v>
      </c>
      <c r="D901" s="7"/>
      <c r="E901" s="5">
        <v>52</v>
      </c>
      <c r="F901" s="4">
        <v>52</v>
      </c>
      <c r="G901" s="4">
        <v>0</v>
      </c>
      <c r="H901" s="3">
        <v>8</v>
      </c>
      <c r="I901" s="13">
        <f t="shared" si="56"/>
        <v>28782000</v>
      </c>
      <c r="J901" s="12">
        <f t="shared" si="57"/>
        <v>96200000</v>
      </c>
      <c r="K901" s="13">
        <f t="shared" si="58"/>
        <v>96200000</v>
      </c>
      <c r="L901" s="12">
        <f t="shared" si="59"/>
        <v>96200000</v>
      </c>
    </row>
    <row r="902" spans="1:12" ht="93.75" x14ac:dyDescent="0.25">
      <c r="A902" s="11">
        <v>202845</v>
      </c>
      <c r="B902" s="1"/>
      <c r="C902" s="2" t="s">
        <v>571</v>
      </c>
      <c r="D902" s="7"/>
      <c r="E902" s="5">
        <v>82</v>
      </c>
      <c r="F902" s="4">
        <v>82</v>
      </c>
      <c r="G902" s="4">
        <v>0</v>
      </c>
      <c r="H902" s="3">
        <v>10</v>
      </c>
      <c r="I902" s="13">
        <f t="shared" si="56"/>
        <v>45387000</v>
      </c>
      <c r="J902" s="12">
        <f t="shared" si="57"/>
        <v>151700000</v>
      </c>
      <c r="K902" s="13">
        <f t="shared" si="58"/>
        <v>151700000</v>
      </c>
      <c r="L902" s="12">
        <f t="shared" si="59"/>
        <v>151700000</v>
      </c>
    </row>
    <row r="903" spans="1:12" ht="56.25" x14ac:dyDescent="0.25">
      <c r="A903" s="11">
        <v>202850</v>
      </c>
      <c r="B903" s="1"/>
      <c r="C903" s="2" t="s">
        <v>572</v>
      </c>
      <c r="D903" s="7"/>
      <c r="E903" s="5">
        <v>69</v>
      </c>
      <c r="F903" s="4">
        <v>69</v>
      </c>
      <c r="G903" s="4">
        <v>0</v>
      </c>
      <c r="H903" s="3">
        <v>14</v>
      </c>
      <c r="I903" s="13">
        <f t="shared" si="56"/>
        <v>38191500</v>
      </c>
      <c r="J903" s="12">
        <f t="shared" si="57"/>
        <v>127650000</v>
      </c>
      <c r="K903" s="13">
        <f t="shared" si="58"/>
        <v>127650000</v>
      </c>
      <c r="L903" s="12">
        <f t="shared" si="59"/>
        <v>127650000</v>
      </c>
    </row>
    <row r="904" spans="1:12" ht="75" x14ac:dyDescent="0.25">
      <c r="A904" s="11">
        <v>202855</v>
      </c>
      <c r="B904" s="1"/>
      <c r="C904" s="2" t="s">
        <v>573</v>
      </c>
      <c r="D904" s="7"/>
      <c r="E904" s="5">
        <v>78</v>
      </c>
      <c r="F904" s="4">
        <v>78</v>
      </c>
      <c r="G904" s="4">
        <v>0</v>
      </c>
      <c r="H904" s="3">
        <v>14</v>
      </c>
      <c r="I904" s="13">
        <f t="shared" si="56"/>
        <v>43173000</v>
      </c>
      <c r="J904" s="12">
        <f t="shared" si="57"/>
        <v>144300000</v>
      </c>
      <c r="K904" s="13">
        <f t="shared" si="58"/>
        <v>144300000</v>
      </c>
      <c r="L904" s="12">
        <f t="shared" si="59"/>
        <v>144300000</v>
      </c>
    </row>
    <row r="905" spans="1:12" ht="37.5" x14ac:dyDescent="0.25">
      <c r="A905" s="11">
        <v>202860</v>
      </c>
      <c r="B905" s="1"/>
      <c r="C905" s="2" t="s">
        <v>574</v>
      </c>
      <c r="D905" s="7"/>
      <c r="E905" s="5">
        <v>104</v>
      </c>
      <c r="F905" s="4">
        <v>104</v>
      </c>
      <c r="G905" s="4">
        <v>0</v>
      </c>
      <c r="H905" s="3">
        <v>17</v>
      </c>
      <c r="I905" s="13">
        <f t="shared" si="56"/>
        <v>57564000</v>
      </c>
      <c r="J905" s="12">
        <f t="shared" si="57"/>
        <v>192400000</v>
      </c>
      <c r="K905" s="13">
        <f t="shared" si="58"/>
        <v>192400000</v>
      </c>
      <c r="L905" s="12">
        <f t="shared" si="59"/>
        <v>192400000</v>
      </c>
    </row>
    <row r="906" spans="1:12" ht="75" x14ac:dyDescent="0.25">
      <c r="A906" s="11">
        <v>202870</v>
      </c>
      <c r="B906" s="1"/>
      <c r="C906" s="2" t="s">
        <v>2533</v>
      </c>
      <c r="D906" s="7" t="s">
        <v>2534</v>
      </c>
      <c r="E906" s="5">
        <v>161</v>
      </c>
      <c r="F906" s="4">
        <v>161</v>
      </c>
      <c r="G906" s="4">
        <v>0</v>
      </c>
      <c r="H906" s="3">
        <v>17</v>
      </c>
      <c r="I906" s="13">
        <f t="shared" si="56"/>
        <v>89113500</v>
      </c>
      <c r="J906" s="12">
        <f t="shared" si="57"/>
        <v>297850000</v>
      </c>
      <c r="K906" s="13">
        <f t="shared" si="58"/>
        <v>297850000</v>
      </c>
      <c r="L906" s="12">
        <f t="shared" si="59"/>
        <v>297850000</v>
      </c>
    </row>
    <row r="907" spans="1:12" ht="75" x14ac:dyDescent="0.25">
      <c r="A907" s="11">
        <v>202875</v>
      </c>
      <c r="B907" s="1"/>
      <c r="C907" s="2" t="s">
        <v>2535</v>
      </c>
      <c r="D907" s="7" t="s">
        <v>2534</v>
      </c>
      <c r="E907" s="5">
        <v>136</v>
      </c>
      <c r="F907" s="4">
        <v>136</v>
      </c>
      <c r="G907" s="4">
        <v>0</v>
      </c>
      <c r="H907" s="3">
        <v>17</v>
      </c>
      <c r="I907" s="13">
        <f t="shared" si="56"/>
        <v>75276000</v>
      </c>
      <c r="J907" s="12">
        <f t="shared" si="57"/>
        <v>251600000</v>
      </c>
      <c r="K907" s="13">
        <f t="shared" si="58"/>
        <v>251600000</v>
      </c>
      <c r="L907" s="12">
        <f t="shared" si="59"/>
        <v>251600000</v>
      </c>
    </row>
    <row r="908" spans="1:12" ht="75" x14ac:dyDescent="0.25">
      <c r="A908" s="11">
        <v>202880</v>
      </c>
      <c r="B908" s="1"/>
      <c r="C908" s="2" t="s">
        <v>2536</v>
      </c>
      <c r="D908" s="7" t="s">
        <v>2534</v>
      </c>
      <c r="E908" s="5">
        <v>123</v>
      </c>
      <c r="F908" s="4">
        <v>123</v>
      </c>
      <c r="G908" s="4">
        <v>0</v>
      </c>
      <c r="H908" s="3">
        <v>17</v>
      </c>
      <c r="I908" s="13">
        <f t="shared" si="56"/>
        <v>68080500</v>
      </c>
      <c r="J908" s="12">
        <f t="shared" si="57"/>
        <v>227550000</v>
      </c>
      <c r="K908" s="13">
        <f t="shared" si="58"/>
        <v>227550000</v>
      </c>
      <c r="L908" s="12">
        <f t="shared" si="59"/>
        <v>227550000</v>
      </c>
    </row>
    <row r="909" spans="1:12" ht="56.25" x14ac:dyDescent="0.25">
      <c r="A909" s="11">
        <v>202885</v>
      </c>
      <c r="B909" s="1"/>
      <c r="C909" s="2" t="s">
        <v>575</v>
      </c>
      <c r="D909" s="7"/>
      <c r="E909" s="5">
        <v>52</v>
      </c>
      <c r="F909" s="4">
        <v>52</v>
      </c>
      <c r="G909" s="4">
        <v>0</v>
      </c>
      <c r="H909" s="3">
        <v>14</v>
      </c>
      <c r="I909" s="13">
        <f t="shared" si="56"/>
        <v>28782000</v>
      </c>
      <c r="J909" s="12">
        <f t="shared" si="57"/>
        <v>96200000</v>
      </c>
      <c r="K909" s="13">
        <f t="shared" si="58"/>
        <v>96200000</v>
      </c>
      <c r="L909" s="12">
        <f t="shared" si="59"/>
        <v>96200000</v>
      </c>
    </row>
    <row r="910" spans="1:12" ht="56.25" x14ac:dyDescent="0.25">
      <c r="A910" s="11">
        <v>202890</v>
      </c>
      <c r="B910" s="1"/>
      <c r="C910" s="2" t="s">
        <v>2537</v>
      </c>
      <c r="D910" s="7"/>
      <c r="E910" s="5">
        <v>99</v>
      </c>
      <c r="F910" s="4">
        <v>99</v>
      </c>
      <c r="G910" s="4">
        <v>0</v>
      </c>
      <c r="H910" s="3">
        <v>14</v>
      </c>
      <c r="I910" s="13">
        <f t="shared" si="56"/>
        <v>54796500</v>
      </c>
      <c r="J910" s="12">
        <f t="shared" si="57"/>
        <v>183150000</v>
      </c>
      <c r="K910" s="13">
        <f t="shared" si="58"/>
        <v>183150000</v>
      </c>
      <c r="L910" s="12">
        <f t="shared" si="59"/>
        <v>183150000</v>
      </c>
    </row>
    <row r="911" spans="1:12" ht="75" x14ac:dyDescent="0.25">
      <c r="A911" s="11">
        <v>202900</v>
      </c>
      <c r="B911" s="1"/>
      <c r="C911" s="2" t="s">
        <v>2538</v>
      </c>
      <c r="D911" s="7"/>
      <c r="E911" s="5">
        <v>107</v>
      </c>
      <c r="F911" s="4">
        <v>107</v>
      </c>
      <c r="G911" s="4">
        <v>0</v>
      </c>
      <c r="H911" s="3">
        <v>14</v>
      </c>
      <c r="I911" s="13">
        <f t="shared" si="56"/>
        <v>59224500</v>
      </c>
      <c r="J911" s="12">
        <f t="shared" si="57"/>
        <v>197950000</v>
      </c>
      <c r="K911" s="13">
        <f t="shared" si="58"/>
        <v>197950000</v>
      </c>
      <c r="L911" s="12">
        <f t="shared" si="59"/>
        <v>197950000</v>
      </c>
    </row>
    <row r="912" spans="1:12" ht="56.25" x14ac:dyDescent="0.25">
      <c r="A912" s="11">
        <v>202910</v>
      </c>
      <c r="B912" s="1"/>
      <c r="C912" s="2" t="s">
        <v>2539</v>
      </c>
      <c r="D912" s="7"/>
      <c r="E912" s="5">
        <v>94</v>
      </c>
      <c r="F912" s="4">
        <v>94</v>
      </c>
      <c r="G912" s="4">
        <v>0</v>
      </c>
      <c r="H912" s="3">
        <v>14</v>
      </c>
      <c r="I912" s="13">
        <f t="shared" si="56"/>
        <v>52029000</v>
      </c>
      <c r="J912" s="12">
        <f t="shared" si="57"/>
        <v>173900000</v>
      </c>
      <c r="K912" s="13">
        <f t="shared" si="58"/>
        <v>173900000</v>
      </c>
      <c r="L912" s="12">
        <f t="shared" si="59"/>
        <v>173900000</v>
      </c>
    </row>
    <row r="913" spans="1:12" ht="75" x14ac:dyDescent="0.25">
      <c r="A913" s="11">
        <v>202912</v>
      </c>
      <c r="B913" s="1"/>
      <c r="C913" s="2" t="s">
        <v>576</v>
      </c>
      <c r="D913" s="7"/>
      <c r="E913" s="5">
        <v>60</v>
      </c>
      <c r="F913" s="4">
        <v>60</v>
      </c>
      <c r="G913" s="4">
        <v>0</v>
      </c>
      <c r="H913" s="3">
        <v>14</v>
      </c>
      <c r="I913" s="13">
        <f t="shared" si="56"/>
        <v>33210000</v>
      </c>
      <c r="J913" s="12">
        <f t="shared" si="57"/>
        <v>111000000</v>
      </c>
      <c r="K913" s="13">
        <f t="shared" si="58"/>
        <v>111000000</v>
      </c>
      <c r="L913" s="12">
        <f t="shared" si="59"/>
        <v>111000000</v>
      </c>
    </row>
    <row r="914" spans="1:12" ht="56.25" x14ac:dyDescent="0.25">
      <c r="A914" s="11">
        <v>202914</v>
      </c>
      <c r="B914" s="1"/>
      <c r="C914" s="2" t="s">
        <v>577</v>
      </c>
      <c r="D914" s="7"/>
      <c r="E914" s="5">
        <v>104</v>
      </c>
      <c r="F914" s="4">
        <v>104</v>
      </c>
      <c r="G914" s="4">
        <v>0</v>
      </c>
      <c r="H914" s="3">
        <v>14</v>
      </c>
      <c r="I914" s="13">
        <f t="shared" si="56"/>
        <v>57564000</v>
      </c>
      <c r="J914" s="12">
        <f t="shared" si="57"/>
        <v>192400000</v>
      </c>
      <c r="K914" s="13">
        <f t="shared" si="58"/>
        <v>192400000</v>
      </c>
      <c r="L914" s="12">
        <f t="shared" si="59"/>
        <v>192400000</v>
      </c>
    </row>
    <row r="915" spans="1:12" ht="37.5" x14ac:dyDescent="0.25">
      <c r="A915" s="11">
        <v>202915</v>
      </c>
      <c r="B915" s="1"/>
      <c r="C915" s="2" t="s">
        <v>578</v>
      </c>
      <c r="D915" s="7"/>
      <c r="E915" s="5">
        <v>74</v>
      </c>
      <c r="F915" s="4">
        <v>74</v>
      </c>
      <c r="G915" s="4">
        <v>0</v>
      </c>
      <c r="H915" s="3">
        <v>14</v>
      </c>
      <c r="I915" s="13">
        <f t="shared" si="56"/>
        <v>40959000</v>
      </c>
      <c r="J915" s="12">
        <f t="shared" si="57"/>
        <v>136900000</v>
      </c>
      <c r="K915" s="13">
        <f t="shared" si="58"/>
        <v>136900000</v>
      </c>
      <c r="L915" s="12">
        <f t="shared" si="59"/>
        <v>136900000</v>
      </c>
    </row>
    <row r="916" spans="1:12" ht="93.75" x14ac:dyDescent="0.25">
      <c r="A916" s="11">
        <v>202920</v>
      </c>
      <c r="B916" s="1"/>
      <c r="C916" s="2" t="s">
        <v>2540</v>
      </c>
      <c r="D916" s="7"/>
      <c r="E916" s="5">
        <v>91</v>
      </c>
      <c r="F916" s="4">
        <v>91</v>
      </c>
      <c r="G916" s="4">
        <v>0</v>
      </c>
      <c r="H916" s="3">
        <v>14</v>
      </c>
      <c r="I916" s="13">
        <f t="shared" si="56"/>
        <v>50368500</v>
      </c>
      <c r="J916" s="12">
        <f t="shared" si="57"/>
        <v>168350000</v>
      </c>
      <c r="K916" s="13">
        <f t="shared" si="58"/>
        <v>168350000</v>
      </c>
      <c r="L916" s="12">
        <f t="shared" si="59"/>
        <v>168350000</v>
      </c>
    </row>
    <row r="917" spans="1:12" ht="112.5" x14ac:dyDescent="0.25">
      <c r="A917" s="11">
        <v>202921</v>
      </c>
      <c r="B917" s="1"/>
      <c r="C917" s="2" t="s">
        <v>2541</v>
      </c>
      <c r="D917" s="7"/>
      <c r="E917" s="5">
        <v>83</v>
      </c>
      <c r="F917" s="4">
        <v>83</v>
      </c>
      <c r="G917" s="4">
        <v>0</v>
      </c>
      <c r="H917" s="3">
        <v>14</v>
      </c>
      <c r="I917" s="13">
        <f t="shared" si="56"/>
        <v>45940500</v>
      </c>
      <c r="J917" s="12">
        <f t="shared" si="57"/>
        <v>153550000</v>
      </c>
      <c r="K917" s="13">
        <f t="shared" si="58"/>
        <v>153550000</v>
      </c>
      <c r="L917" s="12">
        <f t="shared" si="59"/>
        <v>153550000</v>
      </c>
    </row>
    <row r="918" spans="1:12" ht="37.5" x14ac:dyDescent="0.25">
      <c r="A918" s="11">
        <v>202925</v>
      </c>
      <c r="B918" s="1"/>
      <c r="C918" s="2" t="s">
        <v>5385</v>
      </c>
      <c r="D918" s="7"/>
      <c r="E918" s="5">
        <v>46</v>
      </c>
      <c r="F918" s="4">
        <v>46</v>
      </c>
      <c r="G918" s="4">
        <v>0</v>
      </c>
      <c r="H918" s="3">
        <v>10</v>
      </c>
      <c r="I918" s="13">
        <f t="shared" si="56"/>
        <v>25461000</v>
      </c>
      <c r="J918" s="12">
        <f t="shared" si="57"/>
        <v>85100000</v>
      </c>
      <c r="K918" s="13">
        <f t="shared" si="58"/>
        <v>85100000</v>
      </c>
      <c r="L918" s="12">
        <f t="shared" si="59"/>
        <v>85100000</v>
      </c>
    </row>
    <row r="919" spans="1:12" ht="75" x14ac:dyDescent="0.25">
      <c r="A919" s="11">
        <v>202926</v>
      </c>
      <c r="B919" s="1"/>
      <c r="C919" s="2" t="s">
        <v>5386</v>
      </c>
      <c r="D919" s="7"/>
      <c r="E919" s="5">
        <v>66</v>
      </c>
      <c r="F919" s="4">
        <v>66</v>
      </c>
      <c r="G919" s="4">
        <v>0</v>
      </c>
      <c r="H919" s="3">
        <v>10</v>
      </c>
      <c r="I919" s="13">
        <f t="shared" si="56"/>
        <v>36531000</v>
      </c>
      <c r="J919" s="12">
        <f t="shared" si="57"/>
        <v>122100000</v>
      </c>
      <c r="K919" s="13">
        <f t="shared" si="58"/>
        <v>122100000</v>
      </c>
      <c r="L919" s="12">
        <f t="shared" si="59"/>
        <v>122100000</v>
      </c>
    </row>
    <row r="920" spans="1:12" ht="112.5" x14ac:dyDescent="0.25">
      <c r="A920" s="11">
        <v>202927</v>
      </c>
      <c r="B920" s="1"/>
      <c r="C920" s="2" t="s">
        <v>5387</v>
      </c>
      <c r="D920" s="7"/>
      <c r="E920" s="5">
        <v>57</v>
      </c>
      <c r="F920" s="4">
        <v>57</v>
      </c>
      <c r="G920" s="4">
        <v>0</v>
      </c>
      <c r="H920" s="3">
        <v>10</v>
      </c>
      <c r="I920" s="13">
        <f t="shared" si="56"/>
        <v>31549500</v>
      </c>
      <c r="J920" s="12">
        <f t="shared" si="57"/>
        <v>105450000</v>
      </c>
      <c r="K920" s="13">
        <f t="shared" si="58"/>
        <v>105450000</v>
      </c>
      <c r="L920" s="12">
        <f t="shared" si="59"/>
        <v>105450000</v>
      </c>
    </row>
    <row r="921" spans="1:12" ht="93.75" x14ac:dyDescent="0.25">
      <c r="A921" s="11">
        <v>202930</v>
      </c>
      <c r="B921" s="1"/>
      <c r="C921" s="2" t="s">
        <v>5388</v>
      </c>
      <c r="D921" s="7"/>
      <c r="E921" s="5">
        <v>64</v>
      </c>
      <c r="F921" s="4">
        <v>64</v>
      </c>
      <c r="G921" s="4">
        <v>0</v>
      </c>
      <c r="H921" s="3">
        <v>10</v>
      </c>
      <c r="I921" s="13">
        <f t="shared" si="56"/>
        <v>35424000</v>
      </c>
      <c r="J921" s="12">
        <f t="shared" si="57"/>
        <v>118400000</v>
      </c>
      <c r="K921" s="13">
        <f t="shared" si="58"/>
        <v>118400000</v>
      </c>
      <c r="L921" s="12">
        <f t="shared" si="59"/>
        <v>118400000</v>
      </c>
    </row>
    <row r="922" spans="1:12" ht="56.25" x14ac:dyDescent="0.25">
      <c r="A922" s="11">
        <v>202940</v>
      </c>
      <c r="B922" s="1"/>
      <c r="C922" s="2" t="s">
        <v>5389</v>
      </c>
      <c r="D922" s="7"/>
      <c r="E922" s="5">
        <v>24</v>
      </c>
      <c r="F922" s="4">
        <v>24</v>
      </c>
      <c r="G922" s="4">
        <v>0</v>
      </c>
      <c r="H922" s="3">
        <v>9</v>
      </c>
      <c r="I922" s="13">
        <f t="shared" si="56"/>
        <v>13284000</v>
      </c>
      <c r="J922" s="12">
        <f t="shared" si="57"/>
        <v>44400000</v>
      </c>
      <c r="K922" s="13">
        <f t="shared" si="58"/>
        <v>44400000</v>
      </c>
      <c r="L922" s="12">
        <f t="shared" si="59"/>
        <v>44400000</v>
      </c>
    </row>
    <row r="923" spans="1:12" ht="93.75" x14ac:dyDescent="0.25">
      <c r="A923" s="11">
        <v>202945</v>
      </c>
      <c r="B923" s="1"/>
      <c r="C923" s="2" t="s">
        <v>579</v>
      </c>
      <c r="D923" s="7"/>
      <c r="E923" s="5">
        <v>64</v>
      </c>
      <c r="F923" s="4">
        <v>64</v>
      </c>
      <c r="G923" s="4">
        <v>0</v>
      </c>
      <c r="H923" s="3">
        <v>14</v>
      </c>
      <c r="I923" s="13">
        <f t="shared" si="56"/>
        <v>35424000</v>
      </c>
      <c r="J923" s="12">
        <f t="shared" si="57"/>
        <v>118400000</v>
      </c>
      <c r="K923" s="13">
        <f t="shared" si="58"/>
        <v>118400000</v>
      </c>
      <c r="L923" s="12">
        <f t="shared" si="59"/>
        <v>118400000</v>
      </c>
    </row>
    <row r="924" spans="1:12" ht="56.25" x14ac:dyDescent="0.25">
      <c r="A924" s="11">
        <v>202950</v>
      </c>
      <c r="B924" s="1"/>
      <c r="C924" s="2" t="s">
        <v>580</v>
      </c>
      <c r="D924" s="7"/>
      <c r="E924" s="5">
        <v>17</v>
      </c>
      <c r="F924" s="4">
        <v>17</v>
      </c>
      <c r="G924" s="4">
        <v>0</v>
      </c>
      <c r="H924" s="3">
        <v>4</v>
      </c>
      <c r="I924" s="13">
        <f t="shared" si="56"/>
        <v>9409500</v>
      </c>
      <c r="J924" s="12">
        <f t="shared" si="57"/>
        <v>31450000</v>
      </c>
      <c r="K924" s="13">
        <f t="shared" si="58"/>
        <v>31450000</v>
      </c>
      <c r="L924" s="12">
        <f t="shared" si="59"/>
        <v>31450000</v>
      </c>
    </row>
    <row r="925" spans="1:12" ht="37.5" x14ac:dyDescent="0.25">
      <c r="A925" s="11">
        <v>202955</v>
      </c>
      <c r="B925" s="1"/>
      <c r="C925" s="2" t="s">
        <v>581</v>
      </c>
      <c r="D925" s="7"/>
      <c r="E925" s="5">
        <v>7</v>
      </c>
      <c r="F925" s="4">
        <v>7</v>
      </c>
      <c r="G925" s="4">
        <v>0</v>
      </c>
      <c r="H925" s="3">
        <v>4</v>
      </c>
      <c r="I925" s="13">
        <f t="shared" si="56"/>
        <v>3874500</v>
      </c>
      <c r="J925" s="12">
        <f t="shared" si="57"/>
        <v>12950000</v>
      </c>
      <c r="K925" s="13">
        <f t="shared" si="58"/>
        <v>12950000</v>
      </c>
      <c r="L925" s="12">
        <f t="shared" si="59"/>
        <v>12950000</v>
      </c>
    </row>
    <row r="926" spans="1:12" ht="37.5" x14ac:dyDescent="0.25">
      <c r="A926" s="11">
        <v>202960</v>
      </c>
      <c r="B926" s="1"/>
      <c r="C926" s="2" t="s">
        <v>582</v>
      </c>
      <c r="D926" s="7"/>
      <c r="E926" s="5">
        <v>14</v>
      </c>
      <c r="F926" s="4">
        <v>14</v>
      </c>
      <c r="G926" s="4">
        <v>0</v>
      </c>
      <c r="H926" s="3">
        <v>8</v>
      </c>
      <c r="I926" s="13">
        <f t="shared" si="56"/>
        <v>7749000</v>
      </c>
      <c r="J926" s="12">
        <f t="shared" si="57"/>
        <v>25900000</v>
      </c>
      <c r="K926" s="13">
        <f t="shared" si="58"/>
        <v>25900000</v>
      </c>
      <c r="L926" s="12">
        <f t="shared" si="59"/>
        <v>25900000</v>
      </c>
    </row>
    <row r="927" spans="1:12" ht="168.75" x14ac:dyDescent="0.25">
      <c r="A927" s="11">
        <v>202965</v>
      </c>
      <c r="B927" s="1"/>
      <c r="C927" s="2" t="s">
        <v>583</v>
      </c>
      <c r="D927" s="7"/>
      <c r="E927" s="5">
        <v>44</v>
      </c>
      <c r="F927" s="4">
        <v>44</v>
      </c>
      <c r="G927" s="4">
        <v>0</v>
      </c>
      <c r="H927" s="3">
        <v>10</v>
      </c>
      <c r="I927" s="13">
        <f t="shared" si="56"/>
        <v>24354000</v>
      </c>
      <c r="J927" s="12">
        <f t="shared" si="57"/>
        <v>81400000</v>
      </c>
      <c r="K927" s="13">
        <f t="shared" si="58"/>
        <v>81400000</v>
      </c>
      <c r="L927" s="12">
        <f t="shared" si="59"/>
        <v>81400000</v>
      </c>
    </row>
    <row r="928" spans="1:12" ht="112.5" x14ac:dyDescent="0.25">
      <c r="A928" s="11">
        <v>202970</v>
      </c>
      <c r="B928" s="1"/>
      <c r="C928" s="2" t="s">
        <v>584</v>
      </c>
      <c r="D928" s="7"/>
      <c r="E928" s="5">
        <v>64</v>
      </c>
      <c r="F928" s="4">
        <v>64</v>
      </c>
      <c r="G928" s="4">
        <v>0</v>
      </c>
      <c r="H928" s="3">
        <v>7</v>
      </c>
      <c r="I928" s="13">
        <f t="shared" si="56"/>
        <v>35424000</v>
      </c>
      <c r="J928" s="12">
        <f t="shared" si="57"/>
        <v>118400000</v>
      </c>
      <c r="K928" s="13">
        <f t="shared" si="58"/>
        <v>118400000</v>
      </c>
      <c r="L928" s="12">
        <f t="shared" si="59"/>
        <v>118400000</v>
      </c>
    </row>
    <row r="929" spans="1:12" ht="93.75" x14ac:dyDescent="0.25">
      <c r="A929" s="11">
        <v>202975</v>
      </c>
      <c r="B929" s="1"/>
      <c r="C929" s="2" t="s">
        <v>585</v>
      </c>
      <c r="D929" s="7"/>
      <c r="E929" s="5">
        <v>66</v>
      </c>
      <c r="F929" s="4">
        <v>66</v>
      </c>
      <c r="G929" s="4">
        <v>0</v>
      </c>
      <c r="H929" s="3">
        <v>13</v>
      </c>
      <c r="I929" s="13">
        <f t="shared" si="56"/>
        <v>36531000</v>
      </c>
      <c r="J929" s="12">
        <f t="shared" si="57"/>
        <v>122100000</v>
      </c>
      <c r="K929" s="13">
        <f t="shared" si="58"/>
        <v>122100000</v>
      </c>
      <c r="L929" s="12">
        <f t="shared" si="59"/>
        <v>122100000</v>
      </c>
    </row>
    <row r="930" spans="1:12" ht="93.75" x14ac:dyDescent="0.25">
      <c r="A930" s="11">
        <v>202980</v>
      </c>
      <c r="B930" s="1"/>
      <c r="C930" s="2" t="s">
        <v>586</v>
      </c>
      <c r="D930" s="7"/>
      <c r="E930" s="5">
        <v>90</v>
      </c>
      <c r="F930" s="4">
        <v>90</v>
      </c>
      <c r="G930" s="4">
        <v>0</v>
      </c>
      <c r="H930" s="3">
        <v>13</v>
      </c>
      <c r="I930" s="13">
        <f t="shared" si="56"/>
        <v>49815000</v>
      </c>
      <c r="J930" s="12">
        <f t="shared" si="57"/>
        <v>166500000</v>
      </c>
      <c r="K930" s="13">
        <f t="shared" si="58"/>
        <v>166500000</v>
      </c>
      <c r="L930" s="12">
        <f t="shared" si="59"/>
        <v>166500000</v>
      </c>
    </row>
    <row r="931" spans="1:12" ht="93.75" x14ac:dyDescent="0.25">
      <c r="A931" s="11">
        <v>202985</v>
      </c>
      <c r="B931" s="1"/>
      <c r="C931" s="2" t="s">
        <v>587</v>
      </c>
      <c r="D931" s="7"/>
      <c r="E931" s="5">
        <v>30</v>
      </c>
      <c r="F931" s="4">
        <v>30</v>
      </c>
      <c r="G931" s="4">
        <v>0</v>
      </c>
      <c r="H931" s="3">
        <v>4</v>
      </c>
      <c r="I931" s="13">
        <f t="shared" si="56"/>
        <v>16605000</v>
      </c>
      <c r="J931" s="12">
        <f t="shared" si="57"/>
        <v>55500000</v>
      </c>
      <c r="K931" s="13">
        <f t="shared" si="58"/>
        <v>55500000</v>
      </c>
      <c r="L931" s="12">
        <f t="shared" si="59"/>
        <v>55500000</v>
      </c>
    </row>
    <row r="932" spans="1:12" ht="56.25" x14ac:dyDescent="0.25">
      <c r="A932" s="11">
        <v>202990</v>
      </c>
      <c r="B932" s="1"/>
      <c r="C932" s="2" t="s">
        <v>588</v>
      </c>
      <c r="D932" s="7"/>
      <c r="E932" s="5">
        <v>77</v>
      </c>
      <c r="F932" s="4">
        <v>77</v>
      </c>
      <c r="G932" s="4">
        <v>0</v>
      </c>
      <c r="H932" s="3">
        <v>14</v>
      </c>
      <c r="I932" s="13">
        <f t="shared" si="56"/>
        <v>42619500</v>
      </c>
      <c r="J932" s="12">
        <f t="shared" si="57"/>
        <v>142450000</v>
      </c>
      <c r="K932" s="13">
        <f t="shared" si="58"/>
        <v>142450000</v>
      </c>
      <c r="L932" s="12">
        <f t="shared" si="59"/>
        <v>142450000</v>
      </c>
    </row>
    <row r="933" spans="1:12" ht="75" x14ac:dyDescent="0.25">
      <c r="A933" s="11">
        <v>202995</v>
      </c>
      <c r="B933" s="1"/>
      <c r="C933" s="2" t="s">
        <v>589</v>
      </c>
      <c r="D933" s="7"/>
      <c r="E933" s="5">
        <v>145</v>
      </c>
      <c r="F933" s="4">
        <v>145</v>
      </c>
      <c r="G933" s="4">
        <v>0</v>
      </c>
      <c r="H933" s="3">
        <v>14</v>
      </c>
      <c r="I933" s="13">
        <f t="shared" si="56"/>
        <v>80257500</v>
      </c>
      <c r="J933" s="12">
        <f t="shared" si="57"/>
        <v>268250000</v>
      </c>
      <c r="K933" s="13">
        <f t="shared" si="58"/>
        <v>268250000</v>
      </c>
      <c r="L933" s="12">
        <f t="shared" si="59"/>
        <v>268250000</v>
      </c>
    </row>
    <row r="934" spans="1:12" ht="75" x14ac:dyDescent="0.25">
      <c r="A934" s="11">
        <v>203005</v>
      </c>
      <c r="B934" s="1"/>
      <c r="C934" s="2" t="s">
        <v>590</v>
      </c>
      <c r="D934" s="7"/>
      <c r="E934" s="5">
        <v>18</v>
      </c>
      <c r="F934" s="4">
        <v>18</v>
      </c>
      <c r="G934" s="4">
        <v>0</v>
      </c>
      <c r="H934" s="3">
        <v>4</v>
      </c>
      <c r="I934" s="13">
        <f t="shared" si="56"/>
        <v>9963000</v>
      </c>
      <c r="J934" s="12">
        <f t="shared" si="57"/>
        <v>33300000</v>
      </c>
      <c r="K934" s="13">
        <f t="shared" si="58"/>
        <v>33300000</v>
      </c>
      <c r="L934" s="12">
        <f t="shared" si="59"/>
        <v>33300000</v>
      </c>
    </row>
    <row r="935" spans="1:12" ht="75" x14ac:dyDescent="0.25">
      <c r="A935" s="11">
        <v>203006</v>
      </c>
      <c r="B935" s="1"/>
      <c r="C935" s="2" t="s">
        <v>2542</v>
      </c>
      <c r="D935" s="7"/>
      <c r="E935" s="5">
        <v>15</v>
      </c>
      <c r="F935" s="4">
        <v>15</v>
      </c>
      <c r="G935" s="4">
        <v>0</v>
      </c>
      <c r="H935" s="3">
        <v>4</v>
      </c>
      <c r="I935" s="13">
        <f t="shared" si="56"/>
        <v>8302500</v>
      </c>
      <c r="J935" s="12">
        <f t="shared" si="57"/>
        <v>27750000</v>
      </c>
      <c r="K935" s="13">
        <f t="shared" si="58"/>
        <v>27750000</v>
      </c>
      <c r="L935" s="12">
        <f t="shared" si="59"/>
        <v>27750000</v>
      </c>
    </row>
    <row r="936" spans="1:12" ht="75" x14ac:dyDescent="0.25">
      <c r="A936" s="11">
        <v>203010</v>
      </c>
      <c r="B936" s="1"/>
      <c r="C936" s="2" t="s">
        <v>2543</v>
      </c>
      <c r="D936" s="7"/>
      <c r="E936" s="5">
        <v>69</v>
      </c>
      <c r="F936" s="4">
        <v>69</v>
      </c>
      <c r="G936" s="4">
        <v>0</v>
      </c>
      <c r="H936" s="3">
        <v>8</v>
      </c>
      <c r="I936" s="13">
        <f t="shared" si="56"/>
        <v>38191500</v>
      </c>
      <c r="J936" s="12">
        <f t="shared" si="57"/>
        <v>127650000</v>
      </c>
      <c r="K936" s="13">
        <f t="shared" si="58"/>
        <v>127650000</v>
      </c>
      <c r="L936" s="12">
        <f t="shared" si="59"/>
        <v>127650000</v>
      </c>
    </row>
    <row r="937" spans="1:12" ht="75" x14ac:dyDescent="0.25">
      <c r="A937" s="11">
        <v>203011</v>
      </c>
      <c r="B937" s="1"/>
      <c r="C937" s="2" t="s">
        <v>2544</v>
      </c>
      <c r="D937" s="7"/>
      <c r="E937" s="5">
        <v>85</v>
      </c>
      <c r="F937" s="4">
        <v>85</v>
      </c>
      <c r="G937" s="4">
        <v>0</v>
      </c>
      <c r="H937" s="3">
        <v>8</v>
      </c>
      <c r="I937" s="13">
        <f t="shared" si="56"/>
        <v>47047500</v>
      </c>
      <c r="J937" s="12">
        <f t="shared" si="57"/>
        <v>157250000</v>
      </c>
      <c r="K937" s="13">
        <f t="shared" si="58"/>
        <v>157250000</v>
      </c>
      <c r="L937" s="12">
        <f t="shared" si="59"/>
        <v>157250000</v>
      </c>
    </row>
    <row r="938" spans="1:12" ht="93.75" x14ac:dyDescent="0.25">
      <c r="A938" s="11">
        <v>203015</v>
      </c>
      <c r="B938" s="1"/>
      <c r="C938" s="2" t="s">
        <v>591</v>
      </c>
      <c r="D938" s="7"/>
      <c r="E938" s="5">
        <v>16</v>
      </c>
      <c r="F938" s="4">
        <v>16</v>
      </c>
      <c r="G938" s="4">
        <v>0</v>
      </c>
      <c r="H938" s="3">
        <v>6</v>
      </c>
      <c r="I938" s="13">
        <f t="shared" si="56"/>
        <v>8856000</v>
      </c>
      <c r="J938" s="12">
        <f t="shared" si="57"/>
        <v>29600000</v>
      </c>
      <c r="K938" s="13">
        <f t="shared" si="58"/>
        <v>29600000</v>
      </c>
      <c r="L938" s="12">
        <f t="shared" si="59"/>
        <v>29600000</v>
      </c>
    </row>
    <row r="939" spans="1:12" ht="112.5" x14ac:dyDescent="0.25">
      <c r="A939" s="11">
        <v>203020</v>
      </c>
      <c r="B939" s="1"/>
      <c r="C939" s="2" t="s">
        <v>592</v>
      </c>
      <c r="D939" s="7"/>
      <c r="E939" s="5">
        <v>87</v>
      </c>
      <c r="F939" s="4">
        <v>87</v>
      </c>
      <c r="G939" s="4">
        <v>0</v>
      </c>
      <c r="H939" s="3">
        <v>13</v>
      </c>
      <c r="I939" s="13">
        <f t="shared" si="56"/>
        <v>48154500</v>
      </c>
      <c r="J939" s="12">
        <f t="shared" si="57"/>
        <v>160950000</v>
      </c>
      <c r="K939" s="13">
        <f t="shared" si="58"/>
        <v>160950000</v>
      </c>
      <c r="L939" s="12">
        <f t="shared" si="59"/>
        <v>160950000</v>
      </c>
    </row>
    <row r="940" spans="1:12" ht="131.25" x14ac:dyDescent="0.25">
      <c r="A940" s="11">
        <v>203025</v>
      </c>
      <c r="B940" s="1"/>
      <c r="C940" s="2" t="s">
        <v>593</v>
      </c>
      <c r="D940" s="7"/>
      <c r="E940" s="5">
        <v>95</v>
      </c>
      <c r="F940" s="4">
        <v>95</v>
      </c>
      <c r="G940" s="4">
        <v>0</v>
      </c>
      <c r="H940" s="3">
        <v>13</v>
      </c>
      <c r="I940" s="13">
        <f t="shared" si="56"/>
        <v>52582500</v>
      </c>
      <c r="J940" s="12">
        <f t="shared" si="57"/>
        <v>175750000</v>
      </c>
      <c r="K940" s="13">
        <f t="shared" si="58"/>
        <v>175750000</v>
      </c>
      <c r="L940" s="12">
        <f t="shared" si="59"/>
        <v>175750000</v>
      </c>
    </row>
    <row r="941" spans="1:12" ht="37.5" x14ac:dyDescent="0.25">
      <c r="A941" s="11">
        <v>203030</v>
      </c>
      <c r="B941" s="1"/>
      <c r="C941" s="2" t="s">
        <v>2545</v>
      </c>
      <c r="D941" s="7"/>
      <c r="E941" s="5">
        <v>9</v>
      </c>
      <c r="F941" s="4">
        <v>9</v>
      </c>
      <c r="G941" s="4">
        <v>0</v>
      </c>
      <c r="H941" s="3">
        <v>4</v>
      </c>
      <c r="I941" s="13">
        <f t="shared" si="56"/>
        <v>4981500</v>
      </c>
      <c r="J941" s="12">
        <f t="shared" si="57"/>
        <v>16650000</v>
      </c>
      <c r="K941" s="13">
        <f t="shared" si="58"/>
        <v>16650000</v>
      </c>
      <c r="L941" s="12">
        <f t="shared" si="59"/>
        <v>16650000</v>
      </c>
    </row>
    <row r="942" spans="1:12" ht="37.5" x14ac:dyDescent="0.25">
      <c r="A942" s="11">
        <v>203035</v>
      </c>
      <c r="B942" s="1"/>
      <c r="C942" s="2" t="s">
        <v>2546</v>
      </c>
      <c r="D942" s="7"/>
      <c r="E942" s="5">
        <v>32</v>
      </c>
      <c r="F942" s="4">
        <v>32</v>
      </c>
      <c r="G942" s="4">
        <v>0</v>
      </c>
      <c r="H942" s="3">
        <v>10</v>
      </c>
      <c r="I942" s="13">
        <f t="shared" si="56"/>
        <v>17712000</v>
      </c>
      <c r="J942" s="12">
        <f t="shared" si="57"/>
        <v>59200000</v>
      </c>
      <c r="K942" s="13">
        <f t="shared" si="58"/>
        <v>59200000</v>
      </c>
      <c r="L942" s="12">
        <f t="shared" si="59"/>
        <v>59200000</v>
      </c>
    </row>
    <row r="943" spans="1:12" ht="56.25" x14ac:dyDescent="0.25">
      <c r="A943" s="11">
        <v>203040</v>
      </c>
      <c r="B943" s="1"/>
      <c r="C943" s="2" t="s">
        <v>594</v>
      </c>
      <c r="D943" s="7"/>
      <c r="E943" s="5">
        <v>19</v>
      </c>
      <c r="F943" s="4">
        <v>19</v>
      </c>
      <c r="G943" s="4">
        <v>0</v>
      </c>
      <c r="H943" s="3">
        <v>4</v>
      </c>
      <c r="I943" s="13">
        <f t="shared" si="56"/>
        <v>10516500</v>
      </c>
      <c r="J943" s="12">
        <f t="shared" si="57"/>
        <v>35150000</v>
      </c>
      <c r="K943" s="13">
        <f t="shared" si="58"/>
        <v>35150000</v>
      </c>
      <c r="L943" s="12">
        <f t="shared" si="59"/>
        <v>35150000</v>
      </c>
    </row>
    <row r="944" spans="1:12" ht="56.25" x14ac:dyDescent="0.25">
      <c r="A944" s="11">
        <v>203045</v>
      </c>
      <c r="B944" s="1"/>
      <c r="C944" s="2" t="s">
        <v>595</v>
      </c>
      <c r="D944" s="7"/>
      <c r="E944" s="5">
        <v>48</v>
      </c>
      <c r="F944" s="4">
        <v>48</v>
      </c>
      <c r="G944" s="4">
        <v>0</v>
      </c>
      <c r="H944" s="3">
        <v>10</v>
      </c>
      <c r="I944" s="13">
        <f t="shared" si="56"/>
        <v>26568000</v>
      </c>
      <c r="J944" s="12">
        <f t="shared" si="57"/>
        <v>88800000</v>
      </c>
      <c r="K944" s="13">
        <f t="shared" si="58"/>
        <v>88800000</v>
      </c>
      <c r="L944" s="12">
        <f t="shared" si="59"/>
        <v>88800000</v>
      </c>
    </row>
    <row r="945" spans="1:12" ht="112.5" x14ac:dyDescent="0.25">
      <c r="A945" s="11">
        <v>203050</v>
      </c>
      <c r="B945" s="1"/>
      <c r="C945" s="2" t="s">
        <v>596</v>
      </c>
      <c r="D945" s="7"/>
      <c r="E945" s="5">
        <v>114</v>
      </c>
      <c r="F945" s="4">
        <v>114</v>
      </c>
      <c r="G945" s="4">
        <v>0</v>
      </c>
      <c r="H945" s="3">
        <v>10</v>
      </c>
      <c r="I945" s="13">
        <f t="shared" si="56"/>
        <v>63099000</v>
      </c>
      <c r="J945" s="12">
        <f t="shared" si="57"/>
        <v>210900000</v>
      </c>
      <c r="K945" s="13">
        <f t="shared" si="58"/>
        <v>210900000</v>
      </c>
      <c r="L945" s="12">
        <f t="shared" si="59"/>
        <v>210900000</v>
      </c>
    </row>
    <row r="946" spans="1:12" ht="150" x14ac:dyDescent="0.25">
      <c r="A946" s="11">
        <v>203055</v>
      </c>
      <c r="B946" s="1"/>
      <c r="C946" s="2" t="s">
        <v>597</v>
      </c>
      <c r="D946" s="7"/>
      <c r="E946" s="5">
        <v>21</v>
      </c>
      <c r="F946" s="4">
        <v>21</v>
      </c>
      <c r="G946" s="4">
        <v>0</v>
      </c>
      <c r="H946" s="3">
        <v>7</v>
      </c>
      <c r="I946" s="13">
        <f t="shared" si="56"/>
        <v>11623500</v>
      </c>
      <c r="J946" s="12">
        <f t="shared" si="57"/>
        <v>38850000</v>
      </c>
      <c r="K946" s="13">
        <f t="shared" si="58"/>
        <v>38850000</v>
      </c>
      <c r="L946" s="12">
        <f t="shared" si="59"/>
        <v>38850000</v>
      </c>
    </row>
    <row r="947" spans="1:12" ht="75" x14ac:dyDescent="0.25">
      <c r="A947" s="11">
        <v>203060</v>
      </c>
      <c r="B947" s="1"/>
      <c r="C947" s="2" t="s">
        <v>598</v>
      </c>
      <c r="D947" s="7"/>
      <c r="E947" s="5">
        <v>74</v>
      </c>
      <c r="F947" s="4">
        <v>74</v>
      </c>
      <c r="G947" s="4">
        <v>0</v>
      </c>
      <c r="H947" s="3">
        <v>10</v>
      </c>
      <c r="I947" s="13">
        <f t="shared" si="56"/>
        <v>40959000</v>
      </c>
      <c r="J947" s="12">
        <f t="shared" si="57"/>
        <v>136900000</v>
      </c>
      <c r="K947" s="13">
        <f t="shared" si="58"/>
        <v>136900000</v>
      </c>
      <c r="L947" s="12">
        <f t="shared" si="59"/>
        <v>136900000</v>
      </c>
    </row>
    <row r="948" spans="1:12" ht="56.25" x14ac:dyDescent="0.25">
      <c r="A948" s="11">
        <v>203065</v>
      </c>
      <c r="B948" s="1"/>
      <c r="C948" s="2" t="s">
        <v>599</v>
      </c>
      <c r="D948" s="7"/>
      <c r="E948" s="5">
        <v>100</v>
      </c>
      <c r="F948" s="4">
        <v>100</v>
      </c>
      <c r="G948" s="4">
        <v>0</v>
      </c>
      <c r="H948" s="3">
        <v>10</v>
      </c>
      <c r="I948" s="13">
        <f t="shared" si="56"/>
        <v>55350000</v>
      </c>
      <c r="J948" s="12">
        <f t="shared" si="57"/>
        <v>185000000</v>
      </c>
      <c r="K948" s="13">
        <f t="shared" si="58"/>
        <v>185000000</v>
      </c>
      <c r="L948" s="12">
        <f t="shared" si="59"/>
        <v>185000000</v>
      </c>
    </row>
    <row r="949" spans="1:12" ht="75" x14ac:dyDescent="0.25">
      <c r="A949" s="11">
        <v>203070</v>
      </c>
      <c r="B949" s="1"/>
      <c r="C949" s="2" t="s">
        <v>2547</v>
      </c>
      <c r="D949" s="7"/>
      <c r="E949" s="5">
        <v>12</v>
      </c>
      <c r="F949" s="4">
        <v>12</v>
      </c>
      <c r="G949" s="4">
        <v>0</v>
      </c>
      <c r="H949" s="3">
        <v>4</v>
      </c>
      <c r="I949" s="13">
        <f t="shared" si="56"/>
        <v>6642000</v>
      </c>
      <c r="J949" s="12">
        <f t="shared" si="57"/>
        <v>22200000</v>
      </c>
      <c r="K949" s="13">
        <f t="shared" si="58"/>
        <v>22200000</v>
      </c>
      <c r="L949" s="12">
        <f t="shared" si="59"/>
        <v>22200000</v>
      </c>
    </row>
    <row r="950" spans="1:12" ht="37.5" x14ac:dyDescent="0.25">
      <c r="A950" s="11">
        <v>203075</v>
      </c>
      <c r="B950" s="1"/>
      <c r="C950" s="2" t="s">
        <v>600</v>
      </c>
      <c r="D950" s="7"/>
      <c r="E950" s="5">
        <v>10</v>
      </c>
      <c r="F950" s="4">
        <v>10</v>
      </c>
      <c r="G950" s="4">
        <v>0</v>
      </c>
      <c r="H950" s="3">
        <v>5</v>
      </c>
      <c r="I950" s="13">
        <f t="shared" si="56"/>
        <v>5535000</v>
      </c>
      <c r="J950" s="12">
        <f t="shared" si="57"/>
        <v>18500000</v>
      </c>
      <c r="K950" s="13">
        <f t="shared" si="58"/>
        <v>18500000</v>
      </c>
      <c r="L950" s="12">
        <f t="shared" si="59"/>
        <v>18500000</v>
      </c>
    </row>
    <row r="951" spans="1:12" ht="93.75" x14ac:dyDescent="0.25">
      <c r="A951" s="11">
        <v>203080</v>
      </c>
      <c r="B951" s="1"/>
      <c r="C951" s="2" t="s">
        <v>2548</v>
      </c>
      <c r="D951" s="7"/>
      <c r="E951" s="5">
        <v>20</v>
      </c>
      <c r="F951" s="4">
        <v>20</v>
      </c>
      <c r="G951" s="4">
        <v>0</v>
      </c>
      <c r="H951" s="3">
        <v>14</v>
      </c>
      <c r="I951" s="13">
        <f t="shared" si="56"/>
        <v>11070000</v>
      </c>
      <c r="J951" s="12">
        <f t="shared" si="57"/>
        <v>37000000</v>
      </c>
      <c r="K951" s="13">
        <f t="shared" si="58"/>
        <v>37000000</v>
      </c>
      <c r="L951" s="12">
        <f t="shared" si="59"/>
        <v>37000000</v>
      </c>
    </row>
    <row r="952" spans="1:12" ht="93.75" x14ac:dyDescent="0.25">
      <c r="A952" s="11">
        <v>203081</v>
      </c>
      <c r="B952" s="1"/>
      <c r="C952" s="2" t="s">
        <v>5390</v>
      </c>
      <c r="D952" s="7"/>
      <c r="E952" s="5">
        <v>60</v>
      </c>
      <c r="F952" s="4">
        <v>60</v>
      </c>
      <c r="G952" s="4">
        <v>0</v>
      </c>
      <c r="H952" s="3">
        <v>14</v>
      </c>
      <c r="I952" s="13">
        <f t="shared" si="56"/>
        <v>33210000</v>
      </c>
      <c r="J952" s="12">
        <f t="shared" si="57"/>
        <v>111000000</v>
      </c>
      <c r="K952" s="13">
        <f t="shared" si="58"/>
        <v>111000000</v>
      </c>
      <c r="L952" s="12">
        <f t="shared" si="59"/>
        <v>111000000</v>
      </c>
    </row>
    <row r="953" spans="1:12" ht="56.25" x14ac:dyDescent="0.25">
      <c r="A953" s="11">
        <v>203082</v>
      </c>
      <c r="B953" s="1"/>
      <c r="C953" s="2" t="s">
        <v>2549</v>
      </c>
      <c r="D953" s="7"/>
      <c r="E953" s="5">
        <v>33</v>
      </c>
      <c r="F953" s="4">
        <v>33</v>
      </c>
      <c r="G953" s="4">
        <v>0</v>
      </c>
      <c r="H953" s="3">
        <v>14</v>
      </c>
      <c r="I953" s="13">
        <f t="shared" si="56"/>
        <v>18265500</v>
      </c>
      <c r="J953" s="12">
        <f t="shared" si="57"/>
        <v>61050000</v>
      </c>
      <c r="K953" s="13">
        <f t="shared" si="58"/>
        <v>61050000</v>
      </c>
      <c r="L953" s="12">
        <f t="shared" si="59"/>
        <v>61050000</v>
      </c>
    </row>
    <row r="954" spans="1:12" ht="75" x14ac:dyDescent="0.25">
      <c r="A954" s="11">
        <v>203090</v>
      </c>
      <c r="B954" s="1"/>
      <c r="C954" s="2" t="s">
        <v>5391</v>
      </c>
      <c r="D954" s="7"/>
      <c r="E954" s="5">
        <v>70</v>
      </c>
      <c r="F954" s="4">
        <v>70</v>
      </c>
      <c r="G954" s="4">
        <v>0</v>
      </c>
      <c r="H954" s="3">
        <v>14</v>
      </c>
      <c r="I954" s="13">
        <f t="shared" si="56"/>
        <v>38745000</v>
      </c>
      <c r="J954" s="12">
        <f t="shared" si="57"/>
        <v>129500000</v>
      </c>
      <c r="K954" s="13">
        <f t="shared" si="58"/>
        <v>129500000</v>
      </c>
      <c r="L954" s="12">
        <f t="shared" si="59"/>
        <v>129500000</v>
      </c>
    </row>
    <row r="955" spans="1:12" ht="75" x14ac:dyDescent="0.25">
      <c r="A955" s="11">
        <v>203095</v>
      </c>
      <c r="B955" s="1"/>
      <c r="C955" s="2" t="s">
        <v>601</v>
      </c>
      <c r="D955" s="7"/>
      <c r="E955" s="5">
        <v>106</v>
      </c>
      <c r="F955" s="4">
        <v>106</v>
      </c>
      <c r="G955" s="4">
        <v>0</v>
      </c>
      <c r="H955" s="3">
        <v>23</v>
      </c>
      <c r="I955" s="13">
        <f t="shared" si="56"/>
        <v>58671000</v>
      </c>
      <c r="J955" s="12">
        <f t="shared" si="57"/>
        <v>196100000</v>
      </c>
      <c r="K955" s="13">
        <f t="shared" si="58"/>
        <v>196100000</v>
      </c>
      <c r="L955" s="12">
        <f t="shared" si="59"/>
        <v>196100000</v>
      </c>
    </row>
    <row r="956" spans="1:12" ht="19.5" x14ac:dyDescent="0.25">
      <c r="A956" s="11">
        <v>203100</v>
      </c>
      <c r="B956" s="1"/>
      <c r="C956" s="2" t="s">
        <v>602</v>
      </c>
      <c r="D956" s="7"/>
      <c r="E956" s="5">
        <v>85</v>
      </c>
      <c r="F956" s="4">
        <v>85</v>
      </c>
      <c r="G956" s="4">
        <v>0</v>
      </c>
      <c r="H956" s="3">
        <v>14</v>
      </c>
      <c r="I956" s="13">
        <f t="shared" si="56"/>
        <v>47047500</v>
      </c>
      <c r="J956" s="12">
        <f t="shared" si="57"/>
        <v>157250000</v>
      </c>
      <c r="K956" s="13">
        <f t="shared" si="58"/>
        <v>157250000</v>
      </c>
      <c r="L956" s="12">
        <f t="shared" si="59"/>
        <v>157250000</v>
      </c>
    </row>
    <row r="957" spans="1:12" ht="150" x14ac:dyDescent="0.25">
      <c r="A957" s="11">
        <v>203105</v>
      </c>
      <c r="B957" s="1"/>
      <c r="C957" s="2" t="s">
        <v>603</v>
      </c>
      <c r="D957" s="7"/>
      <c r="E957" s="5">
        <v>16</v>
      </c>
      <c r="F957" s="4">
        <v>16</v>
      </c>
      <c r="G957" s="4">
        <v>0</v>
      </c>
      <c r="H957" s="3">
        <v>7</v>
      </c>
      <c r="I957" s="13">
        <f t="shared" si="56"/>
        <v>8856000</v>
      </c>
      <c r="J957" s="12">
        <f t="shared" si="57"/>
        <v>29600000</v>
      </c>
      <c r="K957" s="13">
        <f t="shared" si="58"/>
        <v>29600000</v>
      </c>
      <c r="L957" s="12">
        <f t="shared" si="59"/>
        <v>29600000</v>
      </c>
    </row>
    <row r="958" spans="1:12" ht="93.75" x14ac:dyDescent="0.25">
      <c r="A958" s="11">
        <v>203110</v>
      </c>
      <c r="B958" s="1"/>
      <c r="C958" s="2" t="s">
        <v>5392</v>
      </c>
      <c r="D958" s="7" t="s">
        <v>5393</v>
      </c>
      <c r="E958" s="5">
        <v>16</v>
      </c>
      <c r="F958" s="4">
        <v>16</v>
      </c>
      <c r="G958" s="4">
        <v>0</v>
      </c>
      <c r="H958" s="3">
        <v>7</v>
      </c>
      <c r="I958" s="13">
        <f t="shared" si="56"/>
        <v>8856000</v>
      </c>
      <c r="J958" s="12">
        <f t="shared" si="57"/>
        <v>29600000</v>
      </c>
      <c r="K958" s="13">
        <f t="shared" si="58"/>
        <v>29600000</v>
      </c>
      <c r="L958" s="12">
        <f t="shared" si="59"/>
        <v>29600000</v>
      </c>
    </row>
    <row r="959" spans="1:12" ht="150" x14ac:dyDescent="0.25">
      <c r="A959" s="11">
        <v>203115</v>
      </c>
      <c r="B959" s="1"/>
      <c r="C959" s="2" t="s">
        <v>5394</v>
      </c>
      <c r="D959" s="7"/>
      <c r="E959" s="5">
        <v>14</v>
      </c>
      <c r="F959" s="4">
        <v>14</v>
      </c>
      <c r="G959" s="4">
        <v>0</v>
      </c>
      <c r="H959" s="3">
        <v>7</v>
      </c>
      <c r="I959" s="13">
        <f t="shared" si="56"/>
        <v>7749000</v>
      </c>
      <c r="J959" s="12">
        <f t="shared" si="57"/>
        <v>25900000</v>
      </c>
      <c r="K959" s="13">
        <f t="shared" si="58"/>
        <v>25900000</v>
      </c>
      <c r="L959" s="12">
        <f t="shared" si="59"/>
        <v>25900000</v>
      </c>
    </row>
    <row r="960" spans="1:12" ht="75" x14ac:dyDescent="0.25">
      <c r="A960" s="11">
        <v>203120</v>
      </c>
      <c r="B960" s="1"/>
      <c r="C960" s="2" t="s">
        <v>604</v>
      </c>
      <c r="D960" s="7"/>
      <c r="E960" s="5">
        <v>41</v>
      </c>
      <c r="F960" s="4">
        <v>41</v>
      </c>
      <c r="G960" s="4">
        <v>0</v>
      </c>
      <c r="H960" s="3">
        <v>7</v>
      </c>
      <c r="I960" s="13">
        <f t="shared" si="56"/>
        <v>22693500</v>
      </c>
      <c r="J960" s="12">
        <f t="shared" si="57"/>
        <v>75850000</v>
      </c>
      <c r="K960" s="13">
        <f t="shared" si="58"/>
        <v>75850000</v>
      </c>
      <c r="L960" s="12">
        <f t="shared" si="59"/>
        <v>75850000</v>
      </c>
    </row>
    <row r="961" spans="1:12" ht="75" x14ac:dyDescent="0.25">
      <c r="A961" s="11">
        <v>203125</v>
      </c>
      <c r="B961" s="1"/>
      <c r="C961" s="2" t="s">
        <v>605</v>
      </c>
      <c r="D961" s="7"/>
      <c r="E961" s="5">
        <v>29</v>
      </c>
      <c r="F961" s="4">
        <v>29</v>
      </c>
      <c r="G961" s="4">
        <v>0</v>
      </c>
      <c r="H961" s="3">
        <v>6</v>
      </c>
      <c r="I961" s="13">
        <f t="shared" si="56"/>
        <v>16051500</v>
      </c>
      <c r="J961" s="12">
        <f t="shared" si="57"/>
        <v>53650000</v>
      </c>
      <c r="K961" s="13">
        <f t="shared" si="58"/>
        <v>53650000</v>
      </c>
      <c r="L961" s="12">
        <f t="shared" si="59"/>
        <v>53650000</v>
      </c>
    </row>
    <row r="962" spans="1:12" ht="37.5" x14ac:dyDescent="0.25">
      <c r="A962" s="11">
        <v>203130</v>
      </c>
      <c r="B962" s="1"/>
      <c r="C962" s="2" t="s">
        <v>2550</v>
      </c>
      <c r="D962" s="7" t="s">
        <v>606</v>
      </c>
      <c r="E962" s="5">
        <v>7</v>
      </c>
      <c r="F962" s="4">
        <v>7</v>
      </c>
      <c r="G962" s="4">
        <v>0</v>
      </c>
      <c r="H962" s="3">
        <v>4</v>
      </c>
      <c r="I962" s="13">
        <f t="shared" si="56"/>
        <v>3874500</v>
      </c>
      <c r="J962" s="12">
        <f t="shared" si="57"/>
        <v>12950000</v>
      </c>
      <c r="K962" s="13">
        <f t="shared" si="58"/>
        <v>12950000</v>
      </c>
      <c r="L962" s="12">
        <f t="shared" si="59"/>
        <v>12950000</v>
      </c>
    </row>
    <row r="963" spans="1:12" ht="75" x14ac:dyDescent="0.25">
      <c r="A963" s="11">
        <v>203131</v>
      </c>
      <c r="B963" s="1"/>
      <c r="C963" s="2" t="s">
        <v>2551</v>
      </c>
      <c r="D963" s="7" t="s">
        <v>606</v>
      </c>
      <c r="E963" s="5">
        <v>13</v>
      </c>
      <c r="F963" s="4">
        <v>13</v>
      </c>
      <c r="G963" s="4">
        <v>0</v>
      </c>
      <c r="H963" s="3">
        <v>4</v>
      </c>
      <c r="I963" s="13">
        <f t="shared" si="56"/>
        <v>7195500</v>
      </c>
      <c r="J963" s="12">
        <f t="shared" si="57"/>
        <v>24050000</v>
      </c>
      <c r="K963" s="13">
        <f t="shared" si="58"/>
        <v>24050000</v>
      </c>
      <c r="L963" s="12">
        <f t="shared" si="59"/>
        <v>24050000</v>
      </c>
    </row>
    <row r="964" spans="1:12" ht="37.5" x14ac:dyDescent="0.25">
      <c r="A964" s="11">
        <v>203132</v>
      </c>
      <c r="B964" s="1"/>
      <c r="C964" s="2" t="s">
        <v>2552</v>
      </c>
      <c r="D964" s="7"/>
      <c r="E964" s="5">
        <v>11</v>
      </c>
      <c r="F964" s="4">
        <v>11</v>
      </c>
      <c r="G964" s="4">
        <v>0</v>
      </c>
      <c r="H964" s="3">
        <v>4</v>
      </c>
      <c r="I964" s="13">
        <f t="shared" ref="I964:I1027" si="60">F964*553500+G964*1140000</f>
        <v>6088500</v>
      </c>
      <c r="J964" s="12">
        <f t="shared" ref="J964:J1027" si="61">F964*1850000+G964*5100000</f>
        <v>20350000</v>
      </c>
      <c r="K964" s="13">
        <f t="shared" ref="K964:K1027" si="62">F964*1850000+G964*2060000</f>
        <v>20350000</v>
      </c>
      <c r="L964" s="12">
        <f t="shared" ref="L964:L1027" si="63">F964*1850000+G964*4340000</f>
        <v>20350000</v>
      </c>
    </row>
    <row r="965" spans="1:12" ht="56.25" x14ac:dyDescent="0.25">
      <c r="A965" s="11">
        <v>203133</v>
      </c>
      <c r="B965" s="1"/>
      <c r="C965" s="2" t="s">
        <v>2553</v>
      </c>
      <c r="D965" s="7" t="s">
        <v>606</v>
      </c>
      <c r="E965" s="5">
        <v>20</v>
      </c>
      <c r="F965" s="4">
        <v>20</v>
      </c>
      <c r="G965" s="4">
        <v>0</v>
      </c>
      <c r="H965" s="3">
        <v>4</v>
      </c>
      <c r="I965" s="13">
        <f t="shared" si="60"/>
        <v>11070000</v>
      </c>
      <c r="J965" s="12">
        <f t="shared" si="61"/>
        <v>37000000</v>
      </c>
      <c r="K965" s="13">
        <f t="shared" si="62"/>
        <v>37000000</v>
      </c>
      <c r="L965" s="12">
        <f t="shared" si="63"/>
        <v>37000000</v>
      </c>
    </row>
    <row r="966" spans="1:12" ht="56.25" x14ac:dyDescent="0.25">
      <c r="A966" s="11">
        <v>203135</v>
      </c>
      <c r="B966" s="1"/>
      <c r="C966" s="2" t="s">
        <v>607</v>
      </c>
      <c r="D966" s="7"/>
      <c r="E966" s="5">
        <v>84</v>
      </c>
      <c r="F966" s="4">
        <v>84</v>
      </c>
      <c r="G966" s="4">
        <v>0</v>
      </c>
      <c r="H966" s="3">
        <v>10</v>
      </c>
      <c r="I966" s="13">
        <f t="shared" si="60"/>
        <v>46494000</v>
      </c>
      <c r="J966" s="12">
        <f t="shared" si="61"/>
        <v>155400000</v>
      </c>
      <c r="K966" s="13">
        <f t="shared" si="62"/>
        <v>155400000</v>
      </c>
      <c r="L966" s="12">
        <f t="shared" si="63"/>
        <v>155400000</v>
      </c>
    </row>
    <row r="967" spans="1:12" ht="93.75" x14ac:dyDescent="0.25">
      <c r="A967" s="11">
        <v>203140</v>
      </c>
      <c r="B967" s="1"/>
      <c r="C967" s="2" t="s">
        <v>608</v>
      </c>
      <c r="D967" s="7"/>
      <c r="E967" s="5">
        <v>26</v>
      </c>
      <c r="F967" s="4">
        <v>26</v>
      </c>
      <c r="G967" s="4">
        <v>0</v>
      </c>
      <c r="H967" s="3">
        <v>7</v>
      </c>
      <c r="I967" s="13">
        <f t="shared" si="60"/>
        <v>14391000</v>
      </c>
      <c r="J967" s="12">
        <f t="shared" si="61"/>
        <v>48100000</v>
      </c>
      <c r="K967" s="13">
        <f t="shared" si="62"/>
        <v>48100000</v>
      </c>
      <c r="L967" s="12">
        <f t="shared" si="63"/>
        <v>48100000</v>
      </c>
    </row>
    <row r="968" spans="1:12" ht="75" x14ac:dyDescent="0.25">
      <c r="A968" s="11">
        <v>203145</v>
      </c>
      <c r="B968" s="1"/>
      <c r="C968" s="2" t="s">
        <v>2554</v>
      </c>
      <c r="D968" s="7"/>
      <c r="E968" s="5">
        <v>34</v>
      </c>
      <c r="F968" s="4">
        <v>34</v>
      </c>
      <c r="G968" s="4">
        <v>0</v>
      </c>
      <c r="H968" s="3">
        <v>7</v>
      </c>
      <c r="I968" s="13">
        <f t="shared" si="60"/>
        <v>18819000</v>
      </c>
      <c r="J968" s="12">
        <f t="shared" si="61"/>
        <v>62900000</v>
      </c>
      <c r="K968" s="13">
        <f t="shared" si="62"/>
        <v>62900000</v>
      </c>
      <c r="L968" s="12">
        <f t="shared" si="63"/>
        <v>62900000</v>
      </c>
    </row>
    <row r="969" spans="1:12" ht="75" x14ac:dyDescent="0.25">
      <c r="A969" s="11">
        <v>203150</v>
      </c>
      <c r="B969" s="1"/>
      <c r="C969" s="2" t="s">
        <v>2555</v>
      </c>
      <c r="D969" s="7"/>
      <c r="E969" s="5">
        <v>40</v>
      </c>
      <c r="F969" s="4">
        <v>40</v>
      </c>
      <c r="G969" s="4">
        <v>0</v>
      </c>
      <c r="H969" s="3">
        <v>7</v>
      </c>
      <c r="I969" s="13">
        <f t="shared" si="60"/>
        <v>22140000</v>
      </c>
      <c r="J969" s="12">
        <f t="shared" si="61"/>
        <v>74000000</v>
      </c>
      <c r="K969" s="13">
        <f t="shared" si="62"/>
        <v>74000000</v>
      </c>
      <c r="L969" s="12">
        <f t="shared" si="63"/>
        <v>74000000</v>
      </c>
    </row>
    <row r="970" spans="1:12" ht="19.5" x14ac:dyDescent="0.25">
      <c r="A970" s="11">
        <v>203155</v>
      </c>
      <c r="B970" s="1"/>
      <c r="C970" s="2" t="s">
        <v>609</v>
      </c>
      <c r="D970" s="7"/>
      <c r="E970" s="5">
        <v>20</v>
      </c>
      <c r="F970" s="4">
        <v>20</v>
      </c>
      <c r="G970" s="4">
        <v>0</v>
      </c>
      <c r="H970" s="3">
        <v>7</v>
      </c>
      <c r="I970" s="13">
        <f t="shared" si="60"/>
        <v>11070000</v>
      </c>
      <c r="J970" s="12">
        <f t="shared" si="61"/>
        <v>37000000</v>
      </c>
      <c r="K970" s="13">
        <f t="shared" si="62"/>
        <v>37000000</v>
      </c>
      <c r="L970" s="12">
        <f t="shared" si="63"/>
        <v>37000000</v>
      </c>
    </row>
    <row r="971" spans="1:12" ht="131.25" x14ac:dyDescent="0.25">
      <c r="A971" s="11">
        <v>203160</v>
      </c>
      <c r="B971" s="1"/>
      <c r="C971" s="2" t="s">
        <v>610</v>
      </c>
      <c r="D971" s="7"/>
      <c r="E971" s="5">
        <v>28</v>
      </c>
      <c r="F971" s="4">
        <v>28</v>
      </c>
      <c r="G971" s="4">
        <v>0</v>
      </c>
      <c r="H971" s="3">
        <v>7</v>
      </c>
      <c r="I971" s="13">
        <f t="shared" si="60"/>
        <v>15498000</v>
      </c>
      <c r="J971" s="12">
        <f t="shared" si="61"/>
        <v>51800000</v>
      </c>
      <c r="K971" s="13">
        <f t="shared" si="62"/>
        <v>51800000</v>
      </c>
      <c r="L971" s="12">
        <f t="shared" si="63"/>
        <v>51800000</v>
      </c>
    </row>
    <row r="972" spans="1:12" ht="37.5" x14ac:dyDescent="0.25">
      <c r="A972" s="11">
        <v>203165</v>
      </c>
      <c r="B972" s="1"/>
      <c r="C972" s="2" t="s">
        <v>611</v>
      </c>
      <c r="D972" s="7"/>
      <c r="E972" s="5">
        <v>38</v>
      </c>
      <c r="F972" s="4">
        <v>38</v>
      </c>
      <c r="G972" s="4">
        <v>0</v>
      </c>
      <c r="H972" s="3">
        <v>7</v>
      </c>
      <c r="I972" s="13">
        <f t="shared" si="60"/>
        <v>21033000</v>
      </c>
      <c r="J972" s="12">
        <f t="shared" si="61"/>
        <v>70300000</v>
      </c>
      <c r="K972" s="13">
        <f t="shared" si="62"/>
        <v>70300000</v>
      </c>
      <c r="L972" s="12">
        <f t="shared" si="63"/>
        <v>70300000</v>
      </c>
    </row>
    <row r="973" spans="1:12" ht="150" x14ac:dyDescent="0.25">
      <c r="A973" s="11">
        <v>203170</v>
      </c>
      <c r="B973" s="1"/>
      <c r="C973" s="2" t="s">
        <v>612</v>
      </c>
      <c r="D973" s="7"/>
      <c r="E973" s="5">
        <v>50</v>
      </c>
      <c r="F973" s="4">
        <v>50</v>
      </c>
      <c r="G973" s="4">
        <v>0</v>
      </c>
      <c r="H973" s="3">
        <v>9</v>
      </c>
      <c r="I973" s="13">
        <f t="shared" si="60"/>
        <v>27675000</v>
      </c>
      <c r="J973" s="12">
        <f t="shared" si="61"/>
        <v>92500000</v>
      </c>
      <c r="K973" s="13">
        <f t="shared" si="62"/>
        <v>92500000</v>
      </c>
      <c r="L973" s="12">
        <f t="shared" si="63"/>
        <v>92500000</v>
      </c>
    </row>
    <row r="974" spans="1:12" ht="131.25" x14ac:dyDescent="0.25">
      <c r="A974" s="11">
        <v>203175</v>
      </c>
      <c r="B974" s="1"/>
      <c r="C974" s="2" t="s">
        <v>613</v>
      </c>
      <c r="D974" s="7"/>
      <c r="E974" s="5">
        <v>69</v>
      </c>
      <c r="F974" s="4">
        <v>69</v>
      </c>
      <c r="G974" s="4">
        <v>0</v>
      </c>
      <c r="H974" s="3">
        <v>9</v>
      </c>
      <c r="I974" s="13">
        <f t="shared" si="60"/>
        <v>38191500</v>
      </c>
      <c r="J974" s="12">
        <f t="shared" si="61"/>
        <v>127650000</v>
      </c>
      <c r="K974" s="13">
        <f t="shared" si="62"/>
        <v>127650000</v>
      </c>
      <c r="L974" s="12">
        <f t="shared" si="63"/>
        <v>127650000</v>
      </c>
    </row>
    <row r="975" spans="1:12" ht="150" x14ac:dyDescent="0.25">
      <c r="A975" s="11">
        <v>203180</v>
      </c>
      <c r="B975" s="1"/>
      <c r="C975" s="2" t="s">
        <v>614</v>
      </c>
      <c r="D975" s="7"/>
      <c r="E975" s="5">
        <v>43</v>
      </c>
      <c r="F975" s="4">
        <v>43</v>
      </c>
      <c r="G975" s="4">
        <v>0</v>
      </c>
      <c r="H975" s="3">
        <v>8</v>
      </c>
      <c r="I975" s="13">
        <f t="shared" si="60"/>
        <v>23800500</v>
      </c>
      <c r="J975" s="12">
        <f t="shared" si="61"/>
        <v>79550000</v>
      </c>
      <c r="K975" s="13">
        <f t="shared" si="62"/>
        <v>79550000</v>
      </c>
      <c r="L975" s="12">
        <f t="shared" si="63"/>
        <v>79550000</v>
      </c>
    </row>
    <row r="976" spans="1:12" ht="37.5" x14ac:dyDescent="0.25">
      <c r="A976" s="11">
        <v>203185</v>
      </c>
      <c r="B976" s="1"/>
      <c r="C976" s="2" t="s">
        <v>2556</v>
      </c>
      <c r="D976" s="7" t="s">
        <v>615</v>
      </c>
      <c r="E976" s="5">
        <v>120</v>
      </c>
      <c r="F976" s="4">
        <v>120</v>
      </c>
      <c r="G976" s="4">
        <v>0</v>
      </c>
      <c r="H976" s="3">
        <v>9</v>
      </c>
      <c r="I976" s="13">
        <f t="shared" si="60"/>
        <v>66420000</v>
      </c>
      <c r="J976" s="12">
        <f t="shared" si="61"/>
        <v>222000000</v>
      </c>
      <c r="K976" s="13">
        <f t="shared" si="62"/>
        <v>222000000</v>
      </c>
      <c r="L976" s="12">
        <f t="shared" si="63"/>
        <v>222000000</v>
      </c>
    </row>
    <row r="977" spans="1:12" ht="37.5" x14ac:dyDescent="0.25">
      <c r="A977" s="11">
        <v>203190</v>
      </c>
      <c r="B977" s="1"/>
      <c r="C977" s="2" t="s">
        <v>616</v>
      </c>
      <c r="D977" s="7" t="s">
        <v>568</v>
      </c>
      <c r="E977" s="5">
        <v>2</v>
      </c>
      <c r="F977" s="4">
        <v>2</v>
      </c>
      <c r="G977" s="4">
        <v>0</v>
      </c>
      <c r="H977" s="3">
        <v>4</v>
      </c>
      <c r="I977" s="13">
        <f t="shared" si="60"/>
        <v>1107000</v>
      </c>
      <c r="J977" s="12">
        <f t="shared" si="61"/>
        <v>3700000</v>
      </c>
      <c r="K977" s="13">
        <f t="shared" si="62"/>
        <v>3700000</v>
      </c>
      <c r="L977" s="12">
        <f t="shared" si="63"/>
        <v>3700000</v>
      </c>
    </row>
    <row r="978" spans="1:12" ht="37.5" x14ac:dyDescent="0.25">
      <c r="A978" s="11">
        <v>203195</v>
      </c>
      <c r="B978" s="1"/>
      <c r="C978" s="2" t="s">
        <v>2557</v>
      </c>
      <c r="D978" s="7" t="s">
        <v>617</v>
      </c>
      <c r="E978" s="5">
        <v>23</v>
      </c>
      <c r="F978" s="4">
        <v>23</v>
      </c>
      <c r="G978" s="4">
        <v>0</v>
      </c>
      <c r="H978" s="3">
        <v>4</v>
      </c>
      <c r="I978" s="13">
        <f t="shared" si="60"/>
        <v>12730500</v>
      </c>
      <c r="J978" s="12">
        <f t="shared" si="61"/>
        <v>42550000</v>
      </c>
      <c r="K978" s="13">
        <f t="shared" si="62"/>
        <v>42550000</v>
      </c>
      <c r="L978" s="12">
        <f t="shared" si="63"/>
        <v>42550000</v>
      </c>
    </row>
    <row r="979" spans="1:12" ht="37.5" x14ac:dyDescent="0.25">
      <c r="A979" s="11">
        <v>203200</v>
      </c>
      <c r="B979" s="1"/>
      <c r="C979" s="2" t="s">
        <v>618</v>
      </c>
      <c r="D979" s="7"/>
      <c r="E979" s="5">
        <v>33</v>
      </c>
      <c r="F979" s="4">
        <v>33</v>
      </c>
      <c r="G979" s="4">
        <v>0</v>
      </c>
      <c r="H979" s="3">
        <v>7</v>
      </c>
      <c r="I979" s="13">
        <f t="shared" si="60"/>
        <v>18265500</v>
      </c>
      <c r="J979" s="12">
        <f t="shared" si="61"/>
        <v>61050000</v>
      </c>
      <c r="K979" s="13">
        <f t="shared" si="62"/>
        <v>61050000</v>
      </c>
      <c r="L979" s="12">
        <f t="shared" si="63"/>
        <v>61050000</v>
      </c>
    </row>
    <row r="980" spans="1:12" ht="37.5" x14ac:dyDescent="0.25">
      <c r="A980" s="11">
        <v>203205</v>
      </c>
      <c r="B980" s="1"/>
      <c r="C980" s="2" t="s">
        <v>619</v>
      </c>
      <c r="D980" s="7"/>
      <c r="E980" s="5">
        <v>45</v>
      </c>
      <c r="F980" s="4">
        <v>45</v>
      </c>
      <c r="G980" s="4">
        <v>0</v>
      </c>
      <c r="H980" s="3">
        <v>7</v>
      </c>
      <c r="I980" s="13">
        <f t="shared" si="60"/>
        <v>24907500</v>
      </c>
      <c r="J980" s="12">
        <f t="shared" si="61"/>
        <v>83250000</v>
      </c>
      <c r="K980" s="13">
        <f t="shared" si="62"/>
        <v>83250000</v>
      </c>
      <c r="L980" s="12">
        <f t="shared" si="63"/>
        <v>83250000</v>
      </c>
    </row>
    <row r="981" spans="1:12" ht="56.25" x14ac:dyDescent="0.25">
      <c r="A981" s="11">
        <v>203210</v>
      </c>
      <c r="B981" s="1"/>
      <c r="C981" s="2" t="s">
        <v>620</v>
      </c>
      <c r="D981" s="7"/>
      <c r="E981" s="5">
        <v>33</v>
      </c>
      <c r="F981" s="4">
        <v>33</v>
      </c>
      <c r="G981" s="4">
        <v>0</v>
      </c>
      <c r="H981" s="3">
        <v>7</v>
      </c>
      <c r="I981" s="13">
        <f t="shared" si="60"/>
        <v>18265500</v>
      </c>
      <c r="J981" s="12">
        <f t="shared" si="61"/>
        <v>61050000</v>
      </c>
      <c r="K981" s="13">
        <f t="shared" si="62"/>
        <v>61050000</v>
      </c>
      <c r="L981" s="12">
        <f t="shared" si="63"/>
        <v>61050000</v>
      </c>
    </row>
    <row r="982" spans="1:12" ht="37.5" x14ac:dyDescent="0.25">
      <c r="A982" s="11">
        <v>203215</v>
      </c>
      <c r="B982" s="1"/>
      <c r="C982" s="2" t="s">
        <v>619</v>
      </c>
      <c r="D982" s="7"/>
      <c r="E982" s="5">
        <v>49</v>
      </c>
      <c r="F982" s="4">
        <v>49</v>
      </c>
      <c r="G982" s="4">
        <v>0</v>
      </c>
      <c r="H982" s="3">
        <v>7</v>
      </c>
      <c r="I982" s="13">
        <f t="shared" si="60"/>
        <v>27121500</v>
      </c>
      <c r="J982" s="12">
        <f t="shared" si="61"/>
        <v>90650000</v>
      </c>
      <c r="K982" s="13">
        <f t="shared" si="62"/>
        <v>90650000</v>
      </c>
      <c r="L982" s="12">
        <f t="shared" si="63"/>
        <v>90650000</v>
      </c>
    </row>
    <row r="983" spans="1:12" ht="37.5" x14ac:dyDescent="0.25">
      <c r="A983" s="11">
        <v>203220</v>
      </c>
      <c r="B983" s="1"/>
      <c r="C983" s="2" t="s">
        <v>621</v>
      </c>
      <c r="D983" s="7"/>
      <c r="E983" s="5">
        <v>24</v>
      </c>
      <c r="F983" s="4">
        <v>24</v>
      </c>
      <c r="G983" s="4">
        <v>0</v>
      </c>
      <c r="H983" s="3">
        <v>7</v>
      </c>
      <c r="I983" s="13">
        <f t="shared" si="60"/>
        <v>13284000</v>
      </c>
      <c r="J983" s="12">
        <f t="shared" si="61"/>
        <v>44400000</v>
      </c>
      <c r="K983" s="13">
        <f t="shared" si="62"/>
        <v>44400000</v>
      </c>
      <c r="L983" s="12">
        <f t="shared" si="63"/>
        <v>44400000</v>
      </c>
    </row>
    <row r="984" spans="1:12" ht="56.25" x14ac:dyDescent="0.25">
      <c r="A984" s="11">
        <v>203225</v>
      </c>
      <c r="B984" s="1"/>
      <c r="C984" s="2" t="s">
        <v>622</v>
      </c>
      <c r="D984" s="7"/>
      <c r="E984" s="5">
        <v>31</v>
      </c>
      <c r="F984" s="4">
        <v>31</v>
      </c>
      <c r="G984" s="4">
        <v>0</v>
      </c>
      <c r="H984" s="3">
        <v>7</v>
      </c>
      <c r="I984" s="13">
        <f t="shared" si="60"/>
        <v>17158500</v>
      </c>
      <c r="J984" s="12">
        <f t="shared" si="61"/>
        <v>57350000</v>
      </c>
      <c r="K984" s="13">
        <f t="shared" si="62"/>
        <v>57350000</v>
      </c>
      <c r="L984" s="12">
        <f t="shared" si="63"/>
        <v>57350000</v>
      </c>
    </row>
    <row r="985" spans="1:12" ht="56.25" x14ac:dyDescent="0.25">
      <c r="A985" s="11">
        <v>203230</v>
      </c>
      <c r="B985" s="1"/>
      <c r="C985" s="2" t="s">
        <v>623</v>
      </c>
      <c r="D985" s="7"/>
      <c r="E985" s="5">
        <v>42</v>
      </c>
      <c r="F985" s="4">
        <v>42</v>
      </c>
      <c r="G985" s="4">
        <v>0</v>
      </c>
      <c r="H985" s="3">
        <v>7</v>
      </c>
      <c r="I985" s="13">
        <f t="shared" si="60"/>
        <v>23247000</v>
      </c>
      <c r="J985" s="12">
        <f t="shared" si="61"/>
        <v>77700000</v>
      </c>
      <c r="K985" s="13">
        <f t="shared" si="62"/>
        <v>77700000</v>
      </c>
      <c r="L985" s="12">
        <f t="shared" si="63"/>
        <v>77700000</v>
      </c>
    </row>
    <row r="986" spans="1:12" ht="37.5" x14ac:dyDescent="0.25">
      <c r="A986" s="11">
        <v>203235</v>
      </c>
      <c r="B986" s="1"/>
      <c r="C986" s="2" t="s">
        <v>624</v>
      </c>
      <c r="D986" s="7"/>
      <c r="E986" s="5">
        <v>27</v>
      </c>
      <c r="F986" s="4">
        <v>27</v>
      </c>
      <c r="G986" s="4">
        <v>0</v>
      </c>
      <c r="H986" s="3">
        <v>7</v>
      </c>
      <c r="I986" s="13">
        <f t="shared" si="60"/>
        <v>14944500</v>
      </c>
      <c r="J986" s="12">
        <f t="shared" si="61"/>
        <v>49950000</v>
      </c>
      <c r="K986" s="13">
        <f t="shared" si="62"/>
        <v>49950000</v>
      </c>
      <c r="L986" s="12">
        <f t="shared" si="63"/>
        <v>49950000</v>
      </c>
    </row>
    <row r="987" spans="1:12" ht="56.25" x14ac:dyDescent="0.25">
      <c r="A987" s="11">
        <v>203240</v>
      </c>
      <c r="B987" s="1"/>
      <c r="C987" s="2" t="s">
        <v>625</v>
      </c>
      <c r="D987" s="7"/>
      <c r="E987" s="5">
        <v>37</v>
      </c>
      <c r="F987" s="4">
        <v>37</v>
      </c>
      <c r="G987" s="4">
        <v>0</v>
      </c>
      <c r="H987" s="3">
        <v>7</v>
      </c>
      <c r="I987" s="13">
        <f t="shared" si="60"/>
        <v>20479500</v>
      </c>
      <c r="J987" s="12">
        <f t="shared" si="61"/>
        <v>68450000</v>
      </c>
      <c r="K987" s="13">
        <f t="shared" si="62"/>
        <v>68450000</v>
      </c>
      <c r="L987" s="12">
        <f t="shared" si="63"/>
        <v>68450000</v>
      </c>
    </row>
    <row r="988" spans="1:12" ht="56.25" x14ac:dyDescent="0.25">
      <c r="A988" s="11">
        <v>203245</v>
      </c>
      <c r="B988" s="1"/>
      <c r="C988" s="2" t="s">
        <v>626</v>
      </c>
      <c r="D988" s="7"/>
      <c r="E988" s="5">
        <v>54</v>
      </c>
      <c r="F988" s="4">
        <v>54</v>
      </c>
      <c r="G988" s="4">
        <v>0</v>
      </c>
      <c r="H988" s="3">
        <v>7</v>
      </c>
      <c r="I988" s="13">
        <f t="shared" si="60"/>
        <v>29889000</v>
      </c>
      <c r="J988" s="12">
        <f t="shared" si="61"/>
        <v>99900000</v>
      </c>
      <c r="K988" s="13">
        <f t="shared" si="62"/>
        <v>99900000</v>
      </c>
      <c r="L988" s="12">
        <f t="shared" si="63"/>
        <v>99900000</v>
      </c>
    </row>
    <row r="989" spans="1:12" ht="56.25" x14ac:dyDescent="0.25">
      <c r="A989" s="11">
        <v>203250</v>
      </c>
      <c r="B989" s="1"/>
      <c r="C989" s="2" t="s">
        <v>627</v>
      </c>
      <c r="D989" s="7"/>
      <c r="E989" s="5">
        <v>37</v>
      </c>
      <c r="F989" s="4">
        <v>37</v>
      </c>
      <c r="G989" s="4">
        <v>0</v>
      </c>
      <c r="H989" s="3">
        <v>7</v>
      </c>
      <c r="I989" s="13">
        <f t="shared" si="60"/>
        <v>20479500</v>
      </c>
      <c r="J989" s="12">
        <f t="shared" si="61"/>
        <v>68450000</v>
      </c>
      <c r="K989" s="13">
        <f t="shared" si="62"/>
        <v>68450000</v>
      </c>
      <c r="L989" s="12">
        <f t="shared" si="63"/>
        <v>68450000</v>
      </c>
    </row>
    <row r="990" spans="1:12" ht="56.25" x14ac:dyDescent="0.25">
      <c r="A990" s="11">
        <v>203255</v>
      </c>
      <c r="B990" s="1"/>
      <c r="C990" s="2" t="s">
        <v>628</v>
      </c>
      <c r="D990" s="7"/>
      <c r="E990" s="5">
        <v>55</v>
      </c>
      <c r="F990" s="4">
        <v>55</v>
      </c>
      <c r="G990" s="4">
        <v>0</v>
      </c>
      <c r="H990" s="3">
        <v>7</v>
      </c>
      <c r="I990" s="13">
        <f t="shared" si="60"/>
        <v>30442500</v>
      </c>
      <c r="J990" s="12">
        <f t="shared" si="61"/>
        <v>101750000</v>
      </c>
      <c r="K990" s="13">
        <f t="shared" si="62"/>
        <v>101750000</v>
      </c>
      <c r="L990" s="12">
        <f t="shared" si="63"/>
        <v>101750000</v>
      </c>
    </row>
    <row r="991" spans="1:12" ht="37.5" x14ac:dyDescent="0.25">
      <c r="A991" s="11">
        <v>203260</v>
      </c>
      <c r="B991" s="1"/>
      <c r="C991" s="2" t="s">
        <v>629</v>
      </c>
      <c r="D991" s="7"/>
      <c r="E991" s="5">
        <v>41</v>
      </c>
      <c r="F991" s="4">
        <v>41</v>
      </c>
      <c r="G991" s="4">
        <v>0</v>
      </c>
      <c r="H991" s="3">
        <v>7</v>
      </c>
      <c r="I991" s="13">
        <f t="shared" si="60"/>
        <v>22693500</v>
      </c>
      <c r="J991" s="12">
        <f t="shared" si="61"/>
        <v>75850000</v>
      </c>
      <c r="K991" s="13">
        <f t="shared" si="62"/>
        <v>75850000</v>
      </c>
      <c r="L991" s="12">
        <f t="shared" si="63"/>
        <v>75850000</v>
      </c>
    </row>
    <row r="992" spans="1:12" ht="37.5" x14ac:dyDescent="0.25">
      <c r="A992" s="11">
        <v>203265</v>
      </c>
      <c r="B992" s="1"/>
      <c r="C992" s="2" t="s">
        <v>2558</v>
      </c>
      <c r="D992" s="7" t="s">
        <v>630</v>
      </c>
      <c r="E992" s="5">
        <v>41</v>
      </c>
      <c r="F992" s="4">
        <v>41</v>
      </c>
      <c r="G992" s="4">
        <v>0</v>
      </c>
      <c r="H992" s="3">
        <v>8</v>
      </c>
      <c r="I992" s="13">
        <f t="shared" si="60"/>
        <v>22693500</v>
      </c>
      <c r="J992" s="12">
        <f t="shared" si="61"/>
        <v>75850000</v>
      </c>
      <c r="K992" s="13">
        <f t="shared" si="62"/>
        <v>75850000</v>
      </c>
      <c r="L992" s="12">
        <f t="shared" si="63"/>
        <v>75850000</v>
      </c>
    </row>
    <row r="993" spans="1:12" ht="56.25" x14ac:dyDescent="0.25">
      <c r="A993" s="11">
        <v>203270</v>
      </c>
      <c r="B993" s="1"/>
      <c r="C993" s="2" t="s">
        <v>631</v>
      </c>
      <c r="D993" s="7"/>
      <c r="E993" s="5">
        <v>45</v>
      </c>
      <c r="F993" s="4">
        <v>45</v>
      </c>
      <c r="G993" s="4">
        <v>0</v>
      </c>
      <c r="H993" s="3">
        <v>8</v>
      </c>
      <c r="I993" s="13">
        <f t="shared" si="60"/>
        <v>24907500</v>
      </c>
      <c r="J993" s="12">
        <f t="shared" si="61"/>
        <v>83250000</v>
      </c>
      <c r="K993" s="13">
        <f t="shared" si="62"/>
        <v>83250000</v>
      </c>
      <c r="L993" s="12">
        <f t="shared" si="63"/>
        <v>83250000</v>
      </c>
    </row>
    <row r="994" spans="1:12" ht="56.25" x14ac:dyDescent="0.25">
      <c r="A994" s="11">
        <v>203275</v>
      </c>
      <c r="B994" s="1"/>
      <c r="C994" s="2" t="s">
        <v>632</v>
      </c>
      <c r="D994" s="7"/>
      <c r="E994" s="5">
        <v>44</v>
      </c>
      <c r="F994" s="4">
        <v>44</v>
      </c>
      <c r="G994" s="4">
        <v>0</v>
      </c>
      <c r="H994" s="3">
        <v>8</v>
      </c>
      <c r="I994" s="13">
        <f t="shared" si="60"/>
        <v>24354000</v>
      </c>
      <c r="J994" s="12">
        <f t="shared" si="61"/>
        <v>81400000</v>
      </c>
      <c r="K994" s="13">
        <f t="shared" si="62"/>
        <v>81400000</v>
      </c>
      <c r="L994" s="12">
        <f t="shared" si="63"/>
        <v>81400000</v>
      </c>
    </row>
    <row r="995" spans="1:12" ht="75" x14ac:dyDescent="0.25">
      <c r="A995" s="11">
        <v>203280</v>
      </c>
      <c r="B995" s="1"/>
      <c r="C995" s="2" t="s">
        <v>633</v>
      </c>
      <c r="D995" s="7"/>
      <c r="E995" s="5">
        <v>60</v>
      </c>
      <c r="F995" s="4">
        <v>60</v>
      </c>
      <c r="G995" s="4">
        <v>0</v>
      </c>
      <c r="H995" s="3">
        <v>8</v>
      </c>
      <c r="I995" s="13">
        <f t="shared" si="60"/>
        <v>33210000</v>
      </c>
      <c r="J995" s="12">
        <f t="shared" si="61"/>
        <v>111000000</v>
      </c>
      <c r="K995" s="13">
        <f t="shared" si="62"/>
        <v>111000000</v>
      </c>
      <c r="L995" s="12">
        <f t="shared" si="63"/>
        <v>111000000</v>
      </c>
    </row>
    <row r="996" spans="1:12" ht="37.5" x14ac:dyDescent="0.25">
      <c r="A996" s="11">
        <v>203285</v>
      </c>
      <c r="B996" s="1" t="s">
        <v>16</v>
      </c>
      <c r="C996" s="2" t="s">
        <v>5395</v>
      </c>
      <c r="D996" s="7" t="s">
        <v>634</v>
      </c>
      <c r="E996" s="5">
        <v>105</v>
      </c>
      <c r="F996" s="4">
        <v>105</v>
      </c>
      <c r="G996" s="4">
        <v>0</v>
      </c>
      <c r="H996" s="3">
        <v>8</v>
      </c>
      <c r="I996" s="13">
        <f t="shared" si="60"/>
        <v>58117500</v>
      </c>
      <c r="J996" s="12">
        <f t="shared" si="61"/>
        <v>194250000</v>
      </c>
      <c r="K996" s="13">
        <f t="shared" si="62"/>
        <v>194250000</v>
      </c>
      <c r="L996" s="12">
        <f t="shared" si="63"/>
        <v>194250000</v>
      </c>
    </row>
    <row r="997" spans="1:12" ht="37.5" x14ac:dyDescent="0.25">
      <c r="A997" s="11">
        <v>203290</v>
      </c>
      <c r="B997" s="1" t="s">
        <v>16</v>
      </c>
      <c r="C997" s="2" t="s">
        <v>2559</v>
      </c>
      <c r="D997" s="7" t="s">
        <v>635</v>
      </c>
      <c r="E997" s="5">
        <v>85</v>
      </c>
      <c r="F997" s="4">
        <v>85</v>
      </c>
      <c r="G997" s="4">
        <v>0</v>
      </c>
      <c r="H997" s="3">
        <v>8</v>
      </c>
      <c r="I997" s="13">
        <f t="shared" si="60"/>
        <v>47047500</v>
      </c>
      <c r="J997" s="12">
        <f t="shared" si="61"/>
        <v>157250000</v>
      </c>
      <c r="K997" s="13">
        <f t="shared" si="62"/>
        <v>157250000</v>
      </c>
      <c r="L997" s="12">
        <f t="shared" si="63"/>
        <v>157250000</v>
      </c>
    </row>
    <row r="998" spans="1:12" ht="75" x14ac:dyDescent="0.25">
      <c r="A998" s="11">
        <v>203291</v>
      </c>
      <c r="B998" s="1" t="s">
        <v>16</v>
      </c>
      <c r="C998" s="2" t="s">
        <v>2560</v>
      </c>
      <c r="D998" s="7" t="s">
        <v>2561</v>
      </c>
      <c r="E998" s="5">
        <v>67</v>
      </c>
      <c r="F998" s="4">
        <v>67</v>
      </c>
      <c r="G998" s="4">
        <v>0</v>
      </c>
      <c r="H998" s="3">
        <v>8</v>
      </c>
      <c r="I998" s="13">
        <f t="shared" si="60"/>
        <v>37084500</v>
      </c>
      <c r="J998" s="12">
        <f t="shared" si="61"/>
        <v>123950000</v>
      </c>
      <c r="K998" s="13">
        <f t="shared" si="62"/>
        <v>123950000</v>
      </c>
      <c r="L998" s="12">
        <f t="shared" si="63"/>
        <v>123950000</v>
      </c>
    </row>
    <row r="999" spans="1:12" ht="56.25" x14ac:dyDescent="0.25">
      <c r="A999" s="11">
        <v>203295</v>
      </c>
      <c r="B999" s="1"/>
      <c r="C999" s="2" t="s">
        <v>636</v>
      </c>
      <c r="D999" s="7"/>
      <c r="E999" s="5">
        <v>51</v>
      </c>
      <c r="F999" s="4">
        <v>51</v>
      </c>
      <c r="G999" s="4">
        <v>0</v>
      </c>
      <c r="H999" s="3">
        <v>8</v>
      </c>
      <c r="I999" s="13">
        <f t="shared" si="60"/>
        <v>28228500</v>
      </c>
      <c r="J999" s="12">
        <f t="shared" si="61"/>
        <v>94350000</v>
      </c>
      <c r="K999" s="13">
        <f t="shared" si="62"/>
        <v>94350000</v>
      </c>
      <c r="L999" s="12">
        <f t="shared" si="63"/>
        <v>94350000</v>
      </c>
    </row>
    <row r="1000" spans="1:12" ht="56.25" x14ac:dyDescent="0.25">
      <c r="A1000" s="11">
        <v>203300</v>
      </c>
      <c r="B1000" s="1"/>
      <c r="C1000" s="2" t="s">
        <v>637</v>
      </c>
      <c r="D1000" s="7"/>
      <c r="E1000" s="5">
        <v>46</v>
      </c>
      <c r="F1000" s="4">
        <v>46</v>
      </c>
      <c r="G1000" s="4">
        <v>0</v>
      </c>
      <c r="H1000" s="3">
        <v>8</v>
      </c>
      <c r="I1000" s="13">
        <f t="shared" si="60"/>
        <v>25461000</v>
      </c>
      <c r="J1000" s="12">
        <f t="shared" si="61"/>
        <v>85100000</v>
      </c>
      <c r="K1000" s="13">
        <f t="shared" si="62"/>
        <v>85100000</v>
      </c>
      <c r="L1000" s="12">
        <f t="shared" si="63"/>
        <v>85100000</v>
      </c>
    </row>
    <row r="1001" spans="1:12" ht="131.25" x14ac:dyDescent="0.25">
      <c r="A1001" s="11">
        <v>203305</v>
      </c>
      <c r="B1001" s="1"/>
      <c r="C1001" s="2" t="s">
        <v>638</v>
      </c>
      <c r="D1001" s="7"/>
      <c r="E1001" s="5">
        <v>46</v>
      </c>
      <c r="F1001" s="4">
        <v>46</v>
      </c>
      <c r="G1001" s="4">
        <v>0</v>
      </c>
      <c r="H1001" s="3">
        <v>8</v>
      </c>
      <c r="I1001" s="13">
        <f t="shared" si="60"/>
        <v>25461000</v>
      </c>
      <c r="J1001" s="12">
        <f t="shared" si="61"/>
        <v>85100000</v>
      </c>
      <c r="K1001" s="13">
        <f t="shared" si="62"/>
        <v>85100000</v>
      </c>
      <c r="L1001" s="12">
        <f t="shared" si="63"/>
        <v>85100000</v>
      </c>
    </row>
    <row r="1002" spans="1:12" ht="56.25" x14ac:dyDescent="0.25">
      <c r="A1002" s="11">
        <v>203310</v>
      </c>
      <c r="B1002" s="1"/>
      <c r="C1002" s="2" t="s">
        <v>639</v>
      </c>
      <c r="D1002" s="7"/>
      <c r="E1002" s="5">
        <v>46</v>
      </c>
      <c r="F1002" s="4">
        <v>46</v>
      </c>
      <c r="G1002" s="4">
        <v>0</v>
      </c>
      <c r="H1002" s="3">
        <v>8</v>
      </c>
      <c r="I1002" s="13">
        <f t="shared" si="60"/>
        <v>25461000</v>
      </c>
      <c r="J1002" s="12">
        <f t="shared" si="61"/>
        <v>85100000</v>
      </c>
      <c r="K1002" s="13">
        <f t="shared" si="62"/>
        <v>85100000</v>
      </c>
      <c r="L1002" s="12">
        <f t="shared" si="63"/>
        <v>85100000</v>
      </c>
    </row>
    <row r="1003" spans="1:12" ht="37.5" x14ac:dyDescent="0.25">
      <c r="A1003" s="11">
        <v>203315</v>
      </c>
      <c r="B1003" s="1"/>
      <c r="C1003" s="2" t="s">
        <v>2562</v>
      </c>
      <c r="D1003" s="7" t="s">
        <v>640</v>
      </c>
      <c r="E1003" s="5">
        <v>26</v>
      </c>
      <c r="F1003" s="4">
        <v>26</v>
      </c>
      <c r="G1003" s="4">
        <v>0</v>
      </c>
      <c r="H1003" s="3">
        <v>8</v>
      </c>
      <c r="I1003" s="13">
        <f t="shared" si="60"/>
        <v>14391000</v>
      </c>
      <c r="J1003" s="12">
        <f t="shared" si="61"/>
        <v>48100000</v>
      </c>
      <c r="K1003" s="13">
        <f t="shared" si="62"/>
        <v>48100000</v>
      </c>
      <c r="L1003" s="12">
        <f t="shared" si="63"/>
        <v>48100000</v>
      </c>
    </row>
    <row r="1004" spans="1:12" ht="37.5" x14ac:dyDescent="0.25">
      <c r="A1004" s="11">
        <v>203320</v>
      </c>
      <c r="B1004" s="1"/>
      <c r="C1004" s="2" t="s">
        <v>641</v>
      </c>
      <c r="D1004" s="7"/>
      <c r="E1004" s="5">
        <v>48</v>
      </c>
      <c r="F1004" s="4">
        <v>48</v>
      </c>
      <c r="G1004" s="4">
        <v>0</v>
      </c>
      <c r="H1004" s="3">
        <v>8</v>
      </c>
      <c r="I1004" s="13">
        <f t="shared" si="60"/>
        <v>26568000</v>
      </c>
      <c r="J1004" s="12">
        <f t="shared" si="61"/>
        <v>88800000</v>
      </c>
      <c r="K1004" s="13">
        <f t="shared" si="62"/>
        <v>88800000</v>
      </c>
      <c r="L1004" s="12">
        <f t="shared" si="63"/>
        <v>88800000</v>
      </c>
    </row>
    <row r="1005" spans="1:12" ht="19.5" x14ac:dyDescent="0.25">
      <c r="A1005" s="11">
        <v>203325</v>
      </c>
      <c r="B1005" s="1"/>
      <c r="C1005" s="2" t="s">
        <v>642</v>
      </c>
      <c r="D1005" s="7"/>
      <c r="E1005" s="5">
        <v>52</v>
      </c>
      <c r="F1005" s="4">
        <v>52</v>
      </c>
      <c r="G1005" s="4">
        <v>0</v>
      </c>
      <c r="H1005" s="3">
        <v>8</v>
      </c>
      <c r="I1005" s="13">
        <f t="shared" si="60"/>
        <v>28782000</v>
      </c>
      <c r="J1005" s="12">
        <f t="shared" si="61"/>
        <v>96200000</v>
      </c>
      <c r="K1005" s="13">
        <f t="shared" si="62"/>
        <v>96200000</v>
      </c>
      <c r="L1005" s="12">
        <f t="shared" si="63"/>
        <v>96200000</v>
      </c>
    </row>
    <row r="1006" spans="1:12" ht="56.25" x14ac:dyDescent="0.25">
      <c r="A1006" s="11">
        <v>203330</v>
      </c>
      <c r="B1006" s="1"/>
      <c r="C1006" s="2" t="s">
        <v>643</v>
      </c>
      <c r="D1006" s="7"/>
      <c r="E1006" s="5">
        <v>83</v>
      </c>
      <c r="F1006" s="4">
        <v>83</v>
      </c>
      <c r="G1006" s="4">
        <v>0</v>
      </c>
      <c r="H1006" s="3">
        <v>8</v>
      </c>
      <c r="I1006" s="13">
        <f t="shared" si="60"/>
        <v>45940500</v>
      </c>
      <c r="J1006" s="12">
        <f t="shared" si="61"/>
        <v>153550000</v>
      </c>
      <c r="K1006" s="13">
        <f t="shared" si="62"/>
        <v>153550000</v>
      </c>
      <c r="L1006" s="12">
        <f t="shared" si="63"/>
        <v>153550000</v>
      </c>
    </row>
    <row r="1007" spans="1:12" ht="56.25" x14ac:dyDescent="0.25">
      <c r="A1007" s="11">
        <v>203335</v>
      </c>
      <c r="B1007" s="1"/>
      <c r="C1007" s="2" t="s">
        <v>644</v>
      </c>
      <c r="D1007" s="7"/>
      <c r="E1007" s="5">
        <v>45</v>
      </c>
      <c r="F1007" s="4">
        <v>45</v>
      </c>
      <c r="G1007" s="4">
        <v>0</v>
      </c>
      <c r="H1007" s="3">
        <v>8</v>
      </c>
      <c r="I1007" s="13">
        <f t="shared" si="60"/>
        <v>24907500</v>
      </c>
      <c r="J1007" s="12">
        <f t="shared" si="61"/>
        <v>83250000</v>
      </c>
      <c r="K1007" s="13">
        <f t="shared" si="62"/>
        <v>83250000</v>
      </c>
      <c r="L1007" s="12">
        <f t="shared" si="63"/>
        <v>83250000</v>
      </c>
    </row>
    <row r="1008" spans="1:12" ht="37.5" x14ac:dyDescent="0.25">
      <c r="A1008" s="11">
        <v>203340</v>
      </c>
      <c r="B1008" s="1"/>
      <c r="C1008" s="2" t="s">
        <v>645</v>
      </c>
      <c r="D1008" s="7"/>
      <c r="E1008" s="5">
        <v>46</v>
      </c>
      <c r="F1008" s="4">
        <v>46</v>
      </c>
      <c r="G1008" s="4">
        <v>0</v>
      </c>
      <c r="H1008" s="3">
        <v>8</v>
      </c>
      <c r="I1008" s="13">
        <f t="shared" si="60"/>
        <v>25461000</v>
      </c>
      <c r="J1008" s="12">
        <f t="shared" si="61"/>
        <v>85100000</v>
      </c>
      <c r="K1008" s="13">
        <f t="shared" si="62"/>
        <v>85100000</v>
      </c>
      <c r="L1008" s="12">
        <f t="shared" si="63"/>
        <v>85100000</v>
      </c>
    </row>
    <row r="1009" spans="1:12" ht="37.5" x14ac:dyDescent="0.25">
      <c r="A1009" s="11">
        <v>203345</v>
      </c>
      <c r="B1009" s="1"/>
      <c r="C1009" s="2" t="s">
        <v>2563</v>
      </c>
      <c r="D1009" s="7"/>
      <c r="E1009" s="5">
        <v>33</v>
      </c>
      <c r="F1009" s="4">
        <v>33</v>
      </c>
      <c r="G1009" s="4">
        <v>0</v>
      </c>
      <c r="H1009" s="3">
        <v>8</v>
      </c>
      <c r="I1009" s="13">
        <f t="shared" si="60"/>
        <v>18265500</v>
      </c>
      <c r="J1009" s="12">
        <f t="shared" si="61"/>
        <v>61050000</v>
      </c>
      <c r="K1009" s="13">
        <f t="shared" si="62"/>
        <v>61050000</v>
      </c>
      <c r="L1009" s="12">
        <f t="shared" si="63"/>
        <v>61050000</v>
      </c>
    </row>
    <row r="1010" spans="1:12" ht="37.5" x14ac:dyDescent="0.25">
      <c r="A1010" s="11">
        <v>203350</v>
      </c>
      <c r="B1010" s="1"/>
      <c r="C1010" s="2" t="s">
        <v>2564</v>
      </c>
      <c r="D1010" s="7"/>
      <c r="E1010" s="5">
        <v>45</v>
      </c>
      <c r="F1010" s="4">
        <v>45</v>
      </c>
      <c r="G1010" s="4">
        <v>0</v>
      </c>
      <c r="H1010" s="3">
        <v>8</v>
      </c>
      <c r="I1010" s="13">
        <f t="shared" si="60"/>
        <v>24907500</v>
      </c>
      <c r="J1010" s="12">
        <f t="shared" si="61"/>
        <v>83250000</v>
      </c>
      <c r="K1010" s="13">
        <f t="shared" si="62"/>
        <v>83250000</v>
      </c>
      <c r="L1010" s="12">
        <f t="shared" si="63"/>
        <v>83250000</v>
      </c>
    </row>
    <row r="1011" spans="1:12" ht="75" x14ac:dyDescent="0.25">
      <c r="A1011" s="11">
        <v>203355</v>
      </c>
      <c r="B1011" s="1"/>
      <c r="C1011" s="2" t="s">
        <v>646</v>
      </c>
      <c r="D1011" s="7"/>
      <c r="E1011" s="5">
        <v>59</v>
      </c>
      <c r="F1011" s="4">
        <v>59</v>
      </c>
      <c r="G1011" s="4">
        <v>0</v>
      </c>
      <c r="H1011" s="3">
        <v>8</v>
      </c>
      <c r="I1011" s="13">
        <f t="shared" si="60"/>
        <v>32656500</v>
      </c>
      <c r="J1011" s="12">
        <f t="shared" si="61"/>
        <v>109150000</v>
      </c>
      <c r="K1011" s="13">
        <f t="shared" si="62"/>
        <v>109150000</v>
      </c>
      <c r="L1011" s="12">
        <f t="shared" si="63"/>
        <v>109150000</v>
      </c>
    </row>
    <row r="1012" spans="1:12" ht="75" x14ac:dyDescent="0.25">
      <c r="A1012" s="11">
        <v>203360</v>
      </c>
      <c r="B1012" s="1"/>
      <c r="C1012" s="2" t="s">
        <v>647</v>
      </c>
      <c r="D1012" s="7"/>
      <c r="E1012" s="5">
        <v>50</v>
      </c>
      <c r="F1012" s="4">
        <v>50</v>
      </c>
      <c r="G1012" s="4">
        <v>0</v>
      </c>
      <c r="H1012" s="3">
        <v>8</v>
      </c>
      <c r="I1012" s="13">
        <f t="shared" si="60"/>
        <v>27675000</v>
      </c>
      <c r="J1012" s="12">
        <f t="shared" si="61"/>
        <v>92500000</v>
      </c>
      <c r="K1012" s="13">
        <f t="shared" si="62"/>
        <v>92500000</v>
      </c>
      <c r="L1012" s="12">
        <f t="shared" si="63"/>
        <v>92500000</v>
      </c>
    </row>
    <row r="1013" spans="1:12" ht="37.5" x14ac:dyDescent="0.25">
      <c r="A1013" s="11">
        <v>203365</v>
      </c>
      <c r="B1013" s="1"/>
      <c r="C1013" s="2" t="s">
        <v>648</v>
      </c>
      <c r="D1013" s="7"/>
      <c r="E1013" s="5">
        <v>60</v>
      </c>
      <c r="F1013" s="4">
        <v>60</v>
      </c>
      <c r="G1013" s="4">
        <v>0</v>
      </c>
      <c r="H1013" s="3">
        <v>8</v>
      </c>
      <c r="I1013" s="13">
        <f t="shared" si="60"/>
        <v>33210000</v>
      </c>
      <c r="J1013" s="12">
        <f t="shared" si="61"/>
        <v>111000000</v>
      </c>
      <c r="K1013" s="13">
        <f t="shared" si="62"/>
        <v>111000000</v>
      </c>
      <c r="L1013" s="12">
        <f t="shared" si="63"/>
        <v>111000000</v>
      </c>
    </row>
    <row r="1014" spans="1:12" ht="75" x14ac:dyDescent="0.25">
      <c r="A1014" s="11">
        <v>203366</v>
      </c>
      <c r="B1014" s="1"/>
      <c r="C1014" s="2" t="s">
        <v>2565</v>
      </c>
      <c r="D1014" s="7"/>
      <c r="E1014" s="5">
        <v>74</v>
      </c>
      <c r="F1014" s="4">
        <v>74</v>
      </c>
      <c r="G1014" s="4">
        <v>0</v>
      </c>
      <c r="H1014" s="3">
        <v>8</v>
      </c>
      <c r="I1014" s="13">
        <f t="shared" si="60"/>
        <v>40959000</v>
      </c>
      <c r="J1014" s="12">
        <f t="shared" si="61"/>
        <v>136900000</v>
      </c>
      <c r="K1014" s="13">
        <f t="shared" si="62"/>
        <v>136900000</v>
      </c>
      <c r="L1014" s="12">
        <f t="shared" si="63"/>
        <v>136900000</v>
      </c>
    </row>
    <row r="1015" spans="1:12" ht="75" x14ac:dyDescent="0.25">
      <c r="A1015" s="11">
        <v>203370</v>
      </c>
      <c r="B1015" s="1"/>
      <c r="C1015" s="2" t="s">
        <v>649</v>
      </c>
      <c r="D1015" s="7"/>
      <c r="E1015" s="5">
        <v>52</v>
      </c>
      <c r="F1015" s="4">
        <v>52</v>
      </c>
      <c r="G1015" s="4">
        <v>0</v>
      </c>
      <c r="H1015" s="3">
        <v>8</v>
      </c>
      <c r="I1015" s="13">
        <f t="shared" si="60"/>
        <v>28782000</v>
      </c>
      <c r="J1015" s="12">
        <f t="shared" si="61"/>
        <v>96200000</v>
      </c>
      <c r="K1015" s="13">
        <f t="shared" si="62"/>
        <v>96200000</v>
      </c>
      <c r="L1015" s="12">
        <f t="shared" si="63"/>
        <v>96200000</v>
      </c>
    </row>
    <row r="1016" spans="1:12" ht="56.25" x14ac:dyDescent="0.25">
      <c r="A1016" s="11">
        <v>203375</v>
      </c>
      <c r="B1016" s="1"/>
      <c r="C1016" s="2" t="s">
        <v>650</v>
      </c>
      <c r="D1016" s="7"/>
      <c r="E1016" s="5">
        <v>89</v>
      </c>
      <c r="F1016" s="4">
        <v>89</v>
      </c>
      <c r="G1016" s="4">
        <v>0</v>
      </c>
      <c r="H1016" s="3">
        <v>10</v>
      </c>
      <c r="I1016" s="13">
        <f t="shared" si="60"/>
        <v>49261500</v>
      </c>
      <c r="J1016" s="12">
        <f t="shared" si="61"/>
        <v>164650000</v>
      </c>
      <c r="K1016" s="13">
        <f t="shared" si="62"/>
        <v>164650000</v>
      </c>
      <c r="L1016" s="12">
        <f t="shared" si="63"/>
        <v>164650000</v>
      </c>
    </row>
    <row r="1017" spans="1:12" ht="37.5" x14ac:dyDescent="0.25">
      <c r="A1017" s="11">
        <v>203385</v>
      </c>
      <c r="B1017" s="1"/>
      <c r="C1017" s="2" t="s">
        <v>651</v>
      </c>
      <c r="D1017" s="7"/>
      <c r="E1017" s="5">
        <v>99</v>
      </c>
      <c r="F1017" s="4">
        <v>99</v>
      </c>
      <c r="G1017" s="4">
        <v>0</v>
      </c>
      <c r="H1017" s="3">
        <v>10</v>
      </c>
      <c r="I1017" s="13">
        <f t="shared" si="60"/>
        <v>54796500</v>
      </c>
      <c r="J1017" s="12">
        <f t="shared" si="61"/>
        <v>183150000</v>
      </c>
      <c r="K1017" s="13">
        <f t="shared" si="62"/>
        <v>183150000</v>
      </c>
      <c r="L1017" s="12">
        <f t="shared" si="63"/>
        <v>183150000</v>
      </c>
    </row>
    <row r="1018" spans="1:12" ht="56.25" x14ac:dyDescent="0.25">
      <c r="A1018" s="11">
        <v>203386</v>
      </c>
      <c r="B1018" s="1"/>
      <c r="C1018" s="2" t="s">
        <v>5396</v>
      </c>
      <c r="D1018" s="7" t="s">
        <v>2534</v>
      </c>
      <c r="E1018" s="5">
        <v>107</v>
      </c>
      <c r="F1018" s="4">
        <v>107</v>
      </c>
      <c r="G1018" s="4">
        <v>0</v>
      </c>
      <c r="H1018" s="3">
        <v>10</v>
      </c>
      <c r="I1018" s="13">
        <f t="shared" si="60"/>
        <v>59224500</v>
      </c>
      <c r="J1018" s="12">
        <f t="shared" si="61"/>
        <v>197950000</v>
      </c>
      <c r="K1018" s="13">
        <f t="shared" si="62"/>
        <v>197950000</v>
      </c>
      <c r="L1018" s="12">
        <f t="shared" si="63"/>
        <v>197950000</v>
      </c>
    </row>
    <row r="1019" spans="1:12" ht="56.25" x14ac:dyDescent="0.25">
      <c r="A1019" s="11">
        <v>203387</v>
      </c>
      <c r="B1019" s="1"/>
      <c r="C1019" s="2" t="s">
        <v>2566</v>
      </c>
      <c r="D1019" s="7" t="s">
        <v>2534</v>
      </c>
      <c r="E1019" s="5">
        <v>137</v>
      </c>
      <c r="F1019" s="4">
        <v>137</v>
      </c>
      <c r="G1019" s="4">
        <v>0</v>
      </c>
      <c r="H1019" s="3">
        <v>10</v>
      </c>
      <c r="I1019" s="13">
        <f t="shared" si="60"/>
        <v>75829500</v>
      </c>
      <c r="J1019" s="12">
        <f t="shared" si="61"/>
        <v>253450000</v>
      </c>
      <c r="K1019" s="13">
        <f t="shared" si="62"/>
        <v>253450000</v>
      </c>
      <c r="L1019" s="12">
        <f t="shared" si="63"/>
        <v>253450000</v>
      </c>
    </row>
    <row r="1020" spans="1:12" ht="75" x14ac:dyDescent="0.25">
      <c r="A1020" s="11">
        <v>203388</v>
      </c>
      <c r="B1020" s="1"/>
      <c r="C1020" s="2" t="s">
        <v>2567</v>
      </c>
      <c r="D1020" s="7"/>
      <c r="E1020" s="5">
        <v>89</v>
      </c>
      <c r="F1020" s="4">
        <v>89</v>
      </c>
      <c r="G1020" s="4">
        <v>0</v>
      </c>
      <c r="H1020" s="3">
        <v>10</v>
      </c>
      <c r="I1020" s="13">
        <f t="shared" si="60"/>
        <v>49261500</v>
      </c>
      <c r="J1020" s="12">
        <f t="shared" si="61"/>
        <v>164650000</v>
      </c>
      <c r="K1020" s="13">
        <f t="shared" si="62"/>
        <v>164650000</v>
      </c>
      <c r="L1020" s="12">
        <f t="shared" si="63"/>
        <v>164650000</v>
      </c>
    </row>
    <row r="1021" spans="1:12" ht="56.25" x14ac:dyDescent="0.25">
      <c r="A1021" s="11">
        <v>203390</v>
      </c>
      <c r="B1021" s="1"/>
      <c r="C1021" s="2" t="s">
        <v>2568</v>
      </c>
      <c r="D1021" s="7"/>
      <c r="E1021" s="5">
        <v>65</v>
      </c>
      <c r="F1021" s="4">
        <v>65</v>
      </c>
      <c r="G1021" s="4">
        <v>0</v>
      </c>
      <c r="H1021" s="3">
        <v>9</v>
      </c>
      <c r="I1021" s="13">
        <f t="shared" si="60"/>
        <v>35977500</v>
      </c>
      <c r="J1021" s="12">
        <f t="shared" si="61"/>
        <v>120250000</v>
      </c>
      <c r="K1021" s="13">
        <f t="shared" si="62"/>
        <v>120250000</v>
      </c>
      <c r="L1021" s="12">
        <f t="shared" si="63"/>
        <v>120250000</v>
      </c>
    </row>
    <row r="1022" spans="1:12" ht="75" x14ac:dyDescent="0.25">
      <c r="A1022" s="11">
        <v>203395</v>
      </c>
      <c r="B1022" s="1"/>
      <c r="C1022" s="2" t="s">
        <v>652</v>
      </c>
      <c r="D1022" s="7"/>
      <c r="E1022" s="5">
        <v>88</v>
      </c>
      <c r="F1022" s="4">
        <v>88</v>
      </c>
      <c r="G1022" s="4">
        <v>0</v>
      </c>
      <c r="H1022" s="3">
        <v>9</v>
      </c>
      <c r="I1022" s="13">
        <f t="shared" si="60"/>
        <v>48708000</v>
      </c>
      <c r="J1022" s="12">
        <f t="shared" si="61"/>
        <v>162800000</v>
      </c>
      <c r="K1022" s="13">
        <f t="shared" si="62"/>
        <v>162800000</v>
      </c>
      <c r="L1022" s="12">
        <f t="shared" si="63"/>
        <v>162800000</v>
      </c>
    </row>
    <row r="1023" spans="1:12" ht="112.5" x14ac:dyDescent="0.25">
      <c r="A1023" s="11">
        <v>203400</v>
      </c>
      <c r="B1023" s="1"/>
      <c r="C1023" s="2" t="s">
        <v>5397</v>
      </c>
      <c r="D1023" s="7"/>
      <c r="E1023" s="5">
        <v>66</v>
      </c>
      <c r="F1023" s="4">
        <v>66</v>
      </c>
      <c r="G1023" s="4">
        <v>0</v>
      </c>
      <c r="H1023" s="3">
        <v>8</v>
      </c>
      <c r="I1023" s="13">
        <f t="shared" si="60"/>
        <v>36531000</v>
      </c>
      <c r="J1023" s="12">
        <f t="shared" si="61"/>
        <v>122100000</v>
      </c>
      <c r="K1023" s="13">
        <f t="shared" si="62"/>
        <v>122100000</v>
      </c>
      <c r="L1023" s="12">
        <f t="shared" si="63"/>
        <v>122100000</v>
      </c>
    </row>
    <row r="1024" spans="1:12" ht="75" x14ac:dyDescent="0.25">
      <c r="A1024" s="11">
        <v>203405</v>
      </c>
      <c r="B1024" s="1"/>
      <c r="C1024" s="2" t="s">
        <v>653</v>
      </c>
      <c r="D1024" s="7"/>
      <c r="E1024" s="5">
        <v>86</v>
      </c>
      <c r="F1024" s="4">
        <v>86</v>
      </c>
      <c r="G1024" s="4">
        <v>0</v>
      </c>
      <c r="H1024" s="3">
        <v>9</v>
      </c>
      <c r="I1024" s="13">
        <f t="shared" si="60"/>
        <v>47601000</v>
      </c>
      <c r="J1024" s="12">
        <f t="shared" si="61"/>
        <v>159100000</v>
      </c>
      <c r="K1024" s="13">
        <f t="shared" si="62"/>
        <v>159100000</v>
      </c>
      <c r="L1024" s="12">
        <f t="shared" si="63"/>
        <v>159100000</v>
      </c>
    </row>
    <row r="1025" spans="1:12" ht="93.75" x14ac:dyDescent="0.25">
      <c r="A1025" s="11">
        <v>203420</v>
      </c>
      <c r="B1025" s="1"/>
      <c r="C1025" s="2" t="s">
        <v>2569</v>
      </c>
      <c r="D1025" s="7"/>
      <c r="E1025" s="5">
        <v>80</v>
      </c>
      <c r="F1025" s="4">
        <v>80</v>
      </c>
      <c r="G1025" s="4">
        <v>0</v>
      </c>
      <c r="H1025" s="3">
        <v>8</v>
      </c>
      <c r="I1025" s="13">
        <f t="shared" si="60"/>
        <v>44280000</v>
      </c>
      <c r="J1025" s="12">
        <f t="shared" si="61"/>
        <v>148000000</v>
      </c>
      <c r="K1025" s="13">
        <f t="shared" si="62"/>
        <v>148000000</v>
      </c>
      <c r="L1025" s="12">
        <f t="shared" si="63"/>
        <v>148000000</v>
      </c>
    </row>
    <row r="1026" spans="1:12" ht="93.75" x14ac:dyDescent="0.25">
      <c r="A1026" s="11">
        <v>203421</v>
      </c>
      <c r="B1026" s="1"/>
      <c r="C1026" s="2" t="s">
        <v>2570</v>
      </c>
      <c r="D1026" s="7"/>
      <c r="E1026" s="5">
        <v>100</v>
      </c>
      <c r="F1026" s="4">
        <v>100</v>
      </c>
      <c r="G1026" s="4">
        <v>0</v>
      </c>
      <c r="H1026" s="3">
        <v>8</v>
      </c>
      <c r="I1026" s="13">
        <f t="shared" si="60"/>
        <v>55350000</v>
      </c>
      <c r="J1026" s="12">
        <f t="shared" si="61"/>
        <v>185000000</v>
      </c>
      <c r="K1026" s="13">
        <f t="shared" si="62"/>
        <v>185000000</v>
      </c>
      <c r="L1026" s="12">
        <f t="shared" si="63"/>
        <v>185000000</v>
      </c>
    </row>
    <row r="1027" spans="1:12" ht="93.75" x14ac:dyDescent="0.25">
      <c r="A1027" s="11">
        <v>203425</v>
      </c>
      <c r="B1027" s="1"/>
      <c r="C1027" s="2" t="s">
        <v>5398</v>
      </c>
      <c r="D1027" s="7"/>
      <c r="E1027" s="5">
        <v>41</v>
      </c>
      <c r="F1027" s="4">
        <v>41</v>
      </c>
      <c r="G1027" s="4">
        <v>0</v>
      </c>
      <c r="H1027" s="3">
        <v>8</v>
      </c>
      <c r="I1027" s="13">
        <f t="shared" si="60"/>
        <v>22693500</v>
      </c>
      <c r="J1027" s="12">
        <f t="shared" si="61"/>
        <v>75850000</v>
      </c>
      <c r="K1027" s="13">
        <f t="shared" si="62"/>
        <v>75850000</v>
      </c>
      <c r="L1027" s="12">
        <f t="shared" si="63"/>
        <v>75850000</v>
      </c>
    </row>
    <row r="1028" spans="1:12" ht="93.75" x14ac:dyDescent="0.25">
      <c r="A1028" s="11">
        <v>203430</v>
      </c>
      <c r="B1028" s="1"/>
      <c r="C1028" s="2" t="s">
        <v>5399</v>
      </c>
      <c r="D1028" s="7"/>
      <c r="E1028" s="5">
        <v>58</v>
      </c>
      <c r="F1028" s="4">
        <v>58</v>
      </c>
      <c r="G1028" s="4">
        <v>0</v>
      </c>
      <c r="H1028" s="3">
        <v>8</v>
      </c>
      <c r="I1028" s="13">
        <f t="shared" ref="I1028:I1091" si="64">F1028*553500+G1028*1140000</f>
        <v>32103000</v>
      </c>
      <c r="J1028" s="12">
        <f t="shared" ref="J1028:J1091" si="65">F1028*1850000+G1028*5100000</f>
        <v>107300000</v>
      </c>
      <c r="K1028" s="13">
        <f t="shared" ref="K1028:K1091" si="66">F1028*1850000+G1028*2060000</f>
        <v>107300000</v>
      </c>
      <c r="L1028" s="12">
        <f t="shared" ref="L1028:L1091" si="67">F1028*1850000+G1028*4340000</f>
        <v>107300000</v>
      </c>
    </row>
    <row r="1029" spans="1:12" ht="75" x14ac:dyDescent="0.25">
      <c r="A1029" s="11">
        <v>203450</v>
      </c>
      <c r="B1029" s="1"/>
      <c r="C1029" s="2" t="s">
        <v>654</v>
      </c>
      <c r="D1029" s="7"/>
      <c r="E1029" s="5">
        <v>56</v>
      </c>
      <c r="F1029" s="4">
        <v>56</v>
      </c>
      <c r="G1029" s="4">
        <v>0</v>
      </c>
      <c r="H1029" s="3">
        <v>8</v>
      </c>
      <c r="I1029" s="13">
        <f t="shared" si="64"/>
        <v>30996000</v>
      </c>
      <c r="J1029" s="12">
        <f t="shared" si="65"/>
        <v>103600000</v>
      </c>
      <c r="K1029" s="13">
        <f t="shared" si="66"/>
        <v>103600000</v>
      </c>
      <c r="L1029" s="12">
        <f t="shared" si="67"/>
        <v>103600000</v>
      </c>
    </row>
    <row r="1030" spans="1:12" ht="112.5" x14ac:dyDescent="0.25">
      <c r="A1030" s="11">
        <v>203455</v>
      </c>
      <c r="B1030" s="1"/>
      <c r="C1030" s="2" t="s">
        <v>5400</v>
      </c>
      <c r="D1030" s="7"/>
      <c r="E1030" s="5">
        <v>37</v>
      </c>
      <c r="F1030" s="4">
        <v>37</v>
      </c>
      <c r="G1030" s="4">
        <v>0</v>
      </c>
      <c r="H1030" s="3">
        <v>8</v>
      </c>
      <c r="I1030" s="13">
        <f t="shared" si="64"/>
        <v>20479500</v>
      </c>
      <c r="J1030" s="12">
        <f t="shared" si="65"/>
        <v>68450000</v>
      </c>
      <c r="K1030" s="13">
        <f t="shared" si="66"/>
        <v>68450000</v>
      </c>
      <c r="L1030" s="12">
        <f t="shared" si="67"/>
        <v>68450000</v>
      </c>
    </row>
    <row r="1031" spans="1:12" ht="37.5" x14ac:dyDescent="0.25">
      <c r="A1031" s="11">
        <v>203460</v>
      </c>
      <c r="B1031" s="1"/>
      <c r="C1031" s="2" t="s">
        <v>2571</v>
      </c>
      <c r="D1031" s="7"/>
      <c r="E1031" s="5">
        <v>28</v>
      </c>
      <c r="F1031" s="4">
        <v>28</v>
      </c>
      <c r="G1031" s="4">
        <v>0</v>
      </c>
      <c r="H1031" s="3">
        <v>4</v>
      </c>
      <c r="I1031" s="13">
        <f t="shared" si="64"/>
        <v>15498000</v>
      </c>
      <c r="J1031" s="12">
        <f t="shared" si="65"/>
        <v>51800000</v>
      </c>
      <c r="K1031" s="13">
        <f t="shared" si="66"/>
        <v>51800000</v>
      </c>
      <c r="L1031" s="12">
        <f t="shared" si="67"/>
        <v>51800000</v>
      </c>
    </row>
    <row r="1032" spans="1:12" ht="37.5" x14ac:dyDescent="0.25">
      <c r="A1032" s="11">
        <v>203470</v>
      </c>
      <c r="B1032" s="1"/>
      <c r="C1032" s="2" t="s">
        <v>655</v>
      </c>
      <c r="D1032" s="7"/>
      <c r="E1032" s="5">
        <v>88</v>
      </c>
      <c r="F1032" s="4">
        <v>88</v>
      </c>
      <c r="G1032" s="4">
        <v>0</v>
      </c>
      <c r="H1032" s="3">
        <v>8</v>
      </c>
      <c r="I1032" s="13">
        <f t="shared" si="64"/>
        <v>48708000</v>
      </c>
      <c r="J1032" s="12">
        <f t="shared" si="65"/>
        <v>162800000</v>
      </c>
      <c r="K1032" s="13">
        <f t="shared" si="66"/>
        <v>162800000</v>
      </c>
      <c r="L1032" s="12">
        <f t="shared" si="67"/>
        <v>162800000</v>
      </c>
    </row>
    <row r="1033" spans="1:12" ht="56.25" x14ac:dyDescent="0.25">
      <c r="A1033" s="11">
        <v>203475</v>
      </c>
      <c r="B1033" s="1"/>
      <c r="C1033" s="2" t="s">
        <v>656</v>
      </c>
      <c r="D1033" s="7"/>
      <c r="E1033" s="5">
        <v>68</v>
      </c>
      <c r="F1033" s="4">
        <v>68</v>
      </c>
      <c r="G1033" s="4">
        <v>0</v>
      </c>
      <c r="H1033" s="3">
        <v>8</v>
      </c>
      <c r="I1033" s="13">
        <f t="shared" si="64"/>
        <v>37638000</v>
      </c>
      <c r="J1033" s="12">
        <f t="shared" si="65"/>
        <v>125800000</v>
      </c>
      <c r="K1033" s="13">
        <f t="shared" si="66"/>
        <v>125800000</v>
      </c>
      <c r="L1033" s="12">
        <f t="shared" si="67"/>
        <v>125800000</v>
      </c>
    </row>
    <row r="1034" spans="1:12" ht="112.5" x14ac:dyDescent="0.25">
      <c r="A1034" s="11">
        <v>203480</v>
      </c>
      <c r="B1034" s="1"/>
      <c r="C1034" s="2" t="s">
        <v>5401</v>
      </c>
      <c r="D1034" s="7"/>
      <c r="E1034" s="5">
        <v>32</v>
      </c>
      <c r="F1034" s="4">
        <v>32</v>
      </c>
      <c r="G1034" s="4">
        <v>0</v>
      </c>
      <c r="H1034" s="3">
        <v>4</v>
      </c>
      <c r="I1034" s="13">
        <f t="shared" si="64"/>
        <v>17712000</v>
      </c>
      <c r="J1034" s="12">
        <f t="shared" si="65"/>
        <v>59200000</v>
      </c>
      <c r="K1034" s="13">
        <f t="shared" si="66"/>
        <v>59200000</v>
      </c>
      <c r="L1034" s="12">
        <f t="shared" si="67"/>
        <v>59200000</v>
      </c>
    </row>
    <row r="1035" spans="1:12" ht="93.75" x14ac:dyDescent="0.25">
      <c r="A1035" s="11">
        <v>203481</v>
      </c>
      <c r="B1035" s="1"/>
      <c r="C1035" s="2" t="s">
        <v>2572</v>
      </c>
      <c r="D1035" s="7"/>
      <c r="E1035" s="5">
        <v>30</v>
      </c>
      <c r="F1035" s="4">
        <v>30</v>
      </c>
      <c r="G1035" s="4">
        <v>0</v>
      </c>
      <c r="H1035" s="3">
        <v>4</v>
      </c>
      <c r="I1035" s="13">
        <f t="shared" si="64"/>
        <v>16605000</v>
      </c>
      <c r="J1035" s="12">
        <f t="shared" si="65"/>
        <v>55500000</v>
      </c>
      <c r="K1035" s="13">
        <f t="shared" si="66"/>
        <v>55500000</v>
      </c>
      <c r="L1035" s="12">
        <f t="shared" si="67"/>
        <v>55500000</v>
      </c>
    </row>
    <row r="1036" spans="1:12" ht="168.75" x14ac:dyDescent="0.25">
      <c r="A1036" s="11">
        <v>203482</v>
      </c>
      <c r="B1036" s="1"/>
      <c r="C1036" s="2" t="s">
        <v>5402</v>
      </c>
      <c r="D1036" s="7"/>
      <c r="E1036" s="5">
        <v>30</v>
      </c>
      <c r="F1036" s="4">
        <v>30</v>
      </c>
      <c r="G1036" s="4">
        <v>0</v>
      </c>
      <c r="H1036" s="3">
        <v>4</v>
      </c>
      <c r="I1036" s="13">
        <f t="shared" si="64"/>
        <v>16605000</v>
      </c>
      <c r="J1036" s="12">
        <f t="shared" si="65"/>
        <v>55500000</v>
      </c>
      <c r="K1036" s="13">
        <f t="shared" si="66"/>
        <v>55500000</v>
      </c>
      <c r="L1036" s="12">
        <f t="shared" si="67"/>
        <v>55500000</v>
      </c>
    </row>
    <row r="1037" spans="1:12" ht="37.5" x14ac:dyDescent="0.25">
      <c r="A1037" s="11">
        <v>203485</v>
      </c>
      <c r="B1037" s="1"/>
      <c r="C1037" s="2" t="s">
        <v>657</v>
      </c>
      <c r="D1037" s="7"/>
      <c r="E1037" s="5">
        <v>70</v>
      </c>
      <c r="F1037" s="4">
        <v>70</v>
      </c>
      <c r="G1037" s="4">
        <v>0</v>
      </c>
      <c r="H1037" s="3">
        <v>8</v>
      </c>
      <c r="I1037" s="13">
        <f t="shared" si="64"/>
        <v>38745000</v>
      </c>
      <c r="J1037" s="12">
        <f t="shared" si="65"/>
        <v>129500000</v>
      </c>
      <c r="K1037" s="13">
        <f t="shared" si="66"/>
        <v>129500000</v>
      </c>
      <c r="L1037" s="12">
        <f t="shared" si="67"/>
        <v>129500000</v>
      </c>
    </row>
    <row r="1038" spans="1:12" ht="150" x14ac:dyDescent="0.25">
      <c r="A1038" s="11">
        <v>203490</v>
      </c>
      <c r="B1038" s="1"/>
      <c r="C1038" s="2" t="s">
        <v>2573</v>
      </c>
      <c r="D1038" s="7"/>
      <c r="E1038" s="5">
        <v>75</v>
      </c>
      <c r="F1038" s="4">
        <v>75</v>
      </c>
      <c r="G1038" s="4">
        <v>0</v>
      </c>
      <c r="H1038" s="3">
        <v>8</v>
      </c>
      <c r="I1038" s="13">
        <f t="shared" si="64"/>
        <v>41512500</v>
      </c>
      <c r="J1038" s="12">
        <f t="shared" si="65"/>
        <v>138750000</v>
      </c>
      <c r="K1038" s="13">
        <f t="shared" si="66"/>
        <v>138750000</v>
      </c>
      <c r="L1038" s="12">
        <f t="shared" si="67"/>
        <v>138750000</v>
      </c>
    </row>
    <row r="1039" spans="1:12" ht="168.75" x14ac:dyDescent="0.25">
      <c r="A1039" s="11">
        <v>203491</v>
      </c>
      <c r="B1039" s="1"/>
      <c r="C1039" s="2" t="s">
        <v>658</v>
      </c>
      <c r="D1039" s="7"/>
      <c r="E1039" s="5">
        <v>88</v>
      </c>
      <c r="F1039" s="4">
        <v>88</v>
      </c>
      <c r="G1039" s="4">
        <v>0</v>
      </c>
      <c r="H1039" s="3">
        <v>8</v>
      </c>
      <c r="I1039" s="13">
        <f t="shared" si="64"/>
        <v>48708000</v>
      </c>
      <c r="J1039" s="12">
        <f t="shared" si="65"/>
        <v>162800000</v>
      </c>
      <c r="K1039" s="13">
        <f t="shared" si="66"/>
        <v>162800000</v>
      </c>
      <c r="L1039" s="12">
        <f t="shared" si="67"/>
        <v>162800000</v>
      </c>
    </row>
    <row r="1040" spans="1:12" ht="56.25" x14ac:dyDescent="0.25">
      <c r="A1040" s="11">
        <v>203495</v>
      </c>
      <c r="B1040" s="1"/>
      <c r="C1040" s="2" t="s">
        <v>5403</v>
      </c>
      <c r="D1040" s="7"/>
      <c r="E1040" s="5">
        <v>31</v>
      </c>
      <c r="F1040" s="4">
        <v>31</v>
      </c>
      <c r="G1040" s="4">
        <v>0</v>
      </c>
      <c r="H1040" s="3">
        <v>4</v>
      </c>
      <c r="I1040" s="13">
        <f t="shared" si="64"/>
        <v>17158500</v>
      </c>
      <c r="J1040" s="12">
        <f t="shared" si="65"/>
        <v>57350000</v>
      </c>
      <c r="K1040" s="13">
        <f t="shared" si="66"/>
        <v>57350000</v>
      </c>
      <c r="L1040" s="12">
        <f t="shared" si="67"/>
        <v>57350000</v>
      </c>
    </row>
    <row r="1041" spans="1:12" ht="56.25" x14ac:dyDescent="0.25">
      <c r="A1041" s="11">
        <v>203500</v>
      </c>
      <c r="B1041" s="1"/>
      <c r="C1041" s="2" t="s">
        <v>5404</v>
      </c>
      <c r="D1041" s="7"/>
      <c r="E1041" s="5">
        <v>66</v>
      </c>
      <c r="F1041" s="4">
        <v>66</v>
      </c>
      <c r="G1041" s="4">
        <v>0</v>
      </c>
      <c r="H1041" s="3">
        <v>8</v>
      </c>
      <c r="I1041" s="13">
        <f t="shared" si="64"/>
        <v>36531000</v>
      </c>
      <c r="J1041" s="12">
        <f t="shared" si="65"/>
        <v>122100000</v>
      </c>
      <c r="K1041" s="13">
        <f t="shared" si="66"/>
        <v>122100000</v>
      </c>
      <c r="L1041" s="12">
        <f t="shared" si="67"/>
        <v>122100000</v>
      </c>
    </row>
    <row r="1042" spans="1:12" ht="37.5" x14ac:dyDescent="0.25">
      <c r="A1042" s="11">
        <v>203505</v>
      </c>
      <c r="B1042" s="1"/>
      <c r="C1042" s="2" t="s">
        <v>659</v>
      </c>
      <c r="D1042" s="7"/>
      <c r="E1042" s="5">
        <v>12</v>
      </c>
      <c r="F1042" s="4">
        <v>12</v>
      </c>
      <c r="G1042" s="4">
        <v>0</v>
      </c>
      <c r="H1042" s="3">
        <v>4</v>
      </c>
      <c r="I1042" s="13">
        <f t="shared" si="64"/>
        <v>6642000</v>
      </c>
      <c r="J1042" s="12">
        <f t="shared" si="65"/>
        <v>22200000</v>
      </c>
      <c r="K1042" s="13">
        <f t="shared" si="66"/>
        <v>22200000</v>
      </c>
      <c r="L1042" s="12">
        <f t="shared" si="67"/>
        <v>22200000</v>
      </c>
    </row>
    <row r="1043" spans="1:12" ht="56.25" x14ac:dyDescent="0.25">
      <c r="A1043" s="11">
        <v>203510</v>
      </c>
      <c r="B1043" s="1"/>
      <c r="C1043" s="2" t="s">
        <v>660</v>
      </c>
      <c r="D1043" s="7"/>
      <c r="E1043" s="5">
        <v>49</v>
      </c>
      <c r="F1043" s="4">
        <v>49</v>
      </c>
      <c r="G1043" s="4">
        <v>0</v>
      </c>
      <c r="H1043" s="3">
        <v>8</v>
      </c>
      <c r="I1043" s="13">
        <f t="shared" si="64"/>
        <v>27121500</v>
      </c>
      <c r="J1043" s="12">
        <f t="shared" si="65"/>
        <v>90650000</v>
      </c>
      <c r="K1043" s="13">
        <f t="shared" si="66"/>
        <v>90650000</v>
      </c>
      <c r="L1043" s="12">
        <f t="shared" si="67"/>
        <v>90650000</v>
      </c>
    </row>
    <row r="1044" spans="1:12" ht="56.25" x14ac:dyDescent="0.25">
      <c r="A1044" s="11">
        <v>203515</v>
      </c>
      <c r="B1044" s="1"/>
      <c r="C1044" s="2" t="s">
        <v>2574</v>
      </c>
      <c r="D1044" s="7" t="s">
        <v>661</v>
      </c>
      <c r="E1044" s="5">
        <v>10</v>
      </c>
      <c r="F1044" s="4">
        <v>10</v>
      </c>
      <c r="G1044" s="4">
        <v>0</v>
      </c>
      <c r="H1044" s="3">
        <v>4</v>
      </c>
      <c r="I1044" s="13">
        <f t="shared" si="64"/>
        <v>5535000</v>
      </c>
      <c r="J1044" s="12">
        <f t="shared" si="65"/>
        <v>18500000</v>
      </c>
      <c r="K1044" s="13">
        <f t="shared" si="66"/>
        <v>18500000</v>
      </c>
      <c r="L1044" s="12">
        <f t="shared" si="67"/>
        <v>18500000</v>
      </c>
    </row>
    <row r="1045" spans="1:12" ht="75" x14ac:dyDescent="0.25">
      <c r="A1045" s="11">
        <v>203516</v>
      </c>
      <c r="B1045" s="1"/>
      <c r="C1045" s="2" t="s">
        <v>2575</v>
      </c>
      <c r="D1045" s="7" t="s">
        <v>661</v>
      </c>
      <c r="E1045" s="5">
        <v>21</v>
      </c>
      <c r="F1045" s="4">
        <v>21</v>
      </c>
      <c r="G1045" s="4">
        <v>0</v>
      </c>
      <c r="H1045" s="3">
        <v>4</v>
      </c>
      <c r="I1045" s="13">
        <f t="shared" si="64"/>
        <v>11623500</v>
      </c>
      <c r="J1045" s="12">
        <f t="shared" si="65"/>
        <v>38850000</v>
      </c>
      <c r="K1045" s="13">
        <f t="shared" si="66"/>
        <v>38850000</v>
      </c>
      <c r="L1045" s="12">
        <f t="shared" si="67"/>
        <v>38850000</v>
      </c>
    </row>
    <row r="1046" spans="1:12" ht="75" x14ac:dyDescent="0.25">
      <c r="A1046" s="11">
        <v>203520</v>
      </c>
      <c r="B1046" s="1"/>
      <c r="C1046" s="2" t="s">
        <v>2576</v>
      </c>
      <c r="D1046" s="7" t="s">
        <v>662</v>
      </c>
      <c r="E1046" s="5">
        <v>67</v>
      </c>
      <c r="F1046" s="4">
        <v>67</v>
      </c>
      <c r="G1046" s="4">
        <v>0</v>
      </c>
      <c r="H1046" s="3">
        <v>8</v>
      </c>
      <c r="I1046" s="13">
        <f t="shared" si="64"/>
        <v>37084500</v>
      </c>
      <c r="J1046" s="12">
        <f t="shared" si="65"/>
        <v>123950000</v>
      </c>
      <c r="K1046" s="13">
        <f t="shared" si="66"/>
        <v>123950000</v>
      </c>
      <c r="L1046" s="12">
        <f t="shared" si="67"/>
        <v>123950000</v>
      </c>
    </row>
    <row r="1047" spans="1:12" ht="75" x14ac:dyDescent="0.25">
      <c r="A1047" s="11">
        <v>203521</v>
      </c>
      <c r="B1047" s="1"/>
      <c r="C1047" s="2" t="s">
        <v>2577</v>
      </c>
      <c r="D1047" s="7" t="s">
        <v>662</v>
      </c>
      <c r="E1047" s="5">
        <v>79</v>
      </c>
      <c r="F1047" s="4">
        <v>79</v>
      </c>
      <c r="G1047" s="4">
        <v>0</v>
      </c>
      <c r="H1047" s="3">
        <v>8</v>
      </c>
      <c r="I1047" s="13">
        <f t="shared" si="64"/>
        <v>43726500</v>
      </c>
      <c r="J1047" s="12">
        <f t="shared" si="65"/>
        <v>146150000</v>
      </c>
      <c r="K1047" s="13">
        <f t="shared" si="66"/>
        <v>146150000</v>
      </c>
      <c r="L1047" s="12">
        <f t="shared" si="67"/>
        <v>146150000</v>
      </c>
    </row>
    <row r="1048" spans="1:12" ht="75" x14ac:dyDescent="0.25">
      <c r="A1048" s="11">
        <v>203525</v>
      </c>
      <c r="B1048" s="1"/>
      <c r="C1048" s="2" t="s">
        <v>2578</v>
      </c>
      <c r="D1048" s="7" t="s">
        <v>663</v>
      </c>
      <c r="E1048" s="5">
        <v>14</v>
      </c>
      <c r="F1048" s="4">
        <v>14</v>
      </c>
      <c r="G1048" s="4">
        <v>0</v>
      </c>
      <c r="H1048" s="3">
        <v>4</v>
      </c>
      <c r="I1048" s="13">
        <f t="shared" si="64"/>
        <v>7749000</v>
      </c>
      <c r="J1048" s="12">
        <f t="shared" si="65"/>
        <v>25900000</v>
      </c>
      <c r="K1048" s="13">
        <f t="shared" si="66"/>
        <v>25900000</v>
      </c>
      <c r="L1048" s="12">
        <f t="shared" si="67"/>
        <v>25900000</v>
      </c>
    </row>
    <row r="1049" spans="1:12" ht="75" x14ac:dyDescent="0.25">
      <c r="A1049" s="11">
        <v>203530</v>
      </c>
      <c r="B1049" s="1"/>
      <c r="C1049" s="2" t="s">
        <v>664</v>
      </c>
      <c r="D1049" s="7"/>
      <c r="E1049" s="5">
        <v>50</v>
      </c>
      <c r="F1049" s="4">
        <v>50</v>
      </c>
      <c r="G1049" s="4">
        <v>0</v>
      </c>
      <c r="H1049" s="3">
        <v>8</v>
      </c>
      <c r="I1049" s="13">
        <f t="shared" si="64"/>
        <v>27675000</v>
      </c>
      <c r="J1049" s="12">
        <f t="shared" si="65"/>
        <v>92500000</v>
      </c>
      <c r="K1049" s="13">
        <f t="shared" si="66"/>
        <v>92500000</v>
      </c>
      <c r="L1049" s="12">
        <f t="shared" si="67"/>
        <v>92500000</v>
      </c>
    </row>
    <row r="1050" spans="1:12" ht="37.5" x14ac:dyDescent="0.25">
      <c r="A1050" s="11">
        <v>203535</v>
      </c>
      <c r="B1050" s="1"/>
      <c r="C1050" s="2" t="s">
        <v>665</v>
      </c>
      <c r="D1050" s="7"/>
      <c r="E1050" s="5">
        <v>13</v>
      </c>
      <c r="F1050" s="4">
        <v>13</v>
      </c>
      <c r="G1050" s="4">
        <v>0</v>
      </c>
      <c r="H1050" s="3">
        <v>4</v>
      </c>
      <c r="I1050" s="13">
        <f t="shared" si="64"/>
        <v>7195500</v>
      </c>
      <c r="J1050" s="12">
        <f t="shared" si="65"/>
        <v>24050000</v>
      </c>
      <c r="K1050" s="13">
        <f t="shared" si="66"/>
        <v>24050000</v>
      </c>
      <c r="L1050" s="12">
        <f t="shared" si="67"/>
        <v>24050000</v>
      </c>
    </row>
    <row r="1051" spans="1:12" ht="75" x14ac:dyDescent="0.25">
      <c r="A1051" s="11">
        <v>203540</v>
      </c>
      <c r="B1051" s="1"/>
      <c r="C1051" s="2" t="s">
        <v>666</v>
      </c>
      <c r="D1051" s="7"/>
      <c r="E1051" s="5">
        <v>66</v>
      </c>
      <c r="F1051" s="4">
        <v>66</v>
      </c>
      <c r="G1051" s="4">
        <v>0</v>
      </c>
      <c r="H1051" s="3">
        <v>8</v>
      </c>
      <c r="I1051" s="13">
        <f t="shared" si="64"/>
        <v>36531000</v>
      </c>
      <c r="J1051" s="12">
        <f t="shared" si="65"/>
        <v>122100000</v>
      </c>
      <c r="K1051" s="13">
        <f t="shared" si="66"/>
        <v>122100000</v>
      </c>
      <c r="L1051" s="12">
        <f t="shared" si="67"/>
        <v>122100000</v>
      </c>
    </row>
    <row r="1052" spans="1:12" ht="56.25" x14ac:dyDescent="0.25">
      <c r="A1052" s="11">
        <v>203545</v>
      </c>
      <c r="B1052" s="1"/>
      <c r="C1052" s="2" t="s">
        <v>667</v>
      </c>
      <c r="D1052" s="7"/>
      <c r="E1052" s="5">
        <v>13</v>
      </c>
      <c r="F1052" s="4">
        <v>13</v>
      </c>
      <c r="G1052" s="4">
        <v>0</v>
      </c>
      <c r="H1052" s="3">
        <v>4</v>
      </c>
      <c r="I1052" s="13">
        <f t="shared" si="64"/>
        <v>7195500</v>
      </c>
      <c r="J1052" s="12">
        <f t="shared" si="65"/>
        <v>24050000</v>
      </c>
      <c r="K1052" s="13">
        <f t="shared" si="66"/>
        <v>24050000</v>
      </c>
      <c r="L1052" s="12">
        <f t="shared" si="67"/>
        <v>24050000</v>
      </c>
    </row>
    <row r="1053" spans="1:12" ht="75" x14ac:dyDescent="0.25">
      <c r="A1053" s="11">
        <v>203550</v>
      </c>
      <c r="B1053" s="1"/>
      <c r="C1053" s="2" t="s">
        <v>668</v>
      </c>
      <c r="D1053" s="7"/>
      <c r="E1053" s="5">
        <v>52</v>
      </c>
      <c r="F1053" s="4">
        <v>52</v>
      </c>
      <c r="G1053" s="4">
        <v>0</v>
      </c>
      <c r="H1053" s="3">
        <v>8</v>
      </c>
      <c r="I1053" s="13">
        <f t="shared" si="64"/>
        <v>28782000</v>
      </c>
      <c r="J1053" s="12">
        <f t="shared" si="65"/>
        <v>96200000</v>
      </c>
      <c r="K1053" s="13">
        <f t="shared" si="66"/>
        <v>96200000</v>
      </c>
      <c r="L1053" s="12">
        <f t="shared" si="67"/>
        <v>96200000</v>
      </c>
    </row>
    <row r="1054" spans="1:12" ht="93.75" x14ac:dyDescent="0.25">
      <c r="A1054" s="11">
        <v>203555</v>
      </c>
      <c r="B1054" s="1"/>
      <c r="C1054" s="2" t="s">
        <v>669</v>
      </c>
      <c r="D1054" s="7"/>
      <c r="E1054" s="5">
        <v>8</v>
      </c>
      <c r="F1054" s="4">
        <v>8</v>
      </c>
      <c r="G1054" s="4">
        <v>0</v>
      </c>
      <c r="H1054" s="3">
        <v>4</v>
      </c>
      <c r="I1054" s="13">
        <f t="shared" si="64"/>
        <v>4428000</v>
      </c>
      <c r="J1054" s="12">
        <f t="shared" si="65"/>
        <v>14800000</v>
      </c>
      <c r="K1054" s="13">
        <f t="shared" si="66"/>
        <v>14800000</v>
      </c>
      <c r="L1054" s="12">
        <f t="shared" si="67"/>
        <v>14800000</v>
      </c>
    </row>
    <row r="1055" spans="1:12" ht="19.5" x14ac:dyDescent="0.25">
      <c r="A1055" s="11">
        <v>203560</v>
      </c>
      <c r="B1055" s="1"/>
      <c r="C1055" s="2" t="s">
        <v>670</v>
      </c>
      <c r="D1055" s="7"/>
      <c r="E1055" s="5">
        <v>87</v>
      </c>
      <c r="F1055" s="4">
        <v>87</v>
      </c>
      <c r="G1055" s="4">
        <v>0</v>
      </c>
      <c r="H1055" s="3">
        <v>8</v>
      </c>
      <c r="I1055" s="13">
        <f t="shared" si="64"/>
        <v>48154500</v>
      </c>
      <c r="J1055" s="12">
        <f t="shared" si="65"/>
        <v>160950000</v>
      </c>
      <c r="K1055" s="13">
        <f t="shared" si="66"/>
        <v>160950000</v>
      </c>
      <c r="L1055" s="12">
        <f t="shared" si="67"/>
        <v>160950000</v>
      </c>
    </row>
    <row r="1056" spans="1:12" ht="75" x14ac:dyDescent="0.25">
      <c r="A1056" s="11">
        <v>203564</v>
      </c>
      <c r="B1056" s="1"/>
      <c r="C1056" s="2" t="s">
        <v>2579</v>
      </c>
      <c r="D1056" s="7"/>
      <c r="E1056" s="5">
        <v>60</v>
      </c>
      <c r="F1056" s="4">
        <v>60</v>
      </c>
      <c r="G1056" s="4">
        <v>0</v>
      </c>
      <c r="H1056" s="3">
        <v>8</v>
      </c>
      <c r="I1056" s="13">
        <f t="shared" si="64"/>
        <v>33210000</v>
      </c>
      <c r="J1056" s="12">
        <f t="shared" si="65"/>
        <v>111000000</v>
      </c>
      <c r="K1056" s="13">
        <f t="shared" si="66"/>
        <v>111000000</v>
      </c>
      <c r="L1056" s="12">
        <f t="shared" si="67"/>
        <v>111000000</v>
      </c>
    </row>
    <row r="1057" spans="1:12" ht="56.25" x14ac:dyDescent="0.25">
      <c r="A1057" s="11">
        <v>203565</v>
      </c>
      <c r="B1057" s="1"/>
      <c r="C1057" s="2" t="s">
        <v>2580</v>
      </c>
      <c r="D1057" s="7"/>
      <c r="E1057" s="5">
        <v>52</v>
      </c>
      <c r="F1057" s="4">
        <v>52</v>
      </c>
      <c r="G1057" s="4">
        <v>0</v>
      </c>
      <c r="H1057" s="3">
        <v>8</v>
      </c>
      <c r="I1057" s="13">
        <f t="shared" si="64"/>
        <v>28782000</v>
      </c>
      <c r="J1057" s="12">
        <f t="shared" si="65"/>
        <v>96200000</v>
      </c>
      <c r="K1057" s="13">
        <f t="shared" si="66"/>
        <v>96200000</v>
      </c>
      <c r="L1057" s="12">
        <f t="shared" si="67"/>
        <v>96200000</v>
      </c>
    </row>
    <row r="1058" spans="1:12" ht="75" x14ac:dyDescent="0.25">
      <c r="A1058" s="11">
        <v>203566</v>
      </c>
      <c r="B1058" s="1"/>
      <c r="C1058" s="2" t="s">
        <v>2581</v>
      </c>
      <c r="D1058" s="7"/>
      <c r="E1058" s="5">
        <v>40</v>
      </c>
      <c r="F1058" s="4">
        <v>40</v>
      </c>
      <c r="G1058" s="4">
        <v>0</v>
      </c>
      <c r="H1058" s="3">
        <v>8</v>
      </c>
      <c r="I1058" s="13">
        <f t="shared" si="64"/>
        <v>22140000</v>
      </c>
      <c r="J1058" s="12">
        <f t="shared" si="65"/>
        <v>74000000</v>
      </c>
      <c r="K1058" s="13">
        <f t="shared" si="66"/>
        <v>74000000</v>
      </c>
      <c r="L1058" s="12">
        <f t="shared" si="67"/>
        <v>74000000</v>
      </c>
    </row>
    <row r="1059" spans="1:12" ht="37.5" x14ac:dyDescent="0.25">
      <c r="A1059" s="11">
        <v>203567</v>
      </c>
      <c r="B1059" s="1"/>
      <c r="C1059" s="2" t="s">
        <v>2582</v>
      </c>
      <c r="D1059" s="7"/>
      <c r="E1059" s="5">
        <v>53</v>
      </c>
      <c r="F1059" s="4">
        <v>53</v>
      </c>
      <c r="G1059" s="4">
        <v>0</v>
      </c>
      <c r="H1059" s="3">
        <v>8</v>
      </c>
      <c r="I1059" s="13">
        <f t="shared" si="64"/>
        <v>29335500</v>
      </c>
      <c r="J1059" s="12">
        <f t="shared" si="65"/>
        <v>98050000</v>
      </c>
      <c r="K1059" s="13">
        <f t="shared" si="66"/>
        <v>98050000</v>
      </c>
      <c r="L1059" s="12">
        <f t="shared" si="67"/>
        <v>98050000</v>
      </c>
    </row>
    <row r="1060" spans="1:12" ht="19.5" x14ac:dyDescent="0.25">
      <c r="A1060" s="11">
        <v>203568</v>
      </c>
      <c r="B1060" s="1"/>
      <c r="C1060" s="2" t="s">
        <v>2583</v>
      </c>
      <c r="D1060" s="7"/>
      <c r="E1060" s="5">
        <v>53</v>
      </c>
      <c r="F1060" s="4">
        <v>53</v>
      </c>
      <c r="G1060" s="4">
        <v>0</v>
      </c>
      <c r="H1060" s="3">
        <v>8</v>
      </c>
      <c r="I1060" s="13">
        <f t="shared" si="64"/>
        <v>29335500</v>
      </c>
      <c r="J1060" s="12">
        <f t="shared" si="65"/>
        <v>98050000</v>
      </c>
      <c r="K1060" s="13">
        <f t="shared" si="66"/>
        <v>98050000</v>
      </c>
      <c r="L1060" s="12">
        <f t="shared" si="67"/>
        <v>98050000</v>
      </c>
    </row>
    <row r="1061" spans="1:12" ht="75" x14ac:dyDescent="0.25">
      <c r="A1061" s="11">
        <v>203570</v>
      </c>
      <c r="B1061" s="1"/>
      <c r="C1061" s="2" t="s">
        <v>5405</v>
      </c>
      <c r="D1061" s="7" t="s">
        <v>5406</v>
      </c>
      <c r="E1061" s="5">
        <v>26</v>
      </c>
      <c r="F1061" s="4">
        <v>26</v>
      </c>
      <c r="G1061" s="4">
        <v>0</v>
      </c>
      <c r="H1061" s="3">
        <v>7</v>
      </c>
      <c r="I1061" s="13">
        <f t="shared" si="64"/>
        <v>14391000</v>
      </c>
      <c r="J1061" s="12">
        <f t="shared" si="65"/>
        <v>48100000</v>
      </c>
      <c r="K1061" s="13">
        <f t="shared" si="66"/>
        <v>48100000</v>
      </c>
      <c r="L1061" s="12">
        <f t="shared" si="67"/>
        <v>48100000</v>
      </c>
    </row>
    <row r="1062" spans="1:12" ht="56.25" x14ac:dyDescent="0.25">
      <c r="A1062" s="11">
        <v>203571</v>
      </c>
      <c r="B1062" s="1"/>
      <c r="C1062" s="2" t="s">
        <v>5407</v>
      </c>
      <c r="D1062" s="7" t="s">
        <v>5406</v>
      </c>
      <c r="E1062" s="5">
        <v>30</v>
      </c>
      <c r="F1062" s="4">
        <v>30</v>
      </c>
      <c r="G1062" s="4">
        <v>0</v>
      </c>
      <c r="H1062" s="3">
        <v>7</v>
      </c>
      <c r="I1062" s="13">
        <f t="shared" si="64"/>
        <v>16605000</v>
      </c>
      <c r="J1062" s="12">
        <f t="shared" si="65"/>
        <v>55500000</v>
      </c>
      <c r="K1062" s="13">
        <f t="shared" si="66"/>
        <v>55500000</v>
      </c>
      <c r="L1062" s="12">
        <f t="shared" si="67"/>
        <v>55500000</v>
      </c>
    </row>
    <row r="1063" spans="1:12" ht="225" x14ac:dyDescent="0.25">
      <c r="A1063" s="11">
        <v>203572</v>
      </c>
      <c r="B1063" s="1"/>
      <c r="C1063" s="2" t="s">
        <v>5408</v>
      </c>
      <c r="D1063" s="7" t="s">
        <v>5406</v>
      </c>
      <c r="E1063" s="5">
        <v>22</v>
      </c>
      <c r="F1063" s="4">
        <v>22</v>
      </c>
      <c r="G1063" s="4">
        <v>0</v>
      </c>
      <c r="H1063" s="3">
        <v>7</v>
      </c>
      <c r="I1063" s="13">
        <f t="shared" si="64"/>
        <v>12177000</v>
      </c>
      <c r="J1063" s="12">
        <f t="shared" si="65"/>
        <v>40700000</v>
      </c>
      <c r="K1063" s="13">
        <f t="shared" si="66"/>
        <v>40700000</v>
      </c>
      <c r="L1063" s="12">
        <f t="shared" si="67"/>
        <v>40700000</v>
      </c>
    </row>
    <row r="1064" spans="1:12" ht="56.25" x14ac:dyDescent="0.25">
      <c r="A1064" s="11">
        <v>203575</v>
      </c>
      <c r="B1064" s="1"/>
      <c r="C1064" s="2" t="s">
        <v>2584</v>
      </c>
      <c r="D1064" s="7"/>
      <c r="E1064" s="5">
        <v>13</v>
      </c>
      <c r="F1064" s="4">
        <v>13</v>
      </c>
      <c r="G1064" s="4">
        <v>0</v>
      </c>
      <c r="H1064" s="3">
        <v>7</v>
      </c>
      <c r="I1064" s="13">
        <f t="shared" si="64"/>
        <v>7195500</v>
      </c>
      <c r="J1064" s="12">
        <f t="shared" si="65"/>
        <v>24050000</v>
      </c>
      <c r="K1064" s="13">
        <f t="shared" si="66"/>
        <v>24050000</v>
      </c>
      <c r="L1064" s="12">
        <f t="shared" si="67"/>
        <v>24050000</v>
      </c>
    </row>
    <row r="1065" spans="1:12" ht="56.25" x14ac:dyDescent="0.25">
      <c r="A1065" s="11">
        <v>203580</v>
      </c>
      <c r="B1065" s="1"/>
      <c r="C1065" s="2" t="s">
        <v>671</v>
      </c>
      <c r="D1065" s="7"/>
      <c r="E1065" s="5">
        <v>18</v>
      </c>
      <c r="F1065" s="4">
        <v>18</v>
      </c>
      <c r="G1065" s="4">
        <v>0</v>
      </c>
      <c r="H1065" s="3">
        <v>6</v>
      </c>
      <c r="I1065" s="13">
        <f t="shared" si="64"/>
        <v>9963000</v>
      </c>
      <c r="J1065" s="12">
        <f t="shared" si="65"/>
        <v>33300000</v>
      </c>
      <c r="K1065" s="13">
        <f t="shared" si="66"/>
        <v>33300000</v>
      </c>
      <c r="L1065" s="12">
        <f t="shared" si="67"/>
        <v>33300000</v>
      </c>
    </row>
    <row r="1066" spans="1:12" ht="56.25" x14ac:dyDescent="0.25">
      <c r="A1066" s="11">
        <v>203585</v>
      </c>
      <c r="B1066" s="1"/>
      <c r="C1066" s="2" t="s">
        <v>2585</v>
      </c>
      <c r="D1066" s="7" t="s">
        <v>2586</v>
      </c>
      <c r="E1066" s="5">
        <v>38</v>
      </c>
      <c r="F1066" s="4">
        <v>38</v>
      </c>
      <c r="G1066" s="4">
        <v>0</v>
      </c>
      <c r="H1066" s="3">
        <v>6</v>
      </c>
      <c r="I1066" s="13">
        <f t="shared" si="64"/>
        <v>21033000</v>
      </c>
      <c r="J1066" s="12">
        <f t="shared" si="65"/>
        <v>70300000</v>
      </c>
      <c r="K1066" s="13">
        <f t="shared" si="66"/>
        <v>70300000</v>
      </c>
      <c r="L1066" s="12">
        <f t="shared" si="67"/>
        <v>70300000</v>
      </c>
    </row>
    <row r="1067" spans="1:12" ht="75" x14ac:dyDescent="0.25">
      <c r="A1067" s="11">
        <v>203586</v>
      </c>
      <c r="B1067" s="1"/>
      <c r="C1067" s="2" t="s">
        <v>2587</v>
      </c>
      <c r="D1067" s="7" t="s">
        <v>2586</v>
      </c>
      <c r="E1067" s="5">
        <v>34</v>
      </c>
      <c r="F1067" s="4">
        <v>34</v>
      </c>
      <c r="G1067" s="4">
        <v>0</v>
      </c>
      <c r="H1067" s="3">
        <v>6</v>
      </c>
      <c r="I1067" s="13">
        <f t="shared" si="64"/>
        <v>18819000</v>
      </c>
      <c r="J1067" s="12">
        <f t="shared" si="65"/>
        <v>62900000</v>
      </c>
      <c r="K1067" s="13">
        <f t="shared" si="66"/>
        <v>62900000</v>
      </c>
      <c r="L1067" s="12">
        <f t="shared" si="67"/>
        <v>62900000</v>
      </c>
    </row>
    <row r="1068" spans="1:12" ht="37.5" x14ac:dyDescent="0.25">
      <c r="A1068" s="11">
        <v>203590</v>
      </c>
      <c r="B1068" s="1"/>
      <c r="C1068" s="2" t="s">
        <v>2588</v>
      </c>
      <c r="D1068" s="7" t="s">
        <v>2589</v>
      </c>
      <c r="E1068" s="5">
        <v>13</v>
      </c>
      <c r="F1068" s="4">
        <v>13</v>
      </c>
      <c r="G1068" s="4">
        <v>0</v>
      </c>
      <c r="H1068" s="3">
        <v>6</v>
      </c>
      <c r="I1068" s="13">
        <f t="shared" si="64"/>
        <v>7195500</v>
      </c>
      <c r="J1068" s="12">
        <f t="shared" si="65"/>
        <v>24050000</v>
      </c>
      <c r="K1068" s="13">
        <f t="shared" si="66"/>
        <v>24050000</v>
      </c>
      <c r="L1068" s="12">
        <f t="shared" si="67"/>
        <v>24050000</v>
      </c>
    </row>
    <row r="1069" spans="1:12" ht="56.25" x14ac:dyDescent="0.25">
      <c r="A1069" s="11">
        <v>203591</v>
      </c>
      <c r="B1069" s="1"/>
      <c r="C1069" s="2" t="s">
        <v>2590</v>
      </c>
      <c r="D1069" s="7" t="s">
        <v>2589</v>
      </c>
      <c r="E1069" s="5">
        <v>22</v>
      </c>
      <c r="F1069" s="4">
        <v>22</v>
      </c>
      <c r="G1069" s="4">
        <v>0</v>
      </c>
      <c r="H1069" s="3">
        <v>6</v>
      </c>
      <c r="I1069" s="13">
        <f t="shared" si="64"/>
        <v>12177000</v>
      </c>
      <c r="J1069" s="12">
        <f t="shared" si="65"/>
        <v>40700000</v>
      </c>
      <c r="K1069" s="13">
        <f t="shared" si="66"/>
        <v>40700000</v>
      </c>
      <c r="L1069" s="12">
        <f t="shared" si="67"/>
        <v>40700000</v>
      </c>
    </row>
    <row r="1070" spans="1:12" ht="37.5" x14ac:dyDescent="0.25">
      <c r="A1070" s="11">
        <v>203592</v>
      </c>
      <c r="B1070" s="1"/>
      <c r="C1070" s="2" t="s">
        <v>2591</v>
      </c>
      <c r="D1070" s="7" t="s">
        <v>2589</v>
      </c>
      <c r="E1070" s="5">
        <v>18</v>
      </c>
      <c r="F1070" s="4">
        <v>18</v>
      </c>
      <c r="G1070" s="4">
        <v>0</v>
      </c>
      <c r="H1070" s="3">
        <v>6</v>
      </c>
      <c r="I1070" s="13">
        <f t="shared" si="64"/>
        <v>9963000</v>
      </c>
      <c r="J1070" s="12">
        <f t="shared" si="65"/>
        <v>33300000</v>
      </c>
      <c r="K1070" s="13">
        <f t="shared" si="66"/>
        <v>33300000</v>
      </c>
      <c r="L1070" s="12">
        <f t="shared" si="67"/>
        <v>33300000</v>
      </c>
    </row>
    <row r="1071" spans="1:12" ht="56.25" x14ac:dyDescent="0.25">
      <c r="A1071" s="11">
        <v>203593</v>
      </c>
      <c r="B1071" s="1"/>
      <c r="C1071" s="2" t="s">
        <v>2592</v>
      </c>
      <c r="D1071" s="7" t="s">
        <v>2589</v>
      </c>
      <c r="E1071" s="5">
        <v>23</v>
      </c>
      <c r="F1071" s="4">
        <v>23</v>
      </c>
      <c r="G1071" s="4">
        <v>0</v>
      </c>
      <c r="H1071" s="3">
        <v>6</v>
      </c>
      <c r="I1071" s="13">
        <f t="shared" si="64"/>
        <v>12730500</v>
      </c>
      <c r="J1071" s="12">
        <f t="shared" si="65"/>
        <v>42550000</v>
      </c>
      <c r="K1071" s="13">
        <f t="shared" si="66"/>
        <v>42550000</v>
      </c>
      <c r="L1071" s="12">
        <f t="shared" si="67"/>
        <v>42550000</v>
      </c>
    </row>
    <row r="1072" spans="1:12" ht="56.25" x14ac:dyDescent="0.25">
      <c r="A1072" s="11">
        <v>203595</v>
      </c>
      <c r="B1072" s="1"/>
      <c r="C1072" s="2" t="s">
        <v>672</v>
      </c>
      <c r="D1072" s="7"/>
      <c r="E1072" s="5">
        <v>74</v>
      </c>
      <c r="F1072" s="4">
        <v>74</v>
      </c>
      <c r="G1072" s="4">
        <v>0</v>
      </c>
      <c r="H1072" s="3">
        <v>6</v>
      </c>
      <c r="I1072" s="13">
        <f t="shared" si="64"/>
        <v>40959000</v>
      </c>
      <c r="J1072" s="12">
        <f t="shared" si="65"/>
        <v>136900000</v>
      </c>
      <c r="K1072" s="13">
        <f t="shared" si="66"/>
        <v>136900000</v>
      </c>
      <c r="L1072" s="12">
        <f t="shared" si="67"/>
        <v>136900000</v>
      </c>
    </row>
    <row r="1073" spans="1:12" ht="93.75" x14ac:dyDescent="0.25">
      <c r="A1073" s="11">
        <v>203600</v>
      </c>
      <c r="B1073" s="1"/>
      <c r="C1073" s="2" t="s">
        <v>2593</v>
      </c>
      <c r="D1073" s="7"/>
      <c r="E1073" s="5">
        <v>29</v>
      </c>
      <c r="F1073" s="4">
        <v>29</v>
      </c>
      <c r="G1073" s="4">
        <v>0</v>
      </c>
      <c r="H1073" s="3">
        <v>6</v>
      </c>
      <c r="I1073" s="13">
        <f t="shared" si="64"/>
        <v>16051500</v>
      </c>
      <c r="J1073" s="12">
        <f t="shared" si="65"/>
        <v>53650000</v>
      </c>
      <c r="K1073" s="13">
        <f t="shared" si="66"/>
        <v>53650000</v>
      </c>
      <c r="L1073" s="12">
        <f t="shared" si="67"/>
        <v>53650000</v>
      </c>
    </row>
    <row r="1074" spans="1:12" ht="56.25" x14ac:dyDescent="0.25">
      <c r="A1074" s="11">
        <v>203601</v>
      </c>
      <c r="B1074" s="1"/>
      <c r="C1074" s="2" t="s">
        <v>2594</v>
      </c>
      <c r="D1074" s="7"/>
      <c r="E1074" s="5">
        <v>37</v>
      </c>
      <c r="F1074" s="4">
        <v>37</v>
      </c>
      <c r="G1074" s="4">
        <v>0</v>
      </c>
      <c r="H1074" s="3">
        <v>6</v>
      </c>
      <c r="I1074" s="13">
        <f t="shared" si="64"/>
        <v>20479500</v>
      </c>
      <c r="J1074" s="12">
        <f t="shared" si="65"/>
        <v>68450000</v>
      </c>
      <c r="K1074" s="13">
        <f t="shared" si="66"/>
        <v>68450000</v>
      </c>
      <c r="L1074" s="12">
        <f t="shared" si="67"/>
        <v>68450000</v>
      </c>
    </row>
    <row r="1075" spans="1:12" ht="75" x14ac:dyDescent="0.25">
      <c r="A1075" s="11">
        <v>203605</v>
      </c>
      <c r="B1075" s="1"/>
      <c r="C1075" s="2" t="s">
        <v>673</v>
      </c>
      <c r="D1075" s="7"/>
      <c r="E1075" s="5">
        <v>16</v>
      </c>
      <c r="F1075" s="4">
        <v>16</v>
      </c>
      <c r="G1075" s="4">
        <v>0</v>
      </c>
      <c r="H1075" s="3">
        <v>6</v>
      </c>
      <c r="I1075" s="13">
        <f t="shared" si="64"/>
        <v>8856000</v>
      </c>
      <c r="J1075" s="12">
        <f t="shared" si="65"/>
        <v>29600000</v>
      </c>
      <c r="K1075" s="13">
        <f t="shared" si="66"/>
        <v>29600000</v>
      </c>
      <c r="L1075" s="12">
        <f t="shared" si="67"/>
        <v>29600000</v>
      </c>
    </row>
    <row r="1076" spans="1:12" ht="56.25" x14ac:dyDescent="0.25">
      <c r="A1076" s="11">
        <v>203610</v>
      </c>
      <c r="B1076" s="1"/>
      <c r="C1076" s="2" t="s">
        <v>2595</v>
      </c>
      <c r="D1076" s="7"/>
      <c r="E1076" s="5">
        <v>47</v>
      </c>
      <c r="F1076" s="4">
        <v>47</v>
      </c>
      <c r="G1076" s="4">
        <v>0</v>
      </c>
      <c r="H1076" s="3">
        <v>6</v>
      </c>
      <c r="I1076" s="13">
        <f t="shared" si="64"/>
        <v>26014500</v>
      </c>
      <c r="J1076" s="12">
        <f t="shared" si="65"/>
        <v>86950000</v>
      </c>
      <c r="K1076" s="13">
        <f t="shared" si="66"/>
        <v>86950000</v>
      </c>
      <c r="L1076" s="12">
        <f t="shared" si="67"/>
        <v>86950000</v>
      </c>
    </row>
    <row r="1077" spans="1:12" ht="93.75" x14ac:dyDescent="0.25">
      <c r="A1077" s="11">
        <v>203611</v>
      </c>
      <c r="B1077" s="1"/>
      <c r="C1077" s="2" t="s">
        <v>2596</v>
      </c>
      <c r="D1077" s="7"/>
      <c r="E1077" s="5">
        <v>51</v>
      </c>
      <c r="F1077" s="4">
        <v>51</v>
      </c>
      <c r="G1077" s="4">
        <v>0</v>
      </c>
      <c r="H1077" s="3">
        <v>6</v>
      </c>
      <c r="I1077" s="13">
        <f t="shared" si="64"/>
        <v>28228500</v>
      </c>
      <c r="J1077" s="12">
        <f t="shared" si="65"/>
        <v>94350000</v>
      </c>
      <c r="K1077" s="13">
        <f t="shared" si="66"/>
        <v>94350000</v>
      </c>
      <c r="L1077" s="12">
        <f t="shared" si="67"/>
        <v>94350000</v>
      </c>
    </row>
    <row r="1078" spans="1:12" ht="112.5" x14ac:dyDescent="0.25">
      <c r="A1078" s="11">
        <v>203615</v>
      </c>
      <c r="B1078" s="1"/>
      <c r="C1078" s="2" t="s">
        <v>2597</v>
      </c>
      <c r="D1078" s="7"/>
      <c r="E1078" s="5">
        <v>50</v>
      </c>
      <c r="F1078" s="4">
        <v>50</v>
      </c>
      <c r="G1078" s="4">
        <v>0</v>
      </c>
      <c r="H1078" s="3">
        <v>6</v>
      </c>
      <c r="I1078" s="13">
        <f t="shared" si="64"/>
        <v>27675000</v>
      </c>
      <c r="J1078" s="12">
        <f t="shared" si="65"/>
        <v>92500000</v>
      </c>
      <c r="K1078" s="13">
        <f t="shared" si="66"/>
        <v>92500000</v>
      </c>
      <c r="L1078" s="12">
        <f t="shared" si="67"/>
        <v>92500000</v>
      </c>
    </row>
    <row r="1079" spans="1:12" ht="112.5" x14ac:dyDescent="0.25">
      <c r="A1079" s="11">
        <v>203616</v>
      </c>
      <c r="B1079" s="1"/>
      <c r="C1079" s="2" t="s">
        <v>2598</v>
      </c>
      <c r="D1079" s="7"/>
      <c r="E1079" s="5">
        <v>42</v>
      </c>
      <c r="F1079" s="4">
        <v>42</v>
      </c>
      <c r="G1079" s="4">
        <v>0</v>
      </c>
      <c r="H1079" s="3">
        <v>6</v>
      </c>
      <c r="I1079" s="13">
        <f t="shared" si="64"/>
        <v>23247000</v>
      </c>
      <c r="J1079" s="12">
        <f t="shared" si="65"/>
        <v>77700000</v>
      </c>
      <c r="K1079" s="13">
        <f t="shared" si="66"/>
        <v>77700000</v>
      </c>
      <c r="L1079" s="12">
        <f t="shared" si="67"/>
        <v>77700000</v>
      </c>
    </row>
    <row r="1080" spans="1:12" ht="37.5" x14ac:dyDescent="0.25">
      <c r="A1080" s="11">
        <v>203620</v>
      </c>
      <c r="B1080" s="1"/>
      <c r="C1080" s="2" t="s">
        <v>2599</v>
      </c>
      <c r="D1080" s="7"/>
      <c r="E1080" s="5">
        <v>110</v>
      </c>
      <c r="F1080" s="4">
        <v>110</v>
      </c>
      <c r="G1080" s="4">
        <v>0</v>
      </c>
      <c r="H1080" s="3">
        <v>6</v>
      </c>
      <c r="I1080" s="13">
        <f t="shared" si="64"/>
        <v>60885000</v>
      </c>
      <c r="J1080" s="12">
        <f t="shared" si="65"/>
        <v>203500000</v>
      </c>
      <c r="K1080" s="13">
        <f t="shared" si="66"/>
        <v>203500000</v>
      </c>
      <c r="L1080" s="12">
        <f t="shared" si="67"/>
        <v>203500000</v>
      </c>
    </row>
    <row r="1081" spans="1:12" ht="37.5" x14ac:dyDescent="0.25">
      <c r="A1081" s="11">
        <v>203621</v>
      </c>
      <c r="B1081" s="1"/>
      <c r="C1081" s="2" t="s">
        <v>2600</v>
      </c>
      <c r="D1081" s="7"/>
      <c r="E1081" s="5">
        <v>97</v>
      </c>
      <c r="F1081" s="4">
        <v>97</v>
      </c>
      <c r="G1081" s="4">
        <v>0</v>
      </c>
      <c r="H1081" s="3">
        <v>6</v>
      </c>
      <c r="I1081" s="13">
        <f t="shared" si="64"/>
        <v>53689500</v>
      </c>
      <c r="J1081" s="12">
        <f t="shared" si="65"/>
        <v>179450000</v>
      </c>
      <c r="K1081" s="13">
        <f t="shared" si="66"/>
        <v>179450000</v>
      </c>
      <c r="L1081" s="12">
        <f t="shared" si="67"/>
        <v>179450000</v>
      </c>
    </row>
    <row r="1082" spans="1:12" ht="56.25" x14ac:dyDescent="0.25">
      <c r="A1082" s="11">
        <v>203625</v>
      </c>
      <c r="B1082" s="1"/>
      <c r="C1082" s="2" t="s">
        <v>674</v>
      </c>
      <c r="D1082" s="7"/>
      <c r="E1082" s="5">
        <v>75</v>
      </c>
      <c r="F1082" s="4">
        <v>75</v>
      </c>
      <c r="G1082" s="4">
        <v>0</v>
      </c>
      <c r="H1082" s="3">
        <v>6</v>
      </c>
      <c r="I1082" s="13">
        <f t="shared" si="64"/>
        <v>41512500</v>
      </c>
      <c r="J1082" s="12">
        <f t="shared" si="65"/>
        <v>138750000</v>
      </c>
      <c r="K1082" s="13">
        <f t="shared" si="66"/>
        <v>138750000</v>
      </c>
      <c r="L1082" s="12">
        <f t="shared" si="67"/>
        <v>138750000</v>
      </c>
    </row>
    <row r="1083" spans="1:12" ht="56.25" x14ac:dyDescent="0.25">
      <c r="A1083" s="11">
        <v>203630</v>
      </c>
      <c r="B1083" s="1"/>
      <c r="C1083" s="2" t="s">
        <v>2601</v>
      </c>
      <c r="D1083" s="7" t="s">
        <v>675</v>
      </c>
      <c r="E1083" s="5">
        <v>4</v>
      </c>
      <c r="F1083" s="4">
        <v>4</v>
      </c>
      <c r="G1083" s="4">
        <v>0</v>
      </c>
      <c r="H1083" s="3">
        <v>0</v>
      </c>
      <c r="I1083" s="13">
        <f t="shared" si="64"/>
        <v>2214000</v>
      </c>
      <c r="J1083" s="12">
        <f t="shared" si="65"/>
        <v>7400000</v>
      </c>
      <c r="K1083" s="13">
        <f t="shared" si="66"/>
        <v>7400000</v>
      </c>
      <c r="L1083" s="12">
        <f t="shared" si="67"/>
        <v>7400000</v>
      </c>
    </row>
    <row r="1084" spans="1:12" ht="56.25" x14ac:dyDescent="0.25">
      <c r="A1084" s="11">
        <v>203635</v>
      </c>
      <c r="B1084" s="1"/>
      <c r="C1084" s="2" t="s">
        <v>2602</v>
      </c>
      <c r="D1084" s="7"/>
      <c r="E1084" s="5">
        <v>45</v>
      </c>
      <c r="F1084" s="4">
        <v>45</v>
      </c>
      <c r="G1084" s="4">
        <v>0</v>
      </c>
      <c r="H1084" s="3">
        <v>8</v>
      </c>
      <c r="I1084" s="13">
        <f t="shared" si="64"/>
        <v>24907500</v>
      </c>
      <c r="J1084" s="12">
        <f t="shared" si="65"/>
        <v>83250000</v>
      </c>
      <c r="K1084" s="13">
        <f t="shared" si="66"/>
        <v>83250000</v>
      </c>
      <c r="L1084" s="12">
        <f t="shared" si="67"/>
        <v>83250000</v>
      </c>
    </row>
    <row r="1085" spans="1:12" ht="75" x14ac:dyDescent="0.25">
      <c r="A1085" s="11">
        <v>203636</v>
      </c>
      <c r="B1085" s="1"/>
      <c r="C1085" s="2" t="s">
        <v>2603</v>
      </c>
      <c r="D1085" s="7"/>
      <c r="E1085" s="5">
        <v>48</v>
      </c>
      <c r="F1085" s="4">
        <v>48</v>
      </c>
      <c r="G1085" s="4">
        <v>0</v>
      </c>
      <c r="H1085" s="3">
        <v>8</v>
      </c>
      <c r="I1085" s="13">
        <f t="shared" si="64"/>
        <v>26568000</v>
      </c>
      <c r="J1085" s="12">
        <f t="shared" si="65"/>
        <v>88800000</v>
      </c>
      <c r="K1085" s="13">
        <f t="shared" si="66"/>
        <v>88800000</v>
      </c>
      <c r="L1085" s="12">
        <f t="shared" si="67"/>
        <v>88800000</v>
      </c>
    </row>
    <row r="1086" spans="1:12" ht="37.5" x14ac:dyDescent="0.25">
      <c r="A1086" s="11">
        <v>203637</v>
      </c>
      <c r="B1086" s="1"/>
      <c r="C1086" s="2" t="s">
        <v>2604</v>
      </c>
      <c r="D1086" s="7"/>
      <c r="E1086" s="5">
        <v>48</v>
      </c>
      <c r="F1086" s="4">
        <v>48</v>
      </c>
      <c r="G1086" s="4">
        <v>0</v>
      </c>
      <c r="H1086" s="3">
        <v>8</v>
      </c>
      <c r="I1086" s="13">
        <f t="shared" si="64"/>
        <v>26568000</v>
      </c>
      <c r="J1086" s="12">
        <f t="shared" si="65"/>
        <v>88800000</v>
      </c>
      <c r="K1086" s="13">
        <f t="shared" si="66"/>
        <v>88800000</v>
      </c>
      <c r="L1086" s="12">
        <f t="shared" si="67"/>
        <v>88800000</v>
      </c>
    </row>
    <row r="1087" spans="1:12" ht="19.5" x14ac:dyDescent="0.25">
      <c r="A1087" s="11">
        <v>203640</v>
      </c>
      <c r="B1087" s="1"/>
      <c r="C1087" s="2" t="s">
        <v>2605</v>
      </c>
      <c r="D1087" s="7"/>
      <c r="E1087" s="5">
        <v>21</v>
      </c>
      <c r="F1087" s="4">
        <v>21</v>
      </c>
      <c r="G1087" s="4">
        <v>0</v>
      </c>
      <c r="H1087" s="3">
        <v>7</v>
      </c>
      <c r="I1087" s="13">
        <f t="shared" si="64"/>
        <v>11623500</v>
      </c>
      <c r="J1087" s="12">
        <f t="shared" si="65"/>
        <v>38850000</v>
      </c>
      <c r="K1087" s="13">
        <f t="shared" si="66"/>
        <v>38850000</v>
      </c>
      <c r="L1087" s="12">
        <f t="shared" si="67"/>
        <v>38850000</v>
      </c>
    </row>
    <row r="1088" spans="1:12" ht="56.25" x14ac:dyDescent="0.25">
      <c r="A1088" s="11">
        <v>203641</v>
      </c>
      <c r="B1088" s="1"/>
      <c r="C1088" s="2" t="s">
        <v>2606</v>
      </c>
      <c r="D1088" s="7"/>
      <c r="E1088" s="5">
        <v>22</v>
      </c>
      <c r="F1088" s="4">
        <v>22</v>
      </c>
      <c r="G1088" s="4">
        <v>0</v>
      </c>
      <c r="H1088" s="3">
        <v>7</v>
      </c>
      <c r="I1088" s="13">
        <f t="shared" si="64"/>
        <v>12177000</v>
      </c>
      <c r="J1088" s="12">
        <f t="shared" si="65"/>
        <v>40700000</v>
      </c>
      <c r="K1088" s="13">
        <f t="shared" si="66"/>
        <v>40700000</v>
      </c>
      <c r="L1088" s="12">
        <f t="shared" si="67"/>
        <v>40700000</v>
      </c>
    </row>
    <row r="1089" spans="1:12" ht="56.25" x14ac:dyDescent="0.25">
      <c r="A1089" s="11">
        <v>203642</v>
      </c>
      <c r="B1089" s="1"/>
      <c r="C1089" s="2" t="s">
        <v>2607</v>
      </c>
      <c r="D1089" s="7"/>
      <c r="E1089" s="5">
        <v>28</v>
      </c>
      <c r="F1089" s="4">
        <v>28</v>
      </c>
      <c r="G1089" s="4">
        <v>0</v>
      </c>
      <c r="H1089" s="3">
        <v>7</v>
      </c>
      <c r="I1089" s="13">
        <f t="shared" si="64"/>
        <v>15498000</v>
      </c>
      <c r="J1089" s="12">
        <f t="shared" si="65"/>
        <v>51800000</v>
      </c>
      <c r="K1089" s="13">
        <f t="shared" si="66"/>
        <v>51800000</v>
      </c>
      <c r="L1089" s="12">
        <f t="shared" si="67"/>
        <v>51800000</v>
      </c>
    </row>
    <row r="1090" spans="1:12" ht="56.25" x14ac:dyDescent="0.25">
      <c r="A1090" s="11">
        <v>203645</v>
      </c>
      <c r="B1090" s="1"/>
      <c r="C1090" s="2" t="s">
        <v>2608</v>
      </c>
      <c r="D1090" s="7"/>
      <c r="E1090" s="5">
        <v>19</v>
      </c>
      <c r="F1090" s="4">
        <v>19</v>
      </c>
      <c r="G1090" s="4">
        <v>0</v>
      </c>
      <c r="H1090" s="3">
        <v>7</v>
      </c>
      <c r="I1090" s="13">
        <f t="shared" si="64"/>
        <v>10516500</v>
      </c>
      <c r="J1090" s="12">
        <f t="shared" si="65"/>
        <v>35150000</v>
      </c>
      <c r="K1090" s="13">
        <f t="shared" si="66"/>
        <v>35150000</v>
      </c>
      <c r="L1090" s="12">
        <f t="shared" si="67"/>
        <v>35150000</v>
      </c>
    </row>
    <row r="1091" spans="1:12" ht="56.25" x14ac:dyDescent="0.25">
      <c r="A1091" s="11">
        <v>203646</v>
      </c>
      <c r="B1091" s="1"/>
      <c r="C1091" s="2" t="s">
        <v>2609</v>
      </c>
      <c r="D1091" s="7"/>
      <c r="E1091" s="5">
        <v>22</v>
      </c>
      <c r="F1091" s="4">
        <v>22</v>
      </c>
      <c r="G1091" s="4">
        <v>0</v>
      </c>
      <c r="H1091" s="3">
        <v>7</v>
      </c>
      <c r="I1091" s="13">
        <f t="shared" si="64"/>
        <v>12177000</v>
      </c>
      <c r="J1091" s="12">
        <f t="shared" si="65"/>
        <v>40700000</v>
      </c>
      <c r="K1091" s="13">
        <f t="shared" si="66"/>
        <v>40700000</v>
      </c>
      <c r="L1091" s="12">
        <f t="shared" si="67"/>
        <v>40700000</v>
      </c>
    </row>
    <row r="1092" spans="1:12" ht="56.25" x14ac:dyDescent="0.25">
      <c r="A1092" s="11">
        <v>203650</v>
      </c>
      <c r="B1092" s="1"/>
      <c r="C1092" s="2" t="s">
        <v>676</v>
      </c>
      <c r="D1092" s="7"/>
      <c r="E1092" s="5">
        <v>27</v>
      </c>
      <c r="F1092" s="4">
        <v>27</v>
      </c>
      <c r="G1092" s="4">
        <v>0</v>
      </c>
      <c r="H1092" s="3">
        <v>7</v>
      </c>
      <c r="I1092" s="13">
        <f t="shared" ref="I1092:I1155" si="68">F1092*553500+G1092*1140000</f>
        <v>14944500</v>
      </c>
      <c r="J1092" s="12">
        <f t="shared" ref="J1092:J1155" si="69">F1092*1850000+G1092*5100000</f>
        <v>49950000</v>
      </c>
      <c r="K1092" s="13">
        <f t="shared" ref="K1092:K1155" si="70">F1092*1850000+G1092*2060000</f>
        <v>49950000</v>
      </c>
      <c r="L1092" s="12">
        <f t="shared" ref="L1092:L1155" si="71">F1092*1850000+G1092*4340000</f>
        <v>49950000</v>
      </c>
    </row>
    <row r="1093" spans="1:12" ht="56.25" x14ac:dyDescent="0.25">
      <c r="A1093" s="11">
        <v>203655</v>
      </c>
      <c r="B1093" s="1"/>
      <c r="C1093" s="2" t="s">
        <v>677</v>
      </c>
      <c r="D1093" s="7"/>
      <c r="E1093" s="5">
        <v>21</v>
      </c>
      <c r="F1093" s="4">
        <v>21</v>
      </c>
      <c r="G1093" s="4">
        <v>0</v>
      </c>
      <c r="H1093" s="3">
        <v>7</v>
      </c>
      <c r="I1093" s="13">
        <f t="shared" si="68"/>
        <v>11623500</v>
      </c>
      <c r="J1093" s="12">
        <f t="shared" si="69"/>
        <v>38850000</v>
      </c>
      <c r="K1093" s="13">
        <f t="shared" si="70"/>
        <v>38850000</v>
      </c>
      <c r="L1093" s="12">
        <f t="shared" si="71"/>
        <v>38850000</v>
      </c>
    </row>
    <row r="1094" spans="1:12" ht="93.75" x14ac:dyDescent="0.25">
      <c r="A1094" s="11">
        <v>203660</v>
      </c>
      <c r="B1094" s="1"/>
      <c r="C1094" s="2" t="s">
        <v>2610</v>
      </c>
      <c r="D1094" s="7"/>
      <c r="E1094" s="5">
        <v>31</v>
      </c>
      <c r="F1094" s="4">
        <v>31</v>
      </c>
      <c r="G1094" s="4">
        <v>0</v>
      </c>
      <c r="H1094" s="3">
        <v>7</v>
      </c>
      <c r="I1094" s="13">
        <f t="shared" si="68"/>
        <v>17158500</v>
      </c>
      <c r="J1094" s="12">
        <f t="shared" si="69"/>
        <v>57350000</v>
      </c>
      <c r="K1094" s="13">
        <f t="shared" si="70"/>
        <v>57350000</v>
      </c>
      <c r="L1094" s="12">
        <f t="shared" si="71"/>
        <v>57350000</v>
      </c>
    </row>
    <row r="1095" spans="1:12" ht="56.25" x14ac:dyDescent="0.25">
      <c r="A1095" s="11">
        <v>203665</v>
      </c>
      <c r="B1095" s="1"/>
      <c r="C1095" s="2" t="s">
        <v>678</v>
      </c>
      <c r="D1095" s="7"/>
      <c r="E1095" s="5">
        <v>27</v>
      </c>
      <c r="F1095" s="4">
        <v>27</v>
      </c>
      <c r="G1095" s="4">
        <v>0</v>
      </c>
      <c r="H1095" s="3">
        <v>7</v>
      </c>
      <c r="I1095" s="13">
        <f t="shared" si="68"/>
        <v>14944500</v>
      </c>
      <c r="J1095" s="12">
        <f t="shared" si="69"/>
        <v>49950000</v>
      </c>
      <c r="K1095" s="13">
        <f t="shared" si="70"/>
        <v>49950000</v>
      </c>
      <c r="L1095" s="12">
        <f t="shared" si="71"/>
        <v>49950000</v>
      </c>
    </row>
    <row r="1096" spans="1:12" ht="75" x14ac:dyDescent="0.25">
      <c r="A1096" s="11">
        <v>203670</v>
      </c>
      <c r="B1096" s="1"/>
      <c r="C1096" s="2" t="s">
        <v>679</v>
      </c>
      <c r="D1096" s="7"/>
      <c r="E1096" s="5">
        <v>31</v>
      </c>
      <c r="F1096" s="4">
        <v>31</v>
      </c>
      <c r="G1096" s="4">
        <v>0</v>
      </c>
      <c r="H1096" s="3">
        <v>7</v>
      </c>
      <c r="I1096" s="13">
        <f t="shared" si="68"/>
        <v>17158500</v>
      </c>
      <c r="J1096" s="12">
        <f t="shared" si="69"/>
        <v>57350000</v>
      </c>
      <c r="K1096" s="13">
        <f t="shared" si="70"/>
        <v>57350000</v>
      </c>
      <c r="L1096" s="12">
        <f t="shared" si="71"/>
        <v>57350000</v>
      </c>
    </row>
    <row r="1097" spans="1:12" ht="56.25" x14ac:dyDescent="0.25">
      <c r="A1097" s="11">
        <v>203675</v>
      </c>
      <c r="B1097" s="1"/>
      <c r="C1097" s="2" t="s">
        <v>680</v>
      </c>
      <c r="D1097" s="7"/>
      <c r="E1097" s="5">
        <v>27</v>
      </c>
      <c r="F1097" s="4">
        <v>27</v>
      </c>
      <c r="G1097" s="4">
        <v>0</v>
      </c>
      <c r="H1097" s="3">
        <v>8</v>
      </c>
      <c r="I1097" s="13">
        <f t="shared" si="68"/>
        <v>14944500</v>
      </c>
      <c r="J1097" s="12">
        <f t="shared" si="69"/>
        <v>49950000</v>
      </c>
      <c r="K1097" s="13">
        <f t="shared" si="70"/>
        <v>49950000</v>
      </c>
      <c r="L1097" s="12">
        <f t="shared" si="71"/>
        <v>49950000</v>
      </c>
    </row>
    <row r="1098" spans="1:12" ht="112.5" x14ac:dyDescent="0.25">
      <c r="A1098" s="11">
        <v>203680</v>
      </c>
      <c r="B1098" s="1"/>
      <c r="C1098" s="2" t="s">
        <v>681</v>
      </c>
      <c r="D1098" s="7"/>
      <c r="E1098" s="5">
        <v>35</v>
      </c>
      <c r="F1098" s="4">
        <v>35</v>
      </c>
      <c r="G1098" s="4">
        <v>0</v>
      </c>
      <c r="H1098" s="3">
        <v>7</v>
      </c>
      <c r="I1098" s="13">
        <f t="shared" si="68"/>
        <v>19372500</v>
      </c>
      <c r="J1098" s="12">
        <f t="shared" si="69"/>
        <v>64750000</v>
      </c>
      <c r="K1098" s="13">
        <f t="shared" si="70"/>
        <v>64750000</v>
      </c>
      <c r="L1098" s="12">
        <f t="shared" si="71"/>
        <v>64750000</v>
      </c>
    </row>
    <row r="1099" spans="1:12" ht="206.25" x14ac:dyDescent="0.25">
      <c r="A1099" s="11">
        <v>203685</v>
      </c>
      <c r="B1099" s="1"/>
      <c r="C1099" s="2" t="s">
        <v>682</v>
      </c>
      <c r="D1099" s="7"/>
      <c r="E1099" s="5">
        <v>42</v>
      </c>
      <c r="F1099" s="4">
        <v>42</v>
      </c>
      <c r="G1099" s="4">
        <v>0</v>
      </c>
      <c r="H1099" s="3">
        <v>7</v>
      </c>
      <c r="I1099" s="13">
        <f t="shared" si="68"/>
        <v>23247000</v>
      </c>
      <c r="J1099" s="12">
        <f t="shared" si="69"/>
        <v>77700000</v>
      </c>
      <c r="K1099" s="13">
        <f t="shared" si="70"/>
        <v>77700000</v>
      </c>
      <c r="L1099" s="12">
        <f t="shared" si="71"/>
        <v>77700000</v>
      </c>
    </row>
    <row r="1100" spans="1:12" ht="75" x14ac:dyDescent="0.25">
      <c r="A1100" s="11">
        <v>203690</v>
      </c>
      <c r="B1100" s="1" t="s">
        <v>24</v>
      </c>
      <c r="C1100" s="2" t="s">
        <v>683</v>
      </c>
      <c r="D1100" s="7"/>
      <c r="E1100" s="5">
        <v>7</v>
      </c>
      <c r="F1100" s="4">
        <v>7</v>
      </c>
      <c r="G1100" s="4">
        <v>0</v>
      </c>
      <c r="H1100" s="3">
        <v>0</v>
      </c>
      <c r="I1100" s="13">
        <f t="shared" si="68"/>
        <v>3874500</v>
      </c>
      <c r="J1100" s="12">
        <f t="shared" si="69"/>
        <v>12950000</v>
      </c>
      <c r="K1100" s="13">
        <f t="shared" si="70"/>
        <v>12950000</v>
      </c>
      <c r="L1100" s="12">
        <f t="shared" si="71"/>
        <v>12950000</v>
      </c>
    </row>
    <row r="1101" spans="1:12" ht="37.5" x14ac:dyDescent="0.25">
      <c r="A1101" s="11">
        <v>203695</v>
      </c>
      <c r="B1101" s="1"/>
      <c r="C1101" s="2" t="s">
        <v>2611</v>
      </c>
      <c r="D1101" s="7"/>
      <c r="E1101" s="5">
        <v>31</v>
      </c>
      <c r="F1101" s="4">
        <v>31</v>
      </c>
      <c r="G1101" s="4">
        <v>0</v>
      </c>
      <c r="H1101" s="3">
        <v>7</v>
      </c>
      <c r="I1101" s="13">
        <f t="shared" si="68"/>
        <v>17158500</v>
      </c>
      <c r="J1101" s="12">
        <f t="shared" si="69"/>
        <v>57350000</v>
      </c>
      <c r="K1101" s="13">
        <f t="shared" si="70"/>
        <v>57350000</v>
      </c>
      <c r="L1101" s="12">
        <f t="shared" si="71"/>
        <v>57350000</v>
      </c>
    </row>
    <row r="1102" spans="1:12" ht="37.5" x14ac:dyDescent="0.25">
      <c r="A1102" s="11">
        <v>203696</v>
      </c>
      <c r="B1102" s="1"/>
      <c r="C1102" s="2" t="s">
        <v>2612</v>
      </c>
      <c r="D1102" s="7"/>
      <c r="E1102" s="5">
        <v>36</v>
      </c>
      <c r="F1102" s="4">
        <v>36</v>
      </c>
      <c r="G1102" s="4">
        <v>0</v>
      </c>
      <c r="H1102" s="3">
        <v>7</v>
      </c>
      <c r="I1102" s="13">
        <f t="shared" si="68"/>
        <v>19926000</v>
      </c>
      <c r="J1102" s="12">
        <f t="shared" si="69"/>
        <v>66600000</v>
      </c>
      <c r="K1102" s="13">
        <f t="shared" si="70"/>
        <v>66600000</v>
      </c>
      <c r="L1102" s="12">
        <f t="shared" si="71"/>
        <v>66600000</v>
      </c>
    </row>
    <row r="1103" spans="1:12" ht="75" x14ac:dyDescent="0.25">
      <c r="A1103" s="11">
        <v>203697</v>
      </c>
      <c r="B1103" s="1"/>
      <c r="C1103" s="2" t="s">
        <v>2613</v>
      </c>
      <c r="D1103" s="7"/>
      <c r="E1103" s="5">
        <v>40</v>
      </c>
      <c r="F1103" s="4">
        <v>40</v>
      </c>
      <c r="G1103" s="4">
        <v>0</v>
      </c>
      <c r="H1103" s="3">
        <v>7</v>
      </c>
      <c r="I1103" s="13">
        <f t="shared" si="68"/>
        <v>22140000</v>
      </c>
      <c r="J1103" s="12">
        <f t="shared" si="69"/>
        <v>74000000</v>
      </c>
      <c r="K1103" s="13">
        <f t="shared" si="70"/>
        <v>74000000</v>
      </c>
      <c r="L1103" s="12">
        <f t="shared" si="71"/>
        <v>74000000</v>
      </c>
    </row>
    <row r="1104" spans="1:12" ht="19.5" x14ac:dyDescent="0.25">
      <c r="A1104" s="11">
        <v>203700</v>
      </c>
      <c r="B1104" s="1"/>
      <c r="C1104" s="2" t="s">
        <v>684</v>
      </c>
      <c r="D1104" s="7"/>
      <c r="E1104" s="5">
        <v>42</v>
      </c>
      <c r="F1104" s="4">
        <v>42</v>
      </c>
      <c r="G1104" s="4">
        <v>0</v>
      </c>
      <c r="H1104" s="3">
        <v>9</v>
      </c>
      <c r="I1104" s="13">
        <f t="shared" si="68"/>
        <v>23247000</v>
      </c>
      <c r="J1104" s="12">
        <f t="shared" si="69"/>
        <v>77700000</v>
      </c>
      <c r="K1104" s="13">
        <f t="shared" si="70"/>
        <v>77700000</v>
      </c>
      <c r="L1104" s="12">
        <f t="shared" si="71"/>
        <v>77700000</v>
      </c>
    </row>
    <row r="1105" spans="1:12" ht="37.5" x14ac:dyDescent="0.25">
      <c r="A1105" s="11">
        <v>203705</v>
      </c>
      <c r="B1105" s="1"/>
      <c r="C1105" s="2" t="s">
        <v>685</v>
      </c>
      <c r="D1105" s="7"/>
      <c r="E1105" s="5">
        <v>64</v>
      </c>
      <c r="F1105" s="4">
        <v>64</v>
      </c>
      <c r="G1105" s="4">
        <v>0</v>
      </c>
      <c r="H1105" s="3">
        <v>9</v>
      </c>
      <c r="I1105" s="13">
        <f t="shared" si="68"/>
        <v>35424000</v>
      </c>
      <c r="J1105" s="12">
        <f t="shared" si="69"/>
        <v>118400000</v>
      </c>
      <c r="K1105" s="13">
        <f t="shared" si="70"/>
        <v>118400000</v>
      </c>
      <c r="L1105" s="12">
        <f t="shared" si="71"/>
        <v>118400000</v>
      </c>
    </row>
    <row r="1106" spans="1:12" ht="37.5" x14ac:dyDescent="0.25">
      <c r="A1106" s="11">
        <v>203710</v>
      </c>
      <c r="B1106" s="1"/>
      <c r="C1106" s="2" t="s">
        <v>686</v>
      </c>
      <c r="D1106" s="7"/>
      <c r="E1106" s="5">
        <v>74</v>
      </c>
      <c r="F1106" s="4">
        <v>74</v>
      </c>
      <c r="G1106" s="4">
        <v>0</v>
      </c>
      <c r="H1106" s="3">
        <v>9</v>
      </c>
      <c r="I1106" s="13">
        <f t="shared" si="68"/>
        <v>40959000</v>
      </c>
      <c r="J1106" s="12">
        <f t="shared" si="69"/>
        <v>136900000</v>
      </c>
      <c r="K1106" s="13">
        <f t="shared" si="70"/>
        <v>136900000</v>
      </c>
      <c r="L1106" s="12">
        <f t="shared" si="71"/>
        <v>136900000</v>
      </c>
    </row>
    <row r="1107" spans="1:12" ht="19.5" x14ac:dyDescent="0.25">
      <c r="A1107" s="11">
        <v>203715</v>
      </c>
      <c r="B1107" s="1"/>
      <c r="C1107" s="2" t="s">
        <v>687</v>
      </c>
      <c r="D1107" s="7"/>
      <c r="E1107" s="5">
        <v>33</v>
      </c>
      <c r="F1107" s="4">
        <v>33</v>
      </c>
      <c r="G1107" s="4">
        <v>0</v>
      </c>
      <c r="H1107" s="3">
        <v>9</v>
      </c>
      <c r="I1107" s="13">
        <f t="shared" si="68"/>
        <v>18265500</v>
      </c>
      <c r="J1107" s="12">
        <f t="shared" si="69"/>
        <v>61050000</v>
      </c>
      <c r="K1107" s="13">
        <f t="shared" si="70"/>
        <v>61050000</v>
      </c>
      <c r="L1107" s="12">
        <f t="shared" si="71"/>
        <v>61050000</v>
      </c>
    </row>
    <row r="1108" spans="1:12" ht="19.5" x14ac:dyDescent="0.25">
      <c r="A1108" s="11">
        <v>203720</v>
      </c>
      <c r="B1108" s="1"/>
      <c r="C1108" s="2" t="s">
        <v>2614</v>
      </c>
      <c r="D1108" s="7"/>
      <c r="E1108" s="5">
        <v>44</v>
      </c>
      <c r="F1108" s="4">
        <v>44</v>
      </c>
      <c r="G1108" s="4">
        <v>0</v>
      </c>
      <c r="H1108" s="3">
        <v>7</v>
      </c>
      <c r="I1108" s="13">
        <f t="shared" si="68"/>
        <v>24354000</v>
      </c>
      <c r="J1108" s="12">
        <f t="shared" si="69"/>
        <v>81400000</v>
      </c>
      <c r="K1108" s="13">
        <f t="shared" si="70"/>
        <v>81400000</v>
      </c>
      <c r="L1108" s="12">
        <f t="shared" si="71"/>
        <v>81400000</v>
      </c>
    </row>
    <row r="1109" spans="1:12" ht="19.5" x14ac:dyDescent="0.25">
      <c r="A1109" s="11">
        <v>203725</v>
      </c>
      <c r="B1109" s="1"/>
      <c r="C1109" s="2" t="s">
        <v>2615</v>
      </c>
      <c r="D1109" s="7"/>
      <c r="E1109" s="5">
        <v>22</v>
      </c>
      <c r="F1109" s="4">
        <v>22</v>
      </c>
      <c r="G1109" s="4">
        <v>0</v>
      </c>
      <c r="H1109" s="3">
        <v>7</v>
      </c>
      <c r="I1109" s="13">
        <f t="shared" si="68"/>
        <v>12177000</v>
      </c>
      <c r="J1109" s="12">
        <f t="shared" si="69"/>
        <v>40700000</v>
      </c>
      <c r="K1109" s="13">
        <f t="shared" si="70"/>
        <v>40700000</v>
      </c>
      <c r="L1109" s="12">
        <f t="shared" si="71"/>
        <v>40700000</v>
      </c>
    </row>
    <row r="1110" spans="1:12" ht="19.5" x14ac:dyDescent="0.25">
      <c r="A1110" s="11">
        <v>203726</v>
      </c>
      <c r="B1110" s="1"/>
      <c r="C1110" s="2" t="s">
        <v>2616</v>
      </c>
      <c r="D1110" s="7"/>
      <c r="E1110" s="5">
        <v>62</v>
      </c>
      <c r="F1110" s="4">
        <v>62</v>
      </c>
      <c r="G1110" s="4">
        <v>0</v>
      </c>
      <c r="H1110" s="3">
        <v>7</v>
      </c>
      <c r="I1110" s="13">
        <f t="shared" si="68"/>
        <v>34317000</v>
      </c>
      <c r="J1110" s="12">
        <f t="shared" si="69"/>
        <v>114700000</v>
      </c>
      <c r="K1110" s="13">
        <f t="shared" si="70"/>
        <v>114700000</v>
      </c>
      <c r="L1110" s="12">
        <f t="shared" si="71"/>
        <v>114700000</v>
      </c>
    </row>
    <row r="1111" spans="1:12" ht="75" x14ac:dyDescent="0.25">
      <c r="A1111" s="11">
        <v>203730</v>
      </c>
      <c r="B1111" s="1"/>
      <c r="C1111" s="2" t="s">
        <v>688</v>
      </c>
      <c r="D1111" s="7" t="s">
        <v>2617</v>
      </c>
      <c r="E1111" s="5">
        <v>65</v>
      </c>
      <c r="F1111" s="4">
        <v>65</v>
      </c>
      <c r="G1111" s="4">
        <v>0</v>
      </c>
      <c r="H1111" s="3">
        <v>7</v>
      </c>
      <c r="I1111" s="13">
        <f t="shared" si="68"/>
        <v>35977500</v>
      </c>
      <c r="J1111" s="12">
        <f t="shared" si="69"/>
        <v>120250000</v>
      </c>
      <c r="K1111" s="13">
        <f t="shared" si="70"/>
        <v>120250000</v>
      </c>
      <c r="L1111" s="12">
        <f t="shared" si="71"/>
        <v>120250000</v>
      </c>
    </row>
    <row r="1112" spans="1:12" ht="56.25" x14ac:dyDescent="0.25">
      <c r="A1112" s="11">
        <v>203735</v>
      </c>
      <c r="B1112" s="1"/>
      <c r="C1112" s="2" t="s">
        <v>689</v>
      </c>
      <c r="D1112" s="7"/>
      <c r="E1112" s="5">
        <v>66</v>
      </c>
      <c r="F1112" s="4">
        <v>66</v>
      </c>
      <c r="G1112" s="4">
        <v>0</v>
      </c>
      <c r="H1112" s="3">
        <v>9</v>
      </c>
      <c r="I1112" s="13">
        <f t="shared" si="68"/>
        <v>36531000</v>
      </c>
      <c r="J1112" s="12">
        <f t="shared" si="69"/>
        <v>122100000</v>
      </c>
      <c r="K1112" s="13">
        <f t="shared" si="70"/>
        <v>122100000</v>
      </c>
      <c r="L1112" s="12">
        <f t="shared" si="71"/>
        <v>122100000</v>
      </c>
    </row>
    <row r="1113" spans="1:12" ht="75" x14ac:dyDescent="0.25">
      <c r="A1113" s="11">
        <v>203740</v>
      </c>
      <c r="B1113" s="1"/>
      <c r="C1113" s="2" t="s">
        <v>2618</v>
      </c>
      <c r="D1113" s="7"/>
      <c r="E1113" s="5">
        <v>64</v>
      </c>
      <c r="F1113" s="4">
        <v>64</v>
      </c>
      <c r="G1113" s="4">
        <v>0</v>
      </c>
      <c r="H1113" s="3">
        <v>7</v>
      </c>
      <c r="I1113" s="13">
        <f t="shared" si="68"/>
        <v>35424000</v>
      </c>
      <c r="J1113" s="12">
        <f t="shared" si="69"/>
        <v>118400000</v>
      </c>
      <c r="K1113" s="13">
        <f t="shared" si="70"/>
        <v>118400000</v>
      </c>
      <c r="L1113" s="12">
        <f t="shared" si="71"/>
        <v>118400000</v>
      </c>
    </row>
    <row r="1114" spans="1:12" ht="93.75" x14ac:dyDescent="0.25">
      <c r="A1114" s="11">
        <v>203741</v>
      </c>
      <c r="B1114" s="1"/>
      <c r="C1114" s="2" t="s">
        <v>2619</v>
      </c>
      <c r="D1114" s="7"/>
      <c r="E1114" s="5">
        <v>85</v>
      </c>
      <c r="F1114" s="4">
        <v>85</v>
      </c>
      <c r="G1114" s="4">
        <v>0</v>
      </c>
      <c r="H1114" s="3">
        <v>7</v>
      </c>
      <c r="I1114" s="13">
        <f t="shared" si="68"/>
        <v>47047500</v>
      </c>
      <c r="J1114" s="12">
        <f t="shared" si="69"/>
        <v>157250000</v>
      </c>
      <c r="K1114" s="13">
        <f t="shared" si="70"/>
        <v>157250000</v>
      </c>
      <c r="L1114" s="12">
        <f t="shared" si="71"/>
        <v>157250000</v>
      </c>
    </row>
    <row r="1115" spans="1:12" ht="75" x14ac:dyDescent="0.25">
      <c r="A1115" s="11">
        <v>203742</v>
      </c>
      <c r="B1115" s="1"/>
      <c r="C1115" s="2" t="s">
        <v>2620</v>
      </c>
      <c r="D1115" s="7"/>
      <c r="E1115" s="5">
        <v>79</v>
      </c>
      <c r="F1115" s="4">
        <v>79</v>
      </c>
      <c r="G1115" s="4">
        <v>0</v>
      </c>
      <c r="H1115" s="3">
        <v>7</v>
      </c>
      <c r="I1115" s="13">
        <f t="shared" si="68"/>
        <v>43726500</v>
      </c>
      <c r="J1115" s="12">
        <f t="shared" si="69"/>
        <v>146150000</v>
      </c>
      <c r="K1115" s="13">
        <f t="shared" si="70"/>
        <v>146150000</v>
      </c>
      <c r="L1115" s="12">
        <f t="shared" si="71"/>
        <v>146150000</v>
      </c>
    </row>
    <row r="1116" spans="1:12" ht="75" x14ac:dyDescent="0.25">
      <c r="A1116" s="11">
        <v>203743</v>
      </c>
      <c r="B1116" s="1"/>
      <c r="C1116" s="2" t="s">
        <v>2621</v>
      </c>
      <c r="D1116" s="7"/>
      <c r="E1116" s="5">
        <v>70</v>
      </c>
      <c r="F1116" s="4">
        <v>70</v>
      </c>
      <c r="G1116" s="4">
        <v>0</v>
      </c>
      <c r="H1116" s="3">
        <v>7</v>
      </c>
      <c r="I1116" s="13">
        <f t="shared" si="68"/>
        <v>38745000</v>
      </c>
      <c r="J1116" s="12">
        <f t="shared" si="69"/>
        <v>129500000</v>
      </c>
      <c r="K1116" s="13">
        <f t="shared" si="70"/>
        <v>129500000</v>
      </c>
      <c r="L1116" s="12">
        <f t="shared" si="71"/>
        <v>129500000</v>
      </c>
    </row>
    <row r="1117" spans="1:12" ht="37.5" x14ac:dyDescent="0.25">
      <c r="A1117" s="11">
        <v>203750</v>
      </c>
      <c r="B1117" s="1"/>
      <c r="C1117" s="2" t="s">
        <v>690</v>
      </c>
      <c r="D1117" s="7"/>
      <c r="E1117" s="5">
        <v>65</v>
      </c>
      <c r="F1117" s="4">
        <v>65</v>
      </c>
      <c r="G1117" s="4">
        <v>0</v>
      </c>
      <c r="H1117" s="3">
        <v>7</v>
      </c>
      <c r="I1117" s="13">
        <f t="shared" si="68"/>
        <v>35977500</v>
      </c>
      <c r="J1117" s="12">
        <f t="shared" si="69"/>
        <v>120250000</v>
      </c>
      <c r="K1117" s="13">
        <f t="shared" si="70"/>
        <v>120250000</v>
      </c>
      <c r="L1117" s="12">
        <f t="shared" si="71"/>
        <v>120250000</v>
      </c>
    </row>
    <row r="1118" spans="1:12" ht="56.25" x14ac:dyDescent="0.25">
      <c r="A1118" s="11">
        <v>203755</v>
      </c>
      <c r="B1118" s="1"/>
      <c r="C1118" s="2" t="s">
        <v>5409</v>
      </c>
      <c r="D1118" s="7"/>
      <c r="E1118" s="5">
        <v>34</v>
      </c>
      <c r="F1118" s="4">
        <v>34</v>
      </c>
      <c r="G1118" s="4">
        <v>0</v>
      </c>
      <c r="H1118" s="3">
        <v>7</v>
      </c>
      <c r="I1118" s="13">
        <f t="shared" si="68"/>
        <v>18819000</v>
      </c>
      <c r="J1118" s="12">
        <f t="shared" si="69"/>
        <v>62900000</v>
      </c>
      <c r="K1118" s="13">
        <f t="shared" si="70"/>
        <v>62900000</v>
      </c>
      <c r="L1118" s="12">
        <f t="shared" si="71"/>
        <v>62900000</v>
      </c>
    </row>
    <row r="1119" spans="1:12" ht="56.25" x14ac:dyDescent="0.25">
      <c r="A1119" s="11">
        <v>203756</v>
      </c>
      <c r="B1119" s="1"/>
      <c r="C1119" s="2" t="s">
        <v>5410</v>
      </c>
      <c r="D1119" s="7"/>
      <c r="E1119" s="5">
        <v>28</v>
      </c>
      <c r="F1119" s="4">
        <v>28</v>
      </c>
      <c r="G1119" s="4">
        <v>0</v>
      </c>
      <c r="H1119" s="3">
        <v>7</v>
      </c>
      <c r="I1119" s="13">
        <f t="shared" si="68"/>
        <v>15498000</v>
      </c>
      <c r="J1119" s="12">
        <f t="shared" si="69"/>
        <v>51800000</v>
      </c>
      <c r="K1119" s="13">
        <f t="shared" si="70"/>
        <v>51800000</v>
      </c>
      <c r="L1119" s="12">
        <f t="shared" si="71"/>
        <v>51800000</v>
      </c>
    </row>
    <row r="1120" spans="1:12" ht="56.25" x14ac:dyDescent="0.25">
      <c r="A1120" s="11">
        <v>203757</v>
      </c>
      <c r="B1120" s="1"/>
      <c r="C1120" s="2" t="s">
        <v>5411</v>
      </c>
      <c r="D1120" s="7"/>
      <c r="E1120" s="5">
        <v>38</v>
      </c>
      <c r="F1120" s="4">
        <v>38</v>
      </c>
      <c r="G1120" s="4">
        <v>0</v>
      </c>
      <c r="H1120" s="3">
        <v>7</v>
      </c>
      <c r="I1120" s="13">
        <f t="shared" si="68"/>
        <v>21033000</v>
      </c>
      <c r="J1120" s="12">
        <f t="shared" si="69"/>
        <v>70300000</v>
      </c>
      <c r="K1120" s="13">
        <f t="shared" si="70"/>
        <v>70300000</v>
      </c>
      <c r="L1120" s="12">
        <f t="shared" si="71"/>
        <v>70300000</v>
      </c>
    </row>
    <row r="1121" spans="1:12" ht="75" x14ac:dyDescent="0.25">
      <c r="A1121" s="11">
        <v>203760</v>
      </c>
      <c r="B1121" s="1"/>
      <c r="C1121" s="2" t="s">
        <v>5412</v>
      </c>
      <c r="D1121" s="7"/>
      <c r="E1121" s="5">
        <v>47</v>
      </c>
      <c r="F1121" s="4">
        <v>47</v>
      </c>
      <c r="G1121" s="4">
        <v>0</v>
      </c>
      <c r="H1121" s="3">
        <v>7</v>
      </c>
      <c r="I1121" s="13">
        <f t="shared" si="68"/>
        <v>26014500</v>
      </c>
      <c r="J1121" s="12">
        <f t="shared" si="69"/>
        <v>86950000</v>
      </c>
      <c r="K1121" s="13">
        <f t="shared" si="70"/>
        <v>86950000</v>
      </c>
      <c r="L1121" s="12">
        <f t="shared" si="71"/>
        <v>86950000</v>
      </c>
    </row>
    <row r="1122" spans="1:12" ht="37.5" x14ac:dyDescent="0.25">
      <c r="A1122" s="11">
        <v>203765</v>
      </c>
      <c r="B1122" s="1"/>
      <c r="C1122" s="2" t="s">
        <v>691</v>
      </c>
      <c r="D1122" s="7" t="s">
        <v>5413</v>
      </c>
      <c r="E1122" s="5">
        <v>49</v>
      </c>
      <c r="F1122" s="4">
        <v>49</v>
      </c>
      <c r="G1122" s="4">
        <v>0</v>
      </c>
      <c r="H1122" s="3">
        <v>7</v>
      </c>
      <c r="I1122" s="13">
        <f t="shared" si="68"/>
        <v>27121500</v>
      </c>
      <c r="J1122" s="12">
        <f t="shared" si="69"/>
        <v>90650000</v>
      </c>
      <c r="K1122" s="13">
        <f t="shared" si="70"/>
        <v>90650000</v>
      </c>
      <c r="L1122" s="12">
        <f t="shared" si="71"/>
        <v>90650000</v>
      </c>
    </row>
    <row r="1123" spans="1:12" ht="75" x14ac:dyDescent="0.25">
      <c r="A1123" s="11">
        <v>203770</v>
      </c>
      <c r="B1123" s="1"/>
      <c r="C1123" s="2" t="s">
        <v>692</v>
      </c>
      <c r="D1123" s="7"/>
      <c r="E1123" s="5">
        <v>46</v>
      </c>
      <c r="F1123" s="4">
        <v>46</v>
      </c>
      <c r="G1123" s="4">
        <v>0</v>
      </c>
      <c r="H1123" s="3">
        <v>7</v>
      </c>
      <c r="I1123" s="13">
        <f t="shared" si="68"/>
        <v>25461000</v>
      </c>
      <c r="J1123" s="12">
        <f t="shared" si="69"/>
        <v>85100000</v>
      </c>
      <c r="K1123" s="13">
        <f t="shared" si="70"/>
        <v>85100000</v>
      </c>
      <c r="L1123" s="12">
        <f t="shared" si="71"/>
        <v>85100000</v>
      </c>
    </row>
    <row r="1124" spans="1:12" ht="93.75" x14ac:dyDescent="0.25">
      <c r="A1124" s="11">
        <v>203775</v>
      </c>
      <c r="B1124" s="1"/>
      <c r="C1124" s="2" t="s">
        <v>2622</v>
      </c>
      <c r="D1124" s="7"/>
      <c r="E1124" s="5">
        <v>17</v>
      </c>
      <c r="F1124" s="4">
        <v>17</v>
      </c>
      <c r="G1124" s="4">
        <v>0</v>
      </c>
      <c r="H1124" s="3">
        <v>4</v>
      </c>
      <c r="I1124" s="13">
        <f t="shared" si="68"/>
        <v>9409500</v>
      </c>
      <c r="J1124" s="12">
        <f t="shared" si="69"/>
        <v>31450000</v>
      </c>
      <c r="K1124" s="13">
        <f t="shared" si="70"/>
        <v>31450000</v>
      </c>
      <c r="L1124" s="12">
        <f t="shared" si="71"/>
        <v>31450000</v>
      </c>
    </row>
    <row r="1125" spans="1:12" ht="93.75" x14ac:dyDescent="0.25">
      <c r="A1125" s="11">
        <v>203776</v>
      </c>
      <c r="B1125" s="1"/>
      <c r="C1125" s="2" t="s">
        <v>2623</v>
      </c>
      <c r="D1125" s="7"/>
      <c r="E1125" s="5">
        <v>22</v>
      </c>
      <c r="F1125" s="4">
        <v>22</v>
      </c>
      <c r="G1125" s="4">
        <v>0</v>
      </c>
      <c r="H1125" s="3">
        <v>4</v>
      </c>
      <c r="I1125" s="13">
        <f t="shared" si="68"/>
        <v>12177000</v>
      </c>
      <c r="J1125" s="12">
        <f t="shared" si="69"/>
        <v>40700000</v>
      </c>
      <c r="K1125" s="13">
        <f t="shared" si="70"/>
        <v>40700000</v>
      </c>
      <c r="L1125" s="12">
        <f t="shared" si="71"/>
        <v>40700000</v>
      </c>
    </row>
    <row r="1126" spans="1:12" ht="75" x14ac:dyDescent="0.25">
      <c r="A1126" s="11">
        <v>203780</v>
      </c>
      <c r="B1126" s="1"/>
      <c r="C1126" s="2" t="s">
        <v>693</v>
      </c>
      <c r="D1126" s="7"/>
      <c r="E1126" s="5">
        <v>58</v>
      </c>
      <c r="F1126" s="4">
        <v>58</v>
      </c>
      <c r="G1126" s="4">
        <v>0</v>
      </c>
      <c r="H1126" s="3">
        <v>7</v>
      </c>
      <c r="I1126" s="13">
        <f t="shared" si="68"/>
        <v>32103000</v>
      </c>
      <c r="J1126" s="12">
        <f t="shared" si="69"/>
        <v>107300000</v>
      </c>
      <c r="K1126" s="13">
        <f t="shared" si="70"/>
        <v>107300000</v>
      </c>
      <c r="L1126" s="12">
        <f t="shared" si="71"/>
        <v>107300000</v>
      </c>
    </row>
    <row r="1127" spans="1:12" ht="112.5" x14ac:dyDescent="0.25">
      <c r="A1127" s="11">
        <v>203785</v>
      </c>
      <c r="B1127" s="1"/>
      <c r="C1127" s="2" t="s">
        <v>694</v>
      </c>
      <c r="D1127" s="7"/>
      <c r="E1127" s="5">
        <v>69</v>
      </c>
      <c r="F1127" s="4">
        <v>69</v>
      </c>
      <c r="G1127" s="4">
        <v>0</v>
      </c>
      <c r="H1127" s="3">
        <v>6</v>
      </c>
      <c r="I1127" s="13">
        <f t="shared" si="68"/>
        <v>38191500</v>
      </c>
      <c r="J1127" s="12">
        <f t="shared" si="69"/>
        <v>127650000</v>
      </c>
      <c r="K1127" s="13">
        <f t="shared" si="70"/>
        <v>127650000</v>
      </c>
      <c r="L1127" s="12">
        <f t="shared" si="71"/>
        <v>127650000</v>
      </c>
    </row>
    <row r="1128" spans="1:12" ht="75" x14ac:dyDescent="0.25">
      <c r="A1128" s="11">
        <v>203790</v>
      </c>
      <c r="B1128" s="1"/>
      <c r="C1128" s="2" t="s">
        <v>695</v>
      </c>
      <c r="D1128" s="7"/>
      <c r="E1128" s="5">
        <v>15</v>
      </c>
      <c r="F1128" s="4">
        <v>15</v>
      </c>
      <c r="G1128" s="4">
        <v>0</v>
      </c>
      <c r="H1128" s="3">
        <v>4</v>
      </c>
      <c r="I1128" s="13">
        <f t="shared" si="68"/>
        <v>8302500</v>
      </c>
      <c r="J1128" s="12">
        <f t="shared" si="69"/>
        <v>27750000</v>
      </c>
      <c r="K1128" s="13">
        <f t="shared" si="70"/>
        <v>27750000</v>
      </c>
      <c r="L1128" s="12">
        <f t="shared" si="71"/>
        <v>27750000</v>
      </c>
    </row>
    <row r="1129" spans="1:12" ht="93.75" x14ac:dyDescent="0.25">
      <c r="A1129" s="11">
        <v>203791</v>
      </c>
      <c r="B1129" s="1"/>
      <c r="C1129" s="2" t="s">
        <v>2624</v>
      </c>
      <c r="D1129" s="7"/>
      <c r="E1129" s="5">
        <v>13</v>
      </c>
      <c r="F1129" s="4">
        <v>13</v>
      </c>
      <c r="G1129" s="4">
        <v>0</v>
      </c>
      <c r="H1129" s="3">
        <v>4</v>
      </c>
      <c r="I1129" s="13">
        <f t="shared" si="68"/>
        <v>7195500</v>
      </c>
      <c r="J1129" s="12">
        <f t="shared" si="69"/>
        <v>24050000</v>
      </c>
      <c r="K1129" s="13">
        <f t="shared" si="70"/>
        <v>24050000</v>
      </c>
      <c r="L1129" s="12">
        <f t="shared" si="71"/>
        <v>24050000</v>
      </c>
    </row>
    <row r="1130" spans="1:12" ht="56.25" x14ac:dyDescent="0.25">
      <c r="A1130" s="11">
        <v>203795</v>
      </c>
      <c r="B1130" s="1"/>
      <c r="C1130" s="2" t="s">
        <v>696</v>
      </c>
      <c r="D1130" s="7"/>
      <c r="E1130" s="5">
        <v>38</v>
      </c>
      <c r="F1130" s="4">
        <v>38</v>
      </c>
      <c r="G1130" s="4">
        <v>0</v>
      </c>
      <c r="H1130" s="3">
        <v>7</v>
      </c>
      <c r="I1130" s="13">
        <f t="shared" si="68"/>
        <v>21033000</v>
      </c>
      <c r="J1130" s="12">
        <f t="shared" si="69"/>
        <v>70300000</v>
      </c>
      <c r="K1130" s="13">
        <f t="shared" si="70"/>
        <v>70300000</v>
      </c>
      <c r="L1130" s="12">
        <f t="shared" si="71"/>
        <v>70300000</v>
      </c>
    </row>
    <row r="1131" spans="1:12" ht="56.25" x14ac:dyDescent="0.25">
      <c r="A1131" s="11">
        <v>203796</v>
      </c>
      <c r="B1131" s="1"/>
      <c r="C1131" s="2" t="s">
        <v>2625</v>
      </c>
      <c r="D1131" s="7"/>
      <c r="E1131" s="5">
        <v>45</v>
      </c>
      <c r="F1131" s="4">
        <v>45</v>
      </c>
      <c r="G1131" s="4">
        <v>0</v>
      </c>
      <c r="H1131" s="3">
        <v>7</v>
      </c>
      <c r="I1131" s="13">
        <f t="shared" si="68"/>
        <v>24907500</v>
      </c>
      <c r="J1131" s="12">
        <f t="shared" si="69"/>
        <v>83250000</v>
      </c>
      <c r="K1131" s="13">
        <f t="shared" si="70"/>
        <v>83250000</v>
      </c>
      <c r="L1131" s="12">
        <f t="shared" si="71"/>
        <v>83250000</v>
      </c>
    </row>
    <row r="1132" spans="1:12" ht="56.25" x14ac:dyDescent="0.25">
      <c r="A1132" s="11">
        <v>203800</v>
      </c>
      <c r="B1132" s="1"/>
      <c r="C1132" s="2" t="s">
        <v>697</v>
      </c>
      <c r="D1132" s="7"/>
      <c r="E1132" s="5">
        <v>11</v>
      </c>
      <c r="F1132" s="4">
        <v>11</v>
      </c>
      <c r="G1132" s="4">
        <v>0</v>
      </c>
      <c r="H1132" s="3">
        <v>4</v>
      </c>
      <c r="I1132" s="13">
        <f t="shared" si="68"/>
        <v>6088500</v>
      </c>
      <c r="J1132" s="12">
        <f t="shared" si="69"/>
        <v>20350000</v>
      </c>
      <c r="K1132" s="13">
        <f t="shared" si="70"/>
        <v>20350000</v>
      </c>
      <c r="L1132" s="12">
        <f t="shared" si="71"/>
        <v>20350000</v>
      </c>
    </row>
    <row r="1133" spans="1:12" ht="56.25" x14ac:dyDescent="0.25">
      <c r="A1133" s="11">
        <v>203805</v>
      </c>
      <c r="B1133" s="1"/>
      <c r="C1133" s="2" t="s">
        <v>698</v>
      </c>
      <c r="D1133" s="7"/>
      <c r="E1133" s="5">
        <v>24</v>
      </c>
      <c r="F1133" s="4">
        <v>24</v>
      </c>
      <c r="G1133" s="4">
        <v>0</v>
      </c>
      <c r="H1133" s="3">
        <v>7</v>
      </c>
      <c r="I1133" s="13">
        <f t="shared" si="68"/>
        <v>13284000</v>
      </c>
      <c r="J1133" s="12">
        <f t="shared" si="69"/>
        <v>44400000</v>
      </c>
      <c r="K1133" s="13">
        <f t="shared" si="70"/>
        <v>44400000</v>
      </c>
      <c r="L1133" s="12">
        <f t="shared" si="71"/>
        <v>44400000</v>
      </c>
    </row>
    <row r="1134" spans="1:12" ht="75" x14ac:dyDescent="0.25">
      <c r="A1134" s="11">
        <v>203810</v>
      </c>
      <c r="B1134" s="1"/>
      <c r="C1134" s="2" t="s">
        <v>699</v>
      </c>
      <c r="D1134" s="7"/>
      <c r="E1134" s="5">
        <v>15</v>
      </c>
      <c r="F1134" s="4">
        <v>15</v>
      </c>
      <c r="G1134" s="4">
        <v>0</v>
      </c>
      <c r="H1134" s="3">
        <v>4</v>
      </c>
      <c r="I1134" s="13">
        <f t="shared" si="68"/>
        <v>8302500</v>
      </c>
      <c r="J1134" s="12">
        <f t="shared" si="69"/>
        <v>27750000</v>
      </c>
      <c r="K1134" s="13">
        <f t="shared" si="70"/>
        <v>27750000</v>
      </c>
      <c r="L1134" s="12">
        <f t="shared" si="71"/>
        <v>27750000</v>
      </c>
    </row>
    <row r="1135" spans="1:12" ht="56.25" x14ac:dyDescent="0.25">
      <c r="A1135" s="11">
        <v>203815</v>
      </c>
      <c r="B1135" s="1"/>
      <c r="C1135" s="2" t="s">
        <v>700</v>
      </c>
      <c r="D1135" s="7"/>
      <c r="E1135" s="5">
        <v>40</v>
      </c>
      <c r="F1135" s="4">
        <v>40</v>
      </c>
      <c r="G1135" s="4">
        <v>0</v>
      </c>
      <c r="H1135" s="3">
        <v>7</v>
      </c>
      <c r="I1135" s="13">
        <f t="shared" si="68"/>
        <v>22140000</v>
      </c>
      <c r="J1135" s="12">
        <f t="shared" si="69"/>
        <v>74000000</v>
      </c>
      <c r="K1135" s="13">
        <f t="shared" si="70"/>
        <v>74000000</v>
      </c>
      <c r="L1135" s="12">
        <f t="shared" si="71"/>
        <v>74000000</v>
      </c>
    </row>
    <row r="1136" spans="1:12" ht="131.25" x14ac:dyDescent="0.25">
      <c r="A1136" s="11">
        <v>203820</v>
      </c>
      <c r="B1136" s="1"/>
      <c r="C1136" s="2" t="s">
        <v>701</v>
      </c>
      <c r="D1136" s="7"/>
      <c r="E1136" s="5">
        <v>16</v>
      </c>
      <c r="F1136" s="4">
        <v>16</v>
      </c>
      <c r="G1136" s="4">
        <v>0</v>
      </c>
      <c r="H1136" s="3">
        <v>4</v>
      </c>
      <c r="I1136" s="13">
        <f t="shared" si="68"/>
        <v>8856000</v>
      </c>
      <c r="J1136" s="12">
        <f t="shared" si="69"/>
        <v>29600000</v>
      </c>
      <c r="K1136" s="13">
        <f t="shared" si="70"/>
        <v>29600000</v>
      </c>
      <c r="L1136" s="12">
        <f t="shared" si="71"/>
        <v>29600000</v>
      </c>
    </row>
    <row r="1137" spans="1:12" ht="112.5" x14ac:dyDescent="0.25">
      <c r="A1137" s="11">
        <v>203825</v>
      </c>
      <c r="B1137" s="1"/>
      <c r="C1137" s="2" t="s">
        <v>2626</v>
      </c>
      <c r="D1137" s="7"/>
      <c r="E1137" s="5">
        <v>54</v>
      </c>
      <c r="F1137" s="4">
        <v>54</v>
      </c>
      <c r="G1137" s="4">
        <v>0</v>
      </c>
      <c r="H1137" s="3">
        <v>7</v>
      </c>
      <c r="I1137" s="13">
        <f t="shared" si="68"/>
        <v>29889000</v>
      </c>
      <c r="J1137" s="12">
        <f t="shared" si="69"/>
        <v>99900000</v>
      </c>
      <c r="K1137" s="13">
        <f t="shared" si="70"/>
        <v>99900000</v>
      </c>
      <c r="L1137" s="12">
        <f t="shared" si="71"/>
        <v>99900000</v>
      </c>
    </row>
    <row r="1138" spans="1:12" ht="56.25" x14ac:dyDescent="0.25">
      <c r="A1138" s="11">
        <v>203830</v>
      </c>
      <c r="B1138" s="1"/>
      <c r="C1138" s="2" t="s">
        <v>702</v>
      </c>
      <c r="D1138" s="7"/>
      <c r="E1138" s="5">
        <v>18</v>
      </c>
      <c r="F1138" s="4">
        <v>18</v>
      </c>
      <c r="G1138" s="4">
        <v>0</v>
      </c>
      <c r="H1138" s="3">
        <v>4</v>
      </c>
      <c r="I1138" s="13">
        <f t="shared" si="68"/>
        <v>9963000</v>
      </c>
      <c r="J1138" s="12">
        <f t="shared" si="69"/>
        <v>33300000</v>
      </c>
      <c r="K1138" s="13">
        <f t="shared" si="70"/>
        <v>33300000</v>
      </c>
      <c r="L1138" s="12">
        <f t="shared" si="71"/>
        <v>33300000</v>
      </c>
    </row>
    <row r="1139" spans="1:12" ht="56.25" x14ac:dyDescent="0.25">
      <c r="A1139" s="11">
        <v>203835</v>
      </c>
      <c r="B1139" s="1"/>
      <c r="C1139" s="2" t="s">
        <v>2627</v>
      </c>
      <c r="D1139" s="7"/>
      <c r="E1139" s="5">
        <v>61</v>
      </c>
      <c r="F1139" s="4">
        <v>61</v>
      </c>
      <c r="G1139" s="4">
        <v>0</v>
      </c>
      <c r="H1139" s="3">
        <v>7</v>
      </c>
      <c r="I1139" s="13">
        <f t="shared" si="68"/>
        <v>33763500</v>
      </c>
      <c r="J1139" s="12">
        <f t="shared" si="69"/>
        <v>112850000</v>
      </c>
      <c r="K1139" s="13">
        <f t="shared" si="70"/>
        <v>112850000</v>
      </c>
      <c r="L1139" s="12">
        <f t="shared" si="71"/>
        <v>112850000</v>
      </c>
    </row>
    <row r="1140" spans="1:12" ht="150" x14ac:dyDescent="0.25">
      <c r="A1140" s="11">
        <v>203845</v>
      </c>
      <c r="B1140" s="1"/>
      <c r="C1140" s="2" t="s">
        <v>2628</v>
      </c>
      <c r="D1140" s="7"/>
      <c r="E1140" s="5">
        <v>23</v>
      </c>
      <c r="F1140" s="4">
        <v>23</v>
      </c>
      <c r="G1140" s="4">
        <v>0</v>
      </c>
      <c r="H1140" s="3">
        <v>4</v>
      </c>
      <c r="I1140" s="13">
        <f t="shared" si="68"/>
        <v>12730500</v>
      </c>
      <c r="J1140" s="12">
        <f t="shared" si="69"/>
        <v>42550000</v>
      </c>
      <c r="K1140" s="13">
        <f t="shared" si="70"/>
        <v>42550000</v>
      </c>
      <c r="L1140" s="12">
        <f t="shared" si="71"/>
        <v>42550000</v>
      </c>
    </row>
    <row r="1141" spans="1:12" ht="112.5" x14ac:dyDescent="0.25">
      <c r="A1141" s="11">
        <v>203855</v>
      </c>
      <c r="B1141" s="1"/>
      <c r="C1141" s="2" t="s">
        <v>2629</v>
      </c>
      <c r="D1141" s="7"/>
      <c r="E1141" s="5">
        <v>56</v>
      </c>
      <c r="F1141" s="4">
        <v>56</v>
      </c>
      <c r="G1141" s="4">
        <v>0</v>
      </c>
      <c r="H1141" s="3">
        <v>7</v>
      </c>
      <c r="I1141" s="13">
        <f t="shared" si="68"/>
        <v>30996000</v>
      </c>
      <c r="J1141" s="12">
        <f t="shared" si="69"/>
        <v>103600000</v>
      </c>
      <c r="K1141" s="13">
        <f t="shared" si="70"/>
        <v>103600000</v>
      </c>
      <c r="L1141" s="12">
        <f t="shared" si="71"/>
        <v>103600000</v>
      </c>
    </row>
    <row r="1142" spans="1:12" ht="112.5" x14ac:dyDescent="0.25">
      <c r="A1142" s="11">
        <v>203856</v>
      </c>
      <c r="B1142" s="1"/>
      <c r="C1142" s="2" t="s">
        <v>2630</v>
      </c>
      <c r="D1142" s="7"/>
      <c r="E1142" s="5">
        <v>68</v>
      </c>
      <c r="F1142" s="4">
        <v>68</v>
      </c>
      <c r="G1142" s="4">
        <v>0</v>
      </c>
      <c r="H1142" s="3">
        <v>7</v>
      </c>
      <c r="I1142" s="13">
        <f t="shared" si="68"/>
        <v>37638000</v>
      </c>
      <c r="J1142" s="12">
        <f t="shared" si="69"/>
        <v>125800000</v>
      </c>
      <c r="K1142" s="13">
        <f t="shared" si="70"/>
        <v>125800000</v>
      </c>
      <c r="L1142" s="12">
        <f t="shared" si="71"/>
        <v>125800000</v>
      </c>
    </row>
    <row r="1143" spans="1:12" ht="131.25" x14ac:dyDescent="0.25">
      <c r="A1143" s="11">
        <v>203857</v>
      </c>
      <c r="B1143" s="1"/>
      <c r="C1143" s="2" t="s">
        <v>2631</v>
      </c>
      <c r="D1143" s="7"/>
      <c r="E1143" s="5">
        <v>78</v>
      </c>
      <c r="F1143" s="4">
        <v>78</v>
      </c>
      <c r="G1143" s="4">
        <v>0</v>
      </c>
      <c r="H1143" s="3">
        <v>7</v>
      </c>
      <c r="I1143" s="13">
        <f t="shared" si="68"/>
        <v>43173000</v>
      </c>
      <c r="J1143" s="12">
        <f t="shared" si="69"/>
        <v>144300000</v>
      </c>
      <c r="K1143" s="13">
        <f t="shared" si="70"/>
        <v>144300000</v>
      </c>
      <c r="L1143" s="12">
        <f t="shared" si="71"/>
        <v>144300000</v>
      </c>
    </row>
    <row r="1144" spans="1:12" ht="112.5" x14ac:dyDescent="0.25">
      <c r="A1144" s="11">
        <v>203865</v>
      </c>
      <c r="B1144" s="1"/>
      <c r="C1144" s="2" t="s">
        <v>5414</v>
      </c>
      <c r="D1144" s="7"/>
      <c r="E1144" s="5">
        <v>62</v>
      </c>
      <c r="F1144" s="4">
        <v>62</v>
      </c>
      <c r="G1144" s="4">
        <v>0</v>
      </c>
      <c r="H1144" s="3">
        <v>7</v>
      </c>
      <c r="I1144" s="13">
        <f t="shared" si="68"/>
        <v>34317000</v>
      </c>
      <c r="J1144" s="12">
        <f t="shared" si="69"/>
        <v>114700000</v>
      </c>
      <c r="K1144" s="13">
        <f t="shared" si="70"/>
        <v>114700000</v>
      </c>
      <c r="L1144" s="12">
        <f t="shared" si="71"/>
        <v>114700000</v>
      </c>
    </row>
    <row r="1145" spans="1:12" ht="75" x14ac:dyDescent="0.25">
      <c r="A1145" s="11">
        <v>203870</v>
      </c>
      <c r="B1145" s="1"/>
      <c r="C1145" s="2" t="s">
        <v>703</v>
      </c>
      <c r="D1145" s="7"/>
      <c r="E1145" s="5">
        <v>13</v>
      </c>
      <c r="F1145" s="4">
        <v>13</v>
      </c>
      <c r="G1145" s="4">
        <v>0</v>
      </c>
      <c r="H1145" s="3">
        <v>4</v>
      </c>
      <c r="I1145" s="13">
        <f t="shared" si="68"/>
        <v>7195500</v>
      </c>
      <c r="J1145" s="12">
        <f t="shared" si="69"/>
        <v>24050000</v>
      </c>
      <c r="K1145" s="13">
        <f t="shared" si="70"/>
        <v>24050000</v>
      </c>
      <c r="L1145" s="12">
        <f t="shared" si="71"/>
        <v>24050000</v>
      </c>
    </row>
    <row r="1146" spans="1:12" ht="112.5" x14ac:dyDescent="0.25">
      <c r="A1146" s="11">
        <v>203875</v>
      </c>
      <c r="B1146" s="1"/>
      <c r="C1146" s="2" t="s">
        <v>704</v>
      </c>
      <c r="D1146" s="7"/>
      <c r="E1146" s="5">
        <v>37</v>
      </c>
      <c r="F1146" s="4">
        <v>37</v>
      </c>
      <c r="G1146" s="4">
        <v>0</v>
      </c>
      <c r="H1146" s="3">
        <v>7</v>
      </c>
      <c r="I1146" s="13">
        <f t="shared" si="68"/>
        <v>20479500</v>
      </c>
      <c r="J1146" s="12">
        <f t="shared" si="69"/>
        <v>68450000</v>
      </c>
      <c r="K1146" s="13">
        <f t="shared" si="70"/>
        <v>68450000</v>
      </c>
      <c r="L1146" s="12">
        <f t="shared" si="71"/>
        <v>68450000</v>
      </c>
    </row>
    <row r="1147" spans="1:12" ht="75" x14ac:dyDescent="0.25">
      <c r="A1147" s="11">
        <v>203880</v>
      </c>
      <c r="B1147" s="1"/>
      <c r="C1147" s="2" t="s">
        <v>705</v>
      </c>
      <c r="D1147" s="7"/>
      <c r="E1147" s="5">
        <v>10</v>
      </c>
      <c r="F1147" s="4">
        <v>10</v>
      </c>
      <c r="G1147" s="4">
        <v>0</v>
      </c>
      <c r="H1147" s="3">
        <v>4</v>
      </c>
      <c r="I1147" s="13">
        <f t="shared" si="68"/>
        <v>5535000</v>
      </c>
      <c r="J1147" s="12">
        <f t="shared" si="69"/>
        <v>18500000</v>
      </c>
      <c r="K1147" s="13">
        <f t="shared" si="70"/>
        <v>18500000</v>
      </c>
      <c r="L1147" s="12">
        <f t="shared" si="71"/>
        <v>18500000</v>
      </c>
    </row>
    <row r="1148" spans="1:12" ht="112.5" x14ac:dyDescent="0.25">
      <c r="A1148" s="11">
        <v>203885</v>
      </c>
      <c r="B1148" s="1"/>
      <c r="C1148" s="2" t="s">
        <v>2632</v>
      </c>
      <c r="D1148" s="7"/>
      <c r="E1148" s="5">
        <v>46</v>
      </c>
      <c r="F1148" s="4">
        <v>46</v>
      </c>
      <c r="G1148" s="4">
        <v>0</v>
      </c>
      <c r="H1148" s="3">
        <v>7</v>
      </c>
      <c r="I1148" s="13">
        <f t="shared" si="68"/>
        <v>25461000</v>
      </c>
      <c r="J1148" s="12">
        <f t="shared" si="69"/>
        <v>85100000</v>
      </c>
      <c r="K1148" s="13">
        <f t="shared" si="70"/>
        <v>85100000</v>
      </c>
      <c r="L1148" s="12">
        <f t="shared" si="71"/>
        <v>85100000</v>
      </c>
    </row>
    <row r="1149" spans="1:12" ht="93.75" x14ac:dyDescent="0.25">
      <c r="A1149" s="11">
        <v>203895</v>
      </c>
      <c r="B1149" s="1"/>
      <c r="C1149" s="2" t="s">
        <v>706</v>
      </c>
      <c r="D1149" s="7"/>
      <c r="E1149" s="5">
        <v>6</v>
      </c>
      <c r="F1149" s="4">
        <v>6</v>
      </c>
      <c r="G1149" s="4">
        <v>0</v>
      </c>
      <c r="H1149" s="3">
        <v>4</v>
      </c>
      <c r="I1149" s="13">
        <f t="shared" si="68"/>
        <v>3321000</v>
      </c>
      <c r="J1149" s="12">
        <f t="shared" si="69"/>
        <v>11100000</v>
      </c>
      <c r="K1149" s="13">
        <f t="shared" si="70"/>
        <v>11100000</v>
      </c>
      <c r="L1149" s="12">
        <f t="shared" si="71"/>
        <v>11100000</v>
      </c>
    </row>
    <row r="1150" spans="1:12" ht="19.5" x14ac:dyDescent="0.25">
      <c r="A1150" s="11">
        <v>203900</v>
      </c>
      <c r="B1150" s="1"/>
      <c r="C1150" s="2" t="s">
        <v>707</v>
      </c>
      <c r="D1150" s="7"/>
      <c r="E1150" s="5">
        <v>70</v>
      </c>
      <c r="F1150" s="4">
        <v>70</v>
      </c>
      <c r="G1150" s="4">
        <v>0</v>
      </c>
      <c r="H1150" s="3">
        <v>7</v>
      </c>
      <c r="I1150" s="13">
        <f t="shared" si="68"/>
        <v>38745000</v>
      </c>
      <c r="J1150" s="12">
        <f t="shared" si="69"/>
        <v>129500000</v>
      </c>
      <c r="K1150" s="13">
        <f t="shared" si="70"/>
        <v>129500000</v>
      </c>
      <c r="L1150" s="12">
        <f t="shared" si="71"/>
        <v>129500000</v>
      </c>
    </row>
    <row r="1151" spans="1:12" ht="56.25" x14ac:dyDescent="0.25">
      <c r="A1151" s="11">
        <v>203905</v>
      </c>
      <c r="B1151" s="1"/>
      <c r="C1151" s="2" t="s">
        <v>5415</v>
      </c>
      <c r="D1151" s="7"/>
      <c r="E1151" s="5">
        <v>19</v>
      </c>
      <c r="F1151" s="4">
        <v>19</v>
      </c>
      <c r="G1151" s="4">
        <v>0</v>
      </c>
      <c r="H1151" s="3">
        <v>7</v>
      </c>
      <c r="I1151" s="13">
        <f t="shared" si="68"/>
        <v>10516500</v>
      </c>
      <c r="J1151" s="12">
        <f t="shared" si="69"/>
        <v>35150000</v>
      </c>
      <c r="K1151" s="13">
        <f t="shared" si="70"/>
        <v>35150000</v>
      </c>
      <c r="L1151" s="12">
        <f t="shared" si="71"/>
        <v>35150000</v>
      </c>
    </row>
    <row r="1152" spans="1:12" ht="93.75" x14ac:dyDescent="0.25">
      <c r="A1152" s="11">
        <v>203908</v>
      </c>
      <c r="B1152" s="1"/>
      <c r="C1152" s="2" t="s">
        <v>2633</v>
      </c>
      <c r="D1152" s="7"/>
      <c r="E1152" s="5">
        <v>62</v>
      </c>
      <c r="F1152" s="4">
        <v>62</v>
      </c>
      <c r="G1152" s="4">
        <v>0</v>
      </c>
      <c r="H1152" s="3">
        <v>7</v>
      </c>
      <c r="I1152" s="13">
        <f t="shared" si="68"/>
        <v>34317000</v>
      </c>
      <c r="J1152" s="12">
        <f t="shared" si="69"/>
        <v>114700000</v>
      </c>
      <c r="K1152" s="13">
        <f t="shared" si="70"/>
        <v>114700000</v>
      </c>
      <c r="L1152" s="12">
        <f t="shared" si="71"/>
        <v>114700000</v>
      </c>
    </row>
    <row r="1153" spans="1:12" ht="56.25" x14ac:dyDescent="0.25">
      <c r="A1153" s="11">
        <v>203909</v>
      </c>
      <c r="B1153" s="1"/>
      <c r="C1153" s="2" t="s">
        <v>2634</v>
      </c>
      <c r="D1153" s="7"/>
      <c r="E1153" s="5">
        <v>48</v>
      </c>
      <c r="F1153" s="4">
        <v>48</v>
      </c>
      <c r="G1153" s="4">
        <v>0</v>
      </c>
      <c r="H1153" s="3">
        <v>7</v>
      </c>
      <c r="I1153" s="13">
        <f t="shared" si="68"/>
        <v>26568000</v>
      </c>
      <c r="J1153" s="12">
        <f t="shared" si="69"/>
        <v>88800000</v>
      </c>
      <c r="K1153" s="13">
        <f t="shared" si="70"/>
        <v>88800000</v>
      </c>
      <c r="L1153" s="12">
        <f t="shared" si="71"/>
        <v>88800000</v>
      </c>
    </row>
    <row r="1154" spans="1:12" ht="37.5" x14ac:dyDescent="0.25">
      <c r="A1154" s="11">
        <v>203910</v>
      </c>
      <c r="B1154" s="1"/>
      <c r="C1154" s="2" t="s">
        <v>2635</v>
      </c>
      <c r="D1154" s="7"/>
      <c r="E1154" s="5">
        <v>45</v>
      </c>
      <c r="F1154" s="4">
        <v>45</v>
      </c>
      <c r="G1154" s="4">
        <v>0</v>
      </c>
      <c r="H1154" s="3">
        <v>7</v>
      </c>
      <c r="I1154" s="13">
        <f t="shared" si="68"/>
        <v>24907500</v>
      </c>
      <c r="J1154" s="12">
        <f t="shared" si="69"/>
        <v>83250000</v>
      </c>
      <c r="K1154" s="13">
        <f t="shared" si="70"/>
        <v>83250000</v>
      </c>
      <c r="L1154" s="12">
        <f t="shared" si="71"/>
        <v>83250000</v>
      </c>
    </row>
    <row r="1155" spans="1:12" ht="19.5" x14ac:dyDescent="0.25">
      <c r="A1155" s="11">
        <v>203911</v>
      </c>
      <c r="B1155" s="1"/>
      <c r="C1155" s="2" t="s">
        <v>2636</v>
      </c>
      <c r="D1155" s="7"/>
      <c r="E1155" s="5">
        <v>49</v>
      </c>
      <c r="F1155" s="4">
        <v>49</v>
      </c>
      <c r="G1155" s="4">
        <v>0</v>
      </c>
      <c r="H1155" s="3">
        <v>7</v>
      </c>
      <c r="I1155" s="13">
        <f t="shared" si="68"/>
        <v>27121500</v>
      </c>
      <c r="J1155" s="12">
        <f t="shared" si="69"/>
        <v>90650000</v>
      </c>
      <c r="K1155" s="13">
        <f t="shared" si="70"/>
        <v>90650000</v>
      </c>
      <c r="L1155" s="12">
        <f t="shared" si="71"/>
        <v>90650000</v>
      </c>
    </row>
    <row r="1156" spans="1:12" ht="37.5" x14ac:dyDescent="0.25">
      <c r="A1156" s="11">
        <v>203912</v>
      </c>
      <c r="B1156" s="1"/>
      <c r="C1156" s="2" t="s">
        <v>2637</v>
      </c>
      <c r="D1156" s="7"/>
      <c r="E1156" s="5">
        <v>50</v>
      </c>
      <c r="F1156" s="4">
        <v>50</v>
      </c>
      <c r="G1156" s="4">
        <v>0</v>
      </c>
      <c r="H1156" s="3">
        <v>7</v>
      </c>
      <c r="I1156" s="13">
        <f t="shared" ref="I1156:I1219" si="72">F1156*553500+G1156*1140000</f>
        <v>27675000</v>
      </c>
      <c r="J1156" s="12">
        <f t="shared" ref="J1156:J1219" si="73">F1156*1850000+G1156*5100000</f>
        <v>92500000</v>
      </c>
      <c r="K1156" s="13">
        <f t="shared" ref="K1156:K1219" si="74">F1156*1850000+G1156*2060000</f>
        <v>92500000</v>
      </c>
      <c r="L1156" s="12">
        <f t="shared" ref="L1156:L1219" si="75">F1156*1850000+G1156*4340000</f>
        <v>92500000</v>
      </c>
    </row>
    <row r="1157" spans="1:12" ht="19.5" x14ac:dyDescent="0.25">
      <c r="A1157" s="11">
        <v>203913</v>
      </c>
      <c r="B1157" s="1"/>
      <c r="C1157" s="2" t="s">
        <v>2638</v>
      </c>
      <c r="D1157" s="7"/>
      <c r="E1157" s="5">
        <v>51</v>
      </c>
      <c r="F1157" s="4">
        <v>51</v>
      </c>
      <c r="G1157" s="4">
        <v>0</v>
      </c>
      <c r="H1157" s="3">
        <v>7</v>
      </c>
      <c r="I1157" s="13">
        <f t="shared" si="72"/>
        <v>28228500</v>
      </c>
      <c r="J1157" s="12">
        <f t="shared" si="73"/>
        <v>94350000</v>
      </c>
      <c r="K1157" s="13">
        <f t="shared" si="74"/>
        <v>94350000</v>
      </c>
      <c r="L1157" s="12">
        <f t="shared" si="75"/>
        <v>94350000</v>
      </c>
    </row>
    <row r="1158" spans="1:12" ht="112.5" x14ac:dyDescent="0.25">
      <c r="A1158" s="11">
        <v>203915</v>
      </c>
      <c r="B1158" s="1"/>
      <c r="C1158" s="2" t="s">
        <v>5416</v>
      </c>
      <c r="D1158" s="7" t="s">
        <v>5417</v>
      </c>
      <c r="E1158" s="5">
        <v>37</v>
      </c>
      <c r="F1158" s="4">
        <v>37</v>
      </c>
      <c r="G1158" s="4">
        <v>0</v>
      </c>
      <c r="H1158" s="3">
        <v>6</v>
      </c>
      <c r="I1158" s="13">
        <f t="shared" si="72"/>
        <v>20479500</v>
      </c>
      <c r="J1158" s="12">
        <f t="shared" si="73"/>
        <v>68450000</v>
      </c>
      <c r="K1158" s="13">
        <f t="shared" si="74"/>
        <v>68450000</v>
      </c>
      <c r="L1158" s="12">
        <f t="shared" si="75"/>
        <v>68450000</v>
      </c>
    </row>
    <row r="1159" spans="1:12" ht="112.5" x14ac:dyDescent="0.25">
      <c r="A1159" s="11">
        <v>203916</v>
      </c>
      <c r="B1159" s="1"/>
      <c r="C1159" s="2" t="s">
        <v>5418</v>
      </c>
      <c r="D1159" s="7" t="s">
        <v>5417</v>
      </c>
      <c r="E1159" s="5">
        <v>52</v>
      </c>
      <c r="F1159" s="4">
        <v>52</v>
      </c>
      <c r="G1159" s="4">
        <v>0</v>
      </c>
      <c r="H1159" s="3">
        <v>6</v>
      </c>
      <c r="I1159" s="13">
        <f t="shared" si="72"/>
        <v>28782000</v>
      </c>
      <c r="J1159" s="12">
        <f t="shared" si="73"/>
        <v>96200000</v>
      </c>
      <c r="K1159" s="13">
        <f t="shared" si="74"/>
        <v>96200000</v>
      </c>
      <c r="L1159" s="12">
        <f t="shared" si="75"/>
        <v>96200000</v>
      </c>
    </row>
    <row r="1160" spans="1:12" ht="19.5" x14ac:dyDescent="0.25">
      <c r="A1160" s="11">
        <v>203920</v>
      </c>
      <c r="B1160" s="1"/>
      <c r="C1160" s="2" t="s">
        <v>2639</v>
      </c>
      <c r="D1160" s="7"/>
      <c r="E1160" s="5">
        <v>7</v>
      </c>
      <c r="F1160" s="4">
        <v>7</v>
      </c>
      <c r="G1160" s="4">
        <v>0</v>
      </c>
      <c r="H1160" s="3">
        <v>4</v>
      </c>
      <c r="I1160" s="13">
        <f t="shared" si="72"/>
        <v>3874500</v>
      </c>
      <c r="J1160" s="12">
        <f t="shared" si="73"/>
        <v>12950000</v>
      </c>
      <c r="K1160" s="13">
        <f t="shared" si="74"/>
        <v>12950000</v>
      </c>
      <c r="L1160" s="12">
        <f t="shared" si="75"/>
        <v>12950000</v>
      </c>
    </row>
    <row r="1161" spans="1:12" ht="75" x14ac:dyDescent="0.25">
      <c r="A1161" s="11">
        <v>203921</v>
      </c>
      <c r="B1161" s="1"/>
      <c r="C1161" s="2" t="s">
        <v>2640</v>
      </c>
      <c r="D1161" s="7"/>
      <c r="E1161" s="5">
        <v>10</v>
      </c>
      <c r="F1161" s="4">
        <v>10</v>
      </c>
      <c r="G1161" s="4">
        <v>0</v>
      </c>
      <c r="H1161" s="3">
        <v>4</v>
      </c>
      <c r="I1161" s="13">
        <f t="shared" si="72"/>
        <v>5535000</v>
      </c>
      <c r="J1161" s="12">
        <f t="shared" si="73"/>
        <v>18500000</v>
      </c>
      <c r="K1161" s="13">
        <f t="shared" si="74"/>
        <v>18500000</v>
      </c>
      <c r="L1161" s="12">
        <f t="shared" si="75"/>
        <v>18500000</v>
      </c>
    </row>
    <row r="1162" spans="1:12" ht="75" x14ac:dyDescent="0.25">
      <c r="A1162" s="11">
        <v>203922</v>
      </c>
      <c r="B1162" s="1"/>
      <c r="C1162" s="2" t="s">
        <v>2641</v>
      </c>
      <c r="D1162" s="7"/>
      <c r="E1162" s="5">
        <v>19</v>
      </c>
      <c r="F1162" s="4">
        <v>19</v>
      </c>
      <c r="G1162" s="4">
        <v>0</v>
      </c>
      <c r="H1162" s="3">
        <v>4</v>
      </c>
      <c r="I1162" s="13">
        <f t="shared" si="72"/>
        <v>10516500</v>
      </c>
      <c r="J1162" s="12">
        <f t="shared" si="73"/>
        <v>35150000</v>
      </c>
      <c r="K1162" s="13">
        <f t="shared" si="74"/>
        <v>35150000</v>
      </c>
      <c r="L1162" s="12">
        <f t="shared" si="75"/>
        <v>35150000</v>
      </c>
    </row>
    <row r="1163" spans="1:12" ht="75" x14ac:dyDescent="0.25">
      <c r="A1163" s="11">
        <v>203925</v>
      </c>
      <c r="B1163" s="1"/>
      <c r="C1163" s="2" t="s">
        <v>708</v>
      </c>
      <c r="D1163" s="7"/>
      <c r="E1163" s="5">
        <v>18</v>
      </c>
      <c r="F1163" s="4">
        <v>18</v>
      </c>
      <c r="G1163" s="4">
        <v>0</v>
      </c>
      <c r="H1163" s="3">
        <v>6</v>
      </c>
      <c r="I1163" s="13">
        <f t="shared" si="72"/>
        <v>9963000</v>
      </c>
      <c r="J1163" s="12">
        <f t="shared" si="73"/>
        <v>33300000</v>
      </c>
      <c r="K1163" s="13">
        <f t="shared" si="74"/>
        <v>33300000</v>
      </c>
      <c r="L1163" s="12">
        <f t="shared" si="75"/>
        <v>33300000</v>
      </c>
    </row>
    <row r="1164" spans="1:12" ht="37.5" x14ac:dyDescent="0.25">
      <c r="A1164" s="11">
        <v>203930</v>
      </c>
      <c r="B1164" s="1"/>
      <c r="C1164" s="2" t="s">
        <v>5419</v>
      </c>
      <c r="D1164" s="7" t="s">
        <v>709</v>
      </c>
      <c r="E1164" s="5">
        <v>11</v>
      </c>
      <c r="F1164" s="4">
        <v>11</v>
      </c>
      <c r="G1164" s="4">
        <v>0</v>
      </c>
      <c r="H1164" s="3">
        <v>6</v>
      </c>
      <c r="I1164" s="13">
        <f t="shared" si="72"/>
        <v>6088500</v>
      </c>
      <c r="J1164" s="12">
        <f t="shared" si="73"/>
        <v>20350000</v>
      </c>
      <c r="K1164" s="13">
        <f t="shared" si="74"/>
        <v>20350000</v>
      </c>
      <c r="L1164" s="12">
        <f t="shared" si="75"/>
        <v>20350000</v>
      </c>
    </row>
    <row r="1165" spans="1:12" ht="37.5" x14ac:dyDescent="0.25">
      <c r="A1165" s="11">
        <v>203935</v>
      </c>
      <c r="B1165" s="1"/>
      <c r="C1165" s="2" t="s">
        <v>2642</v>
      </c>
      <c r="D1165" s="7" t="s">
        <v>710</v>
      </c>
      <c r="E1165" s="5">
        <v>7</v>
      </c>
      <c r="F1165" s="4">
        <v>7</v>
      </c>
      <c r="G1165" s="4">
        <v>0</v>
      </c>
      <c r="H1165" s="3">
        <v>4</v>
      </c>
      <c r="I1165" s="13">
        <f t="shared" si="72"/>
        <v>3874500</v>
      </c>
      <c r="J1165" s="12">
        <f t="shared" si="73"/>
        <v>12950000</v>
      </c>
      <c r="K1165" s="13">
        <f t="shared" si="74"/>
        <v>12950000</v>
      </c>
      <c r="L1165" s="12">
        <f t="shared" si="75"/>
        <v>12950000</v>
      </c>
    </row>
    <row r="1166" spans="1:12" ht="37.5" x14ac:dyDescent="0.25">
      <c r="A1166" s="11">
        <v>203936</v>
      </c>
      <c r="B1166" s="1"/>
      <c r="C1166" s="2" t="s">
        <v>2643</v>
      </c>
      <c r="D1166" s="7" t="s">
        <v>710</v>
      </c>
      <c r="E1166" s="5">
        <v>10</v>
      </c>
      <c r="F1166" s="4">
        <v>10</v>
      </c>
      <c r="G1166" s="4">
        <v>0</v>
      </c>
      <c r="H1166" s="3">
        <v>4</v>
      </c>
      <c r="I1166" s="13">
        <f t="shared" si="72"/>
        <v>5535000</v>
      </c>
      <c r="J1166" s="12">
        <f t="shared" si="73"/>
        <v>18500000</v>
      </c>
      <c r="K1166" s="13">
        <f t="shared" si="74"/>
        <v>18500000</v>
      </c>
      <c r="L1166" s="12">
        <f t="shared" si="75"/>
        <v>18500000</v>
      </c>
    </row>
    <row r="1167" spans="1:12" ht="131.25" x14ac:dyDescent="0.25">
      <c r="A1167" s="11">
        <v>203940</v>
      </c>
      <c r="B1167" s="1"/>
      <c r="C1167" s="2" t="s">
        <v>711</v>
      </c>
      <c r="D1167" s="7"/>
      <c r="E1167" s="5">
        <v>18</v>
      </c>
      <c r="F1167" s="4">
        <v>18</v>
      </c>
      <c r="G1167" s="4">
        <v>0</v>
      </c>
      <c r="H1167" s="3">
        <v>6</v>
      </c>
      <c r="I1167" s="13">
        <f t="shared" si="72"/>
        <v>9963000</v>
      </c>
      <c r="J1167" s="12">
        <f t="shared" si="73"/>
        <v>33300000</v>
      </c>
      <c r="K1167" s="13">
        <f t="shared" si="74"/>
        <v>33300000</v>
      </c>
      <c r="L1167" s="12">
        <f t="shared" si="75"/>
        <v>33300000</v>
      </c>
    </row>
    <row r="1168" spans="1:12" ht="37.5" x14ac:dyDescent="0.25">
      <c r="A1168" s="11">
        <v>203945</v>
      </c>
      <c r="B1168" s="1"/>
      <c r="C1168" s="2" t="s">
        <v>712</v>
      </c>
      <c r="D1168" s="7"/>
      <c r="E1168" s="5">
        <v>26</v>
      </c>
      <c r="F1168" s="4">
        <v>26</v>
      </c>
      <c r="G1168" s="4">
        <v>0</v>
      </c>
      <c r="H1168" s="3">
        <v>6</v>
      </c>
      <c r="I1168" s="13">
        <f t="shared" si="72"/>
        <v>14391000</v>
      </c>
      <c r="J1168" s="12">
        <f t="shared" si="73"/>
        <v>48100000</v>
      </c>
      <c r="K1168" s="13">
        <f t="shared" si="74"/>
        <v>48100000</v>
      </c>
      <c r="L1168" s="12">
        <f t="shared" si="75"/>
        <v>48100000</v>
      </c>
    </row>
    <row r="1169" spans="1:12" ht="56.25" x14ac:dyDescent="0.25">
      <c r="A1169" s="11">
        <v>203950</v>
      </c>
      <c r="B1169" s="1"/>
      <c r="C1169" s="2" t="s">
        <v>713</v>
      </c>
      <c r="D1169" s="7"/>
      <c r="E1169" s="5">
        <v>23</v>
      </c>
      <c r="F1169" s="4">
        <v>23</v>
      </c>
      <c r="G1169" s="4">
        <v>0</v>
      </c>
      <c r="H1169" s="3">
        <v>6</v>
      </c>
      <c r="I1169" s="13">
        <f t="shared" si="72"/>
        <v>12730500</v>
      </c>
      <c r="J1169" s="12">
        <f t="shared" si="73"/>
        <v>42550000</v>
      </c>
      <c r="K1169" s="13">
        <f t="shared" si="74"/>
        <v>42550000</v>
      </c>
      <c r="L1169" s="12">
        <f t="shared" si="75"/>
        <v>42550000</v>
      </c>
    </row>
    <row r="1170" spans="1:12" ht="37.5" x14ac:dyDescent="0.25">
      <c r="A1170" s="11">
        <v>203955</v>
      </c>
      <c r="B1170" s="1"/>
      <c r="C1170" s="2" t="s">
        <v>2644</v>
      </c>
      <c r="D1170" s="7"/>
      <c r="E1170" s="5">
        <v>15</v>
      </c>
      <c r="F1170" s="4">
        <v>15</v>
      </c>
      <c r="G1170" s="4">
        <v>0</v>
      </c>
      <c r="H1170" s="3">
        <v>6</v>
      </c>
      <c r="I1170" s="13">
        <f t="shared" si="72"/>
        <v>8302500</v>
      </c>
      <c r="J1170" s="12">
        <f t="shared" si="73"/>
        <v>27750000</v>
      </c>
      <c r="K1170" s="13">
        <f t="shared" si="74"/>
        <v>27750000</v>
      </c>
      <c r="L1170" s="12">
        <f t="shared" si="75"/>
        <v>27750000</v>
      </c>
    </row>
    <row r="1171" spans="1:12" ht="56.25" x14ac:dyDescent="0.25">
      <c r="A1171" s="11">
        <v>203956</v>
      </c>
      <c r="B1171" s="1"/>
      <c r="C1171" s="2" t="s">
        <v>2645</v>
      </c>
      <c r="D1171" s="7"/>
      <c r="E1171" s="5">
        <v>19</v>
      </c>
      <c r="F1171" s="4">
        <v>19</v>
      </c>
      <c r="G1171" s="4">
        <v>0</v>
      </c>
      <c r="H1171" s="3">
        <v>6</v>
      </c>
      <c r="I1171" s="13">
        <f t="shared" si="72"/>
        <v>10516500</v>
      </c>
      <c r="J1171" s="12">
        <f t="shared" si="73"/>
        <v>35150000</v>
      </c>
      <c r="K1171" s="13">
        <f t="shared" si="74"/>
        <v>35150000</v>
      </c>
      <c r="L1171" s="12">
        <f t="shared" si="75"/>
        <v>35150000</v>
      </c>
    </row>
    <row r="1172" spans="1:12" ht="56.25" x14ac:dyDescent="0.25">
      <c r="A1172" s="11">
        <v>203960</v>
      </c>
      <c r="B1172" s="1"/>
      <c r="C1172" s="2" t="s">
        <v>714</v>
      </c>
      <c r="D1172" s="7"/>
      <c r="E1172" s="5">
        <v>28</v>
      </c>
      <c r="F1172" s="4">
        <v>28</v>
      </c>
      <c r="G1172" s="4">
        <v>0</v>
      </c>
      <c r="H1172" s="3">
        <v>6</v>
      </c>
      <c r="I1172" s="13">
        <f t="shared" si="72"/>
        <v>15498000</v>
      </c>
      <c r="J1172" s="12">
        <f t="shared" si="73"/>
        <v>51800000</v>
      </c>
      <c r="K1172" s="13">
        <f t="shared" si="74"/>
        <v>51800000</v>
      </c>
      <c r="L1172" s="12">
        <f t="shared" si="75"/>
        <v>51800000</v>
      </c>
    </row>
    <row r="1173" spans="1:12" ht="93.75" x14ac:dyDescent="0.25">
      <c r="A1173" s="11">
        <v>203965</v>
      </c>
      <c r="B1173" s="1"/>
      <c r="C1173" s="2" t="s">
        <v>2646</v>
      </c>
      <c r="D1173" s="7"/>
      <c r="E1173" s="5">
        <v>16</v>
      </c>
      <c r="F1173" s="4">
        <v>16</v>
      </c>
      <c r="G1173" s="4">
        <v>0</v>
      </c>
      <c r="H1173" s="3">
        <v>6</v>
      </c>
      <c r="I1173" s="13">
        <f t="shared" si="72"/>
        <v>8856000</v>
      </c>
      <c r="J1173" s="12">
        <f t="shared" si="73"/>
        <v>29600000</v>
      </c>
      <c r="K1173" s="13">
        <f t="shared" si="74"/>
        <v>29600000</v>
      </c>
      <c r="L1173" s="12">
        <f t="shared" si="75"/>
        <v>29600000</v>
      </c>
    </row>
    <row r="1174" spans="1:12" ht="37.5" x14ac:dyDescent="0.25">
      <c r="A1174" s="11">
        <v>203970</v>
      </c>
      <c r="B1174" s="1"/>
      <c r="C1174" s="2" t="s">
        <v>715</v>
      </c>
      <c r="D1174" s="7"/>
      <c r="E1174" s="5">
        <v>21</v>
      </c>
      <c r="F1174" s="4">
        <v>21</v>
      </c>
      <c r="G1174" s="4">
        <v>0</v>
      </c>
      <c r="H1174" s="3">
        <v>6</v>
      </c>
      <c r="I1174" s="13">
        <f t="shared" si="72"/>
        <v>11623500</v>
      </c>
      <c r="J1174" s="12">
        <f t="shared" si="73"/>
        <v>38850000</v>
      </c>
      <c r="K1174" s="13">
        <f t="shared" si="74"/>
        <v>38850000</v>
      </c>
      <c r="L1174" s="12">
        <f t="shared" si="75"/>
        <v>38850000</v>
      </c>
    </row>
    <row r="1175" spans="1:12" ht="56.25" x14ac:dyDescent="0.25">
      <c r="A1175" s="11">
        <v>203975</v>
      </c>
      <c r="B1175" s="1"/>
      <c r="C1175" s="2" t="s">
        <v>2647</v>
      </c>
      <c r="D1175" s="7" t="s">
        <v>716</v>
      </c>
      <c r="E1175" s="5">
        <v>28</v>
      </c>
      <c r="F1175" s="4">
        <v>28</v>
      </c>
      <c r="G1175" s="4">
        <v>0</v>
      </c>
      <c r="H1175" s="3">
        <v>6</v>
      </c>
      <c r="I1175" s="13">
        <f t="shared" si="72"/>
        <v>15498000</v>
      </c>
      <c r="J1175" s="12">
        <f t="shared" si="73"/>
        <v>51800000</v>
      </c>
      <c r="K1175" s="13">
        <f t="shared" si="74"/>
        <v>51800000</v>
      </c>
      <c r="L1175" s="12">
        <f t="shared" si="75"/>
        <v>51800000</v>
      </c>
    </row>
    <row r="1176" spans="1:12" ht="75" x14ac:dyDescent="0.25">
      <c r="A1176" s="11">
        <v>203980</v>
      </c>
      <c r="B1176" s="1"/>
      <c r="C1176" s="2" t="s">
        <v>717</v>
      </c>
      <c r="D1176" s="7"/>
      <c r="E1176" s="5">
        <v>20</v>
      </c>
      <c r="F1176" s="4">
        <v>20</v>
      </c>
      <c r="G1176" s="4">
        <v>0</v>
      </c>
      <c r="H1176" s="3">
        <v>6</v>
      </c>
      <c r="I1176" s="13">
        <f t="shared" si="72"/>
        <v>11070000</v>
      </c>
      <c r="J1176" s="12">
        <f t="shared" si="73"/>
        <v>37000000</v>
      </c>
      <c r="K1176" s="13">
        <f t="shared" si="74"/>
        <v>37000000</v>
      </c>
      <c r="L1176" s="12">
        <f t="shared" si="75"/>
        <v>37000000</v>
      </c>
    </row>
    <row r="1177" spans="1:12" ht="56.25" x14ac:dyDescent="0.25">
      <c r="A1177" s="11">
        <v>203985</v>
      </c>
      <c r="B1177" s="1"/>
      <c r="C1177" s="2" t="s">
        <v>718</v>
      </c>
      <c r="D1177" s="7"/>
      <c r="E1177" s="5">
        <v>18</v>
      </c>
      <c r="F1177" s="4">
        <v>18</v>
      </c>
      <c r="G1177" s="4">
        <v>0</v>
      </c>
      <c r="H1177" s="3">
        <v>6</v>
      </c>
      <c r="I1177" s="13">
        <f t="shared" si="72"/>
        <v>9963000</v>
      </c>
      <c r="J1177" s="12">
        <f t="shared" si="73"/>
        <v>33300000</v>
      </c>
      <c r="K1177" s="13">
        <f t="shared" si="74"/>
        <v>33300000</v>
      </c>
      <c r="L1177" s="12">
        <f t="shared" si="75"/>
        <v>33300000</v>
      </c>
    </row>
    <row r="1178" spans="1:12" ht="37.5" x14ac:dyDescent="0.25">
      <c r="A1178" s="11">
        <v>203990</v>
      </c>
      <c r="B1178" s="1"/>
      <c r="C1178" s="2" t="s">
        <v>719</v>
      </c>
      <c r="D1178" s="7"/>
      <c r="E1178" s="5">
        <v>22</v>
      </c>
      <c r="F1178" s="4">
        <v>22</v>
      </c>
      <c r="G1178" s="4">
        <v>0</v>
      </c>
      <c r="H1178" s="3">
        <v>6</v>
      </c>
      <c r="I1178" s="13">
        <f t="shared" si="72"/>
        <v>12177000</v>
      </c>
      <c r="J1178" s="12">
        <f t="shared" si="73"/>
        <v>40700000</v>
      </c>
      <c r="K1178" s="13">
        <f t="shared" si="74"/>
        <v>40700000</v>
      </c>
      <c r="L1178" s="12">
        <f t="shared" si="75"/>
        <v>40700000</v>
      </c>
    </row>
    <row r="1179" spans="1:12" ht="37.5" x14ac:dyDescent="0.25">
      <c r="A1179" s="11">
        <v>203995</v>
      </c>
      <c r="B1179" s="1"/>
      <c r="C1179" s="2" t="s">
        <v>720</v>
      </c>
      <c r="D1179" s="7"/>
      <c r="E1179" s="5">
        <v>16</v>
      </c>
      <c r="F1179" s="4">
        <v>16</v>
      </c>
      <c r="G1179" s="4">
        <v>0</v>
      </c>
      <c r="H1179" s="3">
        <v>6</v>
      </c>
      <c r="I1179" s="13">
        <f t="shared" si="72"/>
        <v>8856000</v>
      </c>
      <c r="J1179" s="12">
        <f t="shared" si="73"/>
        <v>29600000</v>
      </c>
      <c r="K1179" s="13">
        <f t="shared" si="74"/>
        <v>29600000</v>
      </c>
      <c r="L1179" s="12">
        <f t="shared" si="75"/>
        <v>29600000</v>
      </c>
    </row>
    <row r="1180" spans="1:12" ht="93.75" x14ac:dyDescent="0.25">
      <c r="A1180" s="11">
        <v>204000</v>
      </c>
      <c r="B1180" s="1"/>
      <c r="C1180" s="2" t="s">
        <v>721</v>
      </c>
      <c r="D1180" s="7"/>
      <c r="E1180" s="5">
        <v>17</v>
      </c>
      <c r="F1180" s="4">
        <v>17</v>
      </c>
      <c r="G1180" s="4">
        <v>0</v>
      </c>
      <c r="H1180" s="3">
        <v>6</v>
      </c>
      <c r="I1180" s="13">
        <f t="shared" si="72"/>
        <v>9409500</v>
      </c>
      <c r="J1180" s="12">
        <f t="shared" si="73"/>
        <v>31450000</v>
      </c>
      <c r="K1180" s="13">
        <f t="shared" si="74"/>
        <v>31450000</v>
      </c>
      <c r="L1180" s="12">
        <f t="shared" si="75"/>
        <v>31450000</v>
      </c>
    </row>
    <row r="1181" spans="1:12" ht="112.5" x14ac:dyDescent="0.25">
      <c r="A1181" s="11">
        <v>204005</v>
      </c>
      <c r="B1181" s="1"/>
      <c r="C1181" s="2" t="s">
        <v>722</v>
      </c>
      <c r="D1181" s="7"/>
      <c r="E1181" s="5">
        <v>11</v>
      </c>
      <c r="F1181" s="4">
        <v>11</v>
      </c>
      <c r="G1181" s="4">
        <v>0</v>
      </c>
      <c r="H1181" s="3">
        <v>6</v>
      </c>
      <c r="I1181" s="13">
        <f t="shared" si="72"/>
        <v>6088500</v>
      </c>
      <c r="J1181" s="12">
        <f t="shared" si="73"/>
        <v>20350000</v>
      </c>
      <c r="K1181" s="13">
        <f t="shared" si="74"/>
        <v>20350000</v>
      </c>
      <c r="L1181" s="12">
        <f t="shared" si="75"/>
        <v>20350000</v>
      </c>
    </row>
    <row r="1182" spans="1:12" ht="75" x14ac:dyDescent="0.25">
      <c r="A1182" s="11">
        <v>204010</v>
      </c>
      <c r="B1182" s="1"/>
      <c r="C1182" s="2" t="s">
        <v>2648</v>
      </c>
      <c r="D1182" s="7"/>
      <c r="E1182" s="5">
        <v>24</v>
      </c>
      <c r="F1182" s="4">
        <v>24</v>
      </c>
      <c r="G1182" s="4">
        <v>0</v>
      </c>
      <c r="H1182" s="3">
        <v>6</v>
      </c>
      <c r="I1182" s="13">
        <f t="shared" si="72"/>
        <v>13284000</v>
      </c>
      <c r="J1182" s="12">
        <f t="shared" si="73"/>
        <v>44400000</v>
      </c>
      <c r="K1182" s="13">
        <f t="shared" si="74"/>
        <v>44400000</v>
      </c>
      <c r="L1182" s="12">
        <f t="shared" si="75"/>
        <v>44400000</v>
      </c>
    </row>
    <row r="1183" spans="1:12" ht="112.5" x14ac:dyDescent="0.25">
      <c r="A1183" s="11">
        <v>204011</v>
      </c>
      <c r="B1183" s="1"/>
      <c r="C1183" s="2" t="s">
        <v>2649</v>
      </c>
      <c r="D1183" s="7"/>
      <c r="E1183" s="5">
        <v>29</v>
      </c>
      <c r="F1183" s="4">
        <v>29</v>
      </c>
      <c r="G1183" s="4">
        <v>0</v>
      </c>
      <c r="H1183" s="3">
        <v>6</v>
      </c>
      <c r="I1183" s="13">
        <f t="shared" si="72"/>
        <v>16051500</v>
      </c>
      <c r="J1183" s="12">
        <f t="shared" si="73"/>
        <v>53650000</v>
      </c>
      <c r="K1183" s="13">
        <f t="shared" si="74"/>
        <v>53650000</v>
      </c>
      <c r="L1183" s="12">
        <f t="shared" si="75"/>
        <v>53650000</v>
      </c>
    </row>
    <row r="1184" spans="1:12" ht="75" x14ac:dyDescent="0.25">
      <c r="A1184" s="11">
        <v>204012</v>
      </c>
      <c r="B1184" s="1"/>
      <c r="C1184" s="2" t="s">
        <v>2650</v>
      </c>
      <c r="D1184" s="7"/>
      <c r="E1184" s="5">
        <v>25</v>
      </c>
      <c r="F1184" s="4">
        <v>25</v>
      </c>
      <c r="G1184" s="4">
        <v>0</v>
      </c>
      <c r="H1184" s="3">
        <v>6</v>
      </c>
      <c r="I1184" s="13">
        <f t="shared" si="72"/>
        <v>13837500</v>
      </c>
      <c r="J1184" s="12">
        <f t="shared" si="73"/>
        <v>46250000</v>
      </c>
      <c r="K1184" s="13">
        <f t="shared" si="74"/>
        <v>46250000</v>
      </c>
      <c r="L1184" s="12">
        <f t="shared" si="75"/>
        <v>46250000</v>
      </c>
    </row>
    <row r="1185" spans="1:12" ht="131.25" x14ac:dyDescent="0.25">
      <c r="A1185" s="11">
        <v>204015</v>
      </c>
      <c r="B1185" s="1"/>
      <c r="C1185" s="2" t="s">
        <v>5420</v>
      </c>
      <c r="D1185" s="7"/>
      <c r="E1185" s="5">
        <v>21</v>
      </c>
      <c r="F1185" s="4">
        <v>21</v>
      </c>
      <c r="G1185" s="4">
        <v>0</v>
      </c>
      <c r="H1185" s="3">
        <v>6</v>
      </c>
      <c r="I1185" s="13">
        <f t="shared" si="72"/>
        <v>11623500</v>
      </c>
      <c r="J1185" s="12">
        <f t="shared" si="73"/>
        <v>38850000</v>
      </c>
      <c r="K1185" s="13">
        <f t="shared" si="74"/>
        <v>38850000</v>
      </c>
      <c r="L1185" s="12">
        <f t="shared" si="75"/>
        <v>38850000</v>
      </c>
    </row>
    <row r="1186" spans="1:12" ht="56.25" x14ac:dyDescent="0.25">
      <c r="A1186" s="11">
        <v>204020</v>
      </c>
      <c r="B1186" s="1"/>
      <c r="C1186" s="2" t="s">
        <v>723</v>
      </c>
      <c r="D1186" s="7"/>
      <c r="E1186" s="5">
        <v>16</v>
      </c>
      <c r="F1186" s="4">
        <v>16</v>
      </c>
      <c r="G1186" s="4">
        <v>0</v>
      </c>
      <c r="H1186" s="3">
        <v>6</v>
      </c>
      <c r="I1186" s="13">
        <f t="shared" si="72"/>
        <v>8856000</v>
      </c>
      <c r="J1186" s="12">
        <f t="shared" si="73"/>
        <v>29600000</v>
      </c>
      <c r="K1186" s="13">
        <f t="shared" si="74"/>
        <v>29600000</v>
      </c>
      <c r="L1186" s="12">
        <f t="shared" si="75"/>
        <v>29600000</v>
      </c>
    </row>
    <row r="1187" spans="1:12" ht="75" x14ac:dyDescent="0.25">
      <c r="A1187" s="11">
        <v>204025</v>
      </c>
      <c r="B1187" s="1"/>
      <c r="C1187" s="2" t="s">
        <v>724</v>
      </c>
      <c r="D1187" s="7"/>
      <c r="E1187" s="5">
        <v>11</v>
      </c>
      <c r="F1187" s="4">
        <v>11</v>
      </c>
      <c r="G1187" s="4">
        <v>0</v>
      </c>
      <c r="H1187" s="3">
        <v>6</v>
      </c>
      <c r="I1187" s="13">
        <f t="shared" si="72"/>
        <v>6088500</v>
      </c>
      <c r="J1187" s="12">
        <f t="shared" si="73"/>
        <v>20350000</v>
      </c>
      <c r="K1187" s="13">
        <f t="shared" si="74"/>
        <v>20350000</v>
      </c>
      <c r="L1187" s="12">
        <f t="shared" si="75"/>
        <v>20350000</v>
      </c>
    </row>
    <row r="1188" spans="1:12" ht="37.5" x14ac:dyDescent="0.25">
      <c r="A1188" s="11">
        <v>204030</v>
      </c>
      <c r="B1188" s="1"/>
      <c r="C1188" s="2" t="s">
        <v>725</v>
      </c>
      <c r="D1188" s="7"/>
      <c r="E1188" s="5">
        <v>20</v>
      </c>
      <c r="F1188" s="4">
        <v>20</v>
      </c>
      <c r="G1188" s="4">
        <v>0</v>
      </c>
      <c r="H1188" s="3">
        <v>6</v>
      </c>
      <c r="I1188" s="13">
        <f t="shared" si="72"/>
        <v>11070000</v>
      </c>
      <c r="J1188" s="12">
        <f t="shared" si="73"/>
        <v>37000000</v>
      </c>
      <c r="K1188" s="13">
        <f t="shared" si="74"/>
        <v>37000000</v>
      </c>
      <c r="L1188" s="12">
        <f t="shared" si="75"/>
        <v>37000000</v>
      </c>
    </row>
    <row r="1189" spans="1:12" ht="112.5" x14ac:dyDescent="0.25">
      <c r="A1189" s="11">
        <v>204035</v>
      </c>
      <c r="B1189" s="1"/>
      <c r="C1189" s="2" t="s">
        <v>726</v>
      </c>
      <c r="D1189" s="7"/>
      <c r="E1189" s="5">
        <v>48</v>
      </c>
      <c r="F1189" s="4">
        <v>48</v>
      </c>
      <c r="G1189" s="4">
        <v>0</v>
      </c>
      <c r="H1189" s="3">
        <v>6</v>
      </c>
      <c r="I1189" s="13">
        <f t="shared" si="72"/>
        <v>26568000</v>
      </c>
      <c r="J1189" s="12">
        <f t="shared" si="73"/>
        <v>88800000</v>
      </c>
      <c r="K1189" s="13">
        <f t="shared" si="74"/>
        <v>88800000</v>
      </c>
      <c r="L1189" s="12">
        <f t="shared" si="75"/>
        <v>88800000</v>
      </c>
    </row>
    <row r="1190" spans="1:12" ht="56.25" x14ac:dyDescent="0.25">
      <c r="A1190" s="11">
        <v>204040</v>
      </c>
      <c r="B1190" s="1"/>
      <c r="C1190" s="2" t="s">
        <v>727</v>
      </c>
      <c r="D1190" s="7"/>
      <c r="E1190" s="5">
        <v>30</v>
      </c>
      <c r="F1190" s="4">
        <v>30</v>
      </c>
      <c r="G1190" s="4">
        <v>0</v>
      </c>
      <c r="H1190" s="3">
        <v>6</v>
      </c>
      <c r="I1190" s="13">
        <f t="shared" si="72"/>
        <v>16605000</v>
      </c>
      <c r="J1190" s="12">
        <f t="shared" si="73"/>
        <v>55500000</v>
      </c>
      <c r="K1190" s="13">
        <f t="shared" si="74"/>
        <v>55500000</v>
      </c>
      <c r="L1190" s="12">
        <f t="shared" si="75"/>
        <v>55500000</v>
      </c>
    </row>
    <row r="1191" spans="1:12" ht="19.5" x14ac:dyDescent="0.25">
      <c r="A1191" s="11">
        <v>204045</v>
      </c>
      <c r="B1191" s="1"/>
      <c r="C1191" s="2" t="s">
        <v>728</v>
      </c>
      <c r="D1191" s="7"/>
      <c r="E1191" s="5">
        <v>25</v>
      </c>
      <c r="F1191" s="4">
        <v>25</v>
      </c>
      <c r="G1191" s="4">
        <v>0</v>
      </c>
      <c r="H1191" s="3">
        <v>6</v>
      </c>
      <c r="I1191" s="13">
        <f t="shared" si="72"/>
        <v>13837500</v>
      </c>
      <c r="J1191" s="12">
        <f t="shared" si="73"/>
        <v>46250000</v>
      </c>
      <c r="K1191" s="13">
        <f t="shared" si="74"/>
        <v>46250000</v>
      </c>
      <c r="L1191" s="12">
        <f t="shared" si="75"/>
        <v>46250000</v>
      </c>
    </row>
    <row r="1192" spans="1:12" ht="56.25" x14ac:dyDescent="0.25">
      <c r="A1192" s="11">
        <v>204050</v>
      </c>
      <c r="B1192" s="1"/>
      <c r="C1192" s="2" t="s">
        <v>729</v>
      </c>
      <c r="D1192" s="7"/>
      <c r="E1192" s="5">
        <v>21</v>
      </c>
      <c r="F1192" s="4">
        <v>21</v>
      </c>
      <c r="G1192" s="4">
        <v>0</v>
      </c>
      <c r="H1192" s="3">
        <v>6</v>
      </c>
      <c r="I1192" s="13">
        <f t="shared" si="72"/>
        <v>11623500</v>
      </c>
      <c r="J1192" s="12">
        <f t="shared" si="73"/>
        <v>38850000</v>
      </c>
      <c r="K1192" s="13">
        <f t="shared" si="74"/>
        <v>38850000</v>
      </c>
      <c r="L1192" s="12">
        <f t="shared" si="75"/>
        <v>38850000</v>
      </c>
    </row>
    <row r="1193" spans="1:12" ht="131.25" x14ac:dyDescent="0.25">
      <c r="A1193" s="11">
        <v>204055</v>
      </c>
      <c r="B1193" s="1"/>
      <c r="C1193" s="2" t="s">
        <v>730</v>
      </c>
      <c r="D1193" s="7"/>
      <c r="E1193" s="5">
        <v>27</v>
      </c>
      <c r="F1193" s="4">
        <v>27</v>
      </c>
      <c r="G1193" s="4">
        <v>0</v>
      </c>
      <c r="H1193" s="3">
        <v>6</v>
      </c>
      <c r="I1193" s="13">
        <f t="shared" si="72"/>
        <v>14944500</v>
      </c>
      <c r="J1193" s="12">
        <f t="shared" si="73"/>
        <v>49950000</v>
      </c>
      <c r="K1193" s="13">
        <f t="shared" si="74"/>
        <v>49950000</v>
      </c>
      <c r="L1193" s="12">
        <f t="shared" si="75"/>
        <v>49950000</v>
      </c>
    </row>
    <row r="1194" spans="1:12" ht="56.25" x14ac:dyDescent="0.25">
      <c r="A1194" s="11">
        <v>204060</v>
      </c>
      <c r="B1194" s="1"/>
      <c r="C1194" s="2" t="s">
        <v>2651</v>
      </c>
      <c r="D1194" s="7" t="s">
        <v>2652</v>
      </c>
      <c r="E1194" s="5">
        <v>21</v>
      </c>
      <c r="F1194" s="4">
        <v>21</v>
      </c>
      <c r="G1194" s="4">
        <v>0</v>
      </c>
      <c r="H1194" s="3">
        <v>6</v>
      </c>
      <c r="I1194" s="13">
        <f t="shared" si="72"/>
        <v>11623500</v>
      </c>
      <c r="J1194" s="12">
        <f t="shared" si="73"/>
        <v>38850000</v>
      </c>
      <c r="K1194" s="13">
        <f t="shared" si="74"/>
        <v>38850000</v>
      </c>
      <c r="L1194" s="12">
        <f t="shared" si="75"/>
        <v>38850000</v>
      </c>
    </row>
    <row r="1195" spans="1:12" ht="37.5" x14ac:dyDescent="0.25">
      <c r="A1195" s="11">
        <v>204065</v>
      </c>
      <c r="B1195" s="1"/>
      <c r="C1195" s="2" t="s">
        <v>731</v>
      </c>
      <c r="D1195" s="7"/>
      <c r="E1195" s="5">
        <v>16</v>
      </c>
      <c r="F1195" s="4">
        <v>16</v>
      </c>
      <c r="G1195" s="4">
        <v>0</v>
      </c>
      <c r="H1195" s="3">
        <v>6</v>
      </c>
      <c r="I1195" s="13">
        <f t="shared" si="72"/>
        <v>8856000</v>
      </c>
      <c r="J1195" s="12">
        <f t="shared" si="73"/>
        <v>29600000</v>
      </c>
      <c r="K1195" s="13">
        <f t="shared" si="74"/>
        <v>29600000</v>
      </c>
      <c r="L1195" s="12">
        <f t="shared" si="75"/>
        <v>29600000</v>
      </c>
    </row>
    <row r="1196" spans="1:12" ht="56.25" x14ac:dyDescent="0.25">
      <c r="A1196" s="11">
        <v>204070</v>
      </c>
      <c r="B1196" s="1"/>
      <c r="C1196" s="2" t="s">
        <v>732</v>
      </c>
      <c r="D1196" s="7"/>
      <c r="E1196" s="5">
        <v>5</v>
      </c>
      <c r="F1196" s="4">
        <v>5</v>
      </c>
      <c r="G1196" s="4">
        <v>0</v>
      </c>
      <c r="H1196" s="3">
        <v>6</v>
      </c>
      <c r="I1196" s="13">
        <f t="shared" si="72"/>
        <v>2767500</v>
      </c>
      <c r="J1196" s="12">
        <f t="shared" si="73"/>
        <v>9250000</v>
      </c>
      <c r="K1196" s="13">
        <f t="shared" si="74"/>
        <v>9250000</v>
      </c>
      <c r="L1196" s="12">
        <f t="shared" si="75"/>
        <v>9250000</v>
      </c>
    </row>
    <row r="1197" spans="1:12" ht="19.5" x14ac:dyDescent="0.25">
      <c r="A1197" s="11">
        <v>204075</v>
      </c>
      <c r="B1197" s="1"/>
      <c r="C1197" s="2" t="s">
        <v>733</v>
      </c>
      <c r="D1197" s="7"/>
      <c r="E1197" s="5">
        <v>38</v>
      </c>
      <c r="F1197" s="4">
        <v>38</v>
      </c>
      <c r="G1197" s="4">
        <v>0</v>
      </c>
      <c r="H1197" s="3">
        <v>6</v>
      </c>
      <c r="I1197" s="13">
        <f t="shared" si="72"/>
        <v>21033000</v>
      </c>
      <c r="J1197" s="12">
        <f t="shared" si="73"/>
        <v>70300000</v>
      </c>
      <c r="K1197" s="13">
        <f t="shared" si="74"/>
        <v>70300000</v>
      </c>
      <c r="L1197" s="12">
        <f t="shared" si="75"/>
        <v>70300000</v>
      </c>
    </row>
    <row r="1198" spans="1:12" ht="19.5" x14ac:dyDescent="0.25">
      <c r="A1198" s="11">
        <v>204080</v>
      </c>
      <c r="B1198" s="1"/>
      <c r="C1198" s="2" t="s">
        <v>734</v>
      </c>
      <c r="D1198" s="7"/>
      <c r="E1198" s="5">
        <v>27</v>
      </c>
      <c r="F1198" s="4">
        <v>27</v>
      </c>
      <c r="G1198" s="4">
        <v>0</v>
      </c>
      <c r="H1198" s="3">
        <v>6</v>
      </c>
      <c r="I1198" s="13">
        <f t="shared" si="72"/>
        <v>14944500</v>
      </c>
      <c r="J1198" s="12">
        <f t="shared" si="73"/>
        <v>49950000</v>
      </c>
      <c r="K1198" s="13">
        <f t="shared" si="74"/>
        <v>49950000</v>
      </c>
      <c r="L1198" s="12">
        <f t="shared" si="75"/>
        <v>49950000</v>
      </c>
    </row>
    <row r="1199" spans="1:12" ht="37.5" x14ac:dyDescent="0.25">
      <c r="A1199" s="11">
        <v>204085</v>
      </c>
      <c r="B1199" s="1"/>
      <c r="C1199" s="2" t="s">
        <v>735</v>
      </c>
      <c r="D1199" s="7"/>
      <c r="E1199" s="5">
        <v>16</v>
      </c>
      <c r="F1199" s="4">
        <v>16</v>
      </c>
      <c r="G1199" s="4">
        <v>0</v>
      </c>
      <c r="H1199" s="3">
        <v>6</v>
      </c>
      <c r="I1199" s="13">
        <f t="shared" si="72"/>
        <v>8856000</v>
      </c>
      <c r="J1199" s="12">
        <f t="shared" si="73"/>
        <v>29600000</v>
      </c>
      <c r="K1199" s="13">
        <f t="shared" si="74"/>
        <v>29600000</v>
      </c>
      <c r="L1199" s="12">
        <f t="shared" si="75"/>
        <v>29600000</v>
      </c>
    </row>
    <row r="1200" spans="1:12" ht="56.25" x14ac:dyDescent="0.25">
      <c r="A1200" s="11">
        <v>204090</v>
      </c>
      <c r="B1200" s="1"/>
      <c r="C1200" s="2" t="s">
        <v>736</v>
      </c>
      <c r="D1200" s="7"/>
      <c r="E1200" s="5">
        <v>9</v>
      </c>
      <c r="F1200" s="4">
        <v>9</v>
      </c>
      <c r="G1200" s="4">
        <v>0</v>
      </c>
      <c r="H1200" s="3">
        <v>6</v>
      </c>
      <c r="I1200" s="13">
        <f t="shared" si="72"/>
        <v>4981500</v>
      </c>
      <c r="J1200" s="12">
        <f t="shared" si="73"/>
        <v>16650000</v>
      </c>
      <c r="K1200" s="13">
        <f t="shared" si="74"/>
        <v>16650000</v>
      </c>
      <c r="L1200" s="12">
        <f t="shared" si="75"/>
        <v>16650000</v>
      </c>
    </row>
    <row r="1201" spans="1:12" ht="93.75" x14ac:dyDescent="0.25">
      <c r="A1201" s="11">
        <v>204095</v>
      </c>
      <c r="B1201" s="1"/>
      <c r="C1201" s="2" t="s">
        <v>2653</v>
      </c>
      <c r="D1201" s="7"/>
      <c r="E1201" s="5">
        <v>9</v>
      </c>
      <c r="F1201" s="4">
        <v>9</v>
      </c>
      <c r="G1201" s="4">
        <v>0</v>
      </c>
      <c r="H1201" s="3">
        <v>6</v>
      </c>
      <c r="I1201" s="13">
        <f t="shared" si="72"/>
        <v>4981500</v>
      </c>
      <c r="J1201" s="12">
        <f t="shared" si="73"/>
        <v>16650000</v>
      </c>
      <c r="K1201" s="13">
        <f t="shared" si="74"/>
        <v>16650000</v>
      </c>
      <c r="L1201" s="12">
        <f t="shared" si="75"/>
        <v>16650000</v>
      </c>
    </row>
    <row r="1202" spans="1:12" ht="56.25" x14ac:dyDescent="0.25">
      <c r="A1202" s="11">
        <v>204100</v>
      </c>
      <c r="B1202" s="1"/>
      <c r="C1202" s="2" t="s">
        <v>737</v>
      </c>
      <c r="D1202" s="7"/>
      <c r="E1202" s="5">
        <v>45</v>
      </c>
      <c r="F1202" s="4">
        <v>45</v>
      </c>
      <c r="G1202" s="4">
        <v>0</v>
      </c>
      <c r="H1202" s="3">
        <v>6</v>
      </c>
      <c r="I1202" s="13">
        <f t="shared" si="72"/>
        <v>24907500</v>
      </c>
      <c r="J1202" s="12">
        <f t="shared" si="73"/>
        <v>83250000</v>
      </c>
      <c r="K1202" s="13">
        <f t="shared" si="74"/>
        <v>83250000</v>
      </c>
      <c r="L1202" s="12">
        <f t="shared" si="75"/>
        <v>83250000</v>
      </c>
    </row>
    <row r="1203" spans="1:12" ht="37.5" x14ac:dyDescent="0.25">
      <c r="A1203" s="11">
        <v>204105</v>
      </c>
      <c r="B1203" s="1"/>
      <c r="C1203" s="2" t="s">
        <v>738</v>
      </c>
      <c r="D1203" s="7"/>
      <c r="E1203" s="5">
        <v>45</v>
      </c>
      <c r="F1203" s="4">
        <v>45</v>
      </c>
      <c r="G1203" s="4">
        <v>0</v>
      </c>
      <c r="H1203" s="3">
        <v>6</v>
      </c>
      <c r="I1203" s="13">
        <f t="shared" si="72"/>
        <v>24907500</v>
      </c>
      <c r="J1203" s="12">
        <f t="shared" si="73"/>
        <v>83250000</v>
      </c>
      <c r="K1203" s="13">
        <f t="shared" si="74"/>
        <v>83250000</v>
      </c>
      <c r="L1203" s="12">
        <f t="shared" si="75"/>
        <v>83250000</v>
      </c>
    </row>
    <row r="1204" spans="1:12" ht="37.5" x14ac:dyDescent="0.25">
      <c r="A1204" s="11">
        <v>204110</v>
      </c>
      <c r="B1204" s="1"/>
      <c r="C1204" s="2" t="s">
        <v>2654</v>
      </c>
      <c r="D1204" s="7" t="s">
        <v>2655</v>
      </c>
      <c r="E1204" s="5">
        <v>30</v>
      </c>
      <c r="F1204" s="4">
        <v>30</v>
      </c>
      <c r="G1204" s="4">
        <v>0</v>
      </c>
      <c r="H1204" s="3">
        <v>6</v>
      </c>
      <c r="I1204" s="13">
        <f t="shared" si="72"/>
        <v>16605000</v>
      </c>
      <c r="J1204" s="12">
        <f t="shared" si="73"/>
        <v>55500000</v>
      </c>
      <c r="K1204" s="13">
        <f t="shared" si="74"/>
        <v>55500000</v>
      </c>
      <c r="L1204" s="12">
        <f t="shared" si="75"/>
        <v>55500000</v>
      </c>
    </row>
    <row r="1205" spans="1:12" ht="37.5" x14ac:dyDescent="0.25">
      <c r="A1205" s="11">
        <v>204115</v>
      </c>
      <c r="B1205" s="1"/>
      <c r="C1205" s="2" t="s">
        <v>739</v>
      </c>
      <c r="D1205" s="7"/>
      <c r="E1205" s="5">
        <v>6</v>
      </c>
      <c r="F1205" s="4">
        <v>6</v>
      </c>
      <c r="G1205" s="4">
        <v>0</v>
      </c>
      <c r="H1205" s="3">
        <v>4</v>
      </c>
      <c r="I1205" s="13">
        <f t="shared" si="72"/>
        <v>3321000</v>
      </c>
      <c r="J1205" s="12">
        <f t="shared" si="73"/>
        <v>11100000</v>
      </c>
      <c r="K1205" s="13">
        <f t="shared" si="74"/>
        <v>11100000</v>
      </c>
      <c r="L1205" s="12">
        <f t="shared" si="75"/>
        <v>11100000</v>
      </c>
    </row>
    <row r="1206" spans="1:12" ht="37.5" x14ac:dyDescent="0.25">
      <c r="A1206" s="11">
        <v>204120</v>
      </c>
      <c r="B1206" s="1"/>
      <c r="C1206" s="2" t="s">
        <v>740</v>
      </c>
      <c r="D1206" s="7"/>
      <c r="E1206" s="5">
        <v>14</v>
      </c>
      <c r="F1206" s="4">
        <v>14</v>
      </c>
      <c r="G1206" s="4">
        <v>0</v>
      </c>
      <c r="H1206" s="3">
        <v>4</v>
      </c>
      <c r="I1206" s="13">
        <f t="shared" si="72"/>
        <v>7749000</v>
      </c>
      <c r="J1206" s="12">
        <f t="shared" si="73"/>
        <v>25900000</v>
      </c>
      <c r="K1206" s="13">
        <f t="shared" si="74"/>
        <v>25900000</v>
      </c>
      <c r="L1206" s="12">
        <f t="shared" si="75"/>
        <v>25900000</v>
      </c>
    </row>
    <row r="1207" spans="1:12" ht="75" x14ac:dyDescent="0.25">
      <c r="A1207" s="11">
        <v>204125</v>
      </c>
      <c r="B1207" s="1"/>
      <c r="C1207" s="2" t="s">
        <v>2656</v>
      </c>
      <c r="D1207" s="7"/>
      <c r="E1207" s="5">
        <v>18</v>
      </c>
      <c r="F1207" s="4">
        <v>18</v>
      </c>
      <c r="G1207" s="4">
        <v>0</v>
      </c>
      <c r="H1207" s="3">
        <v>6</v>
      </c>
      <c r="I1207" s="13">
        <f t="shared" si="72"/>
        <v>9963000</v>
      </c>
      <c r="J1207" s="12">
        <f t="shared" si="73"/>
        <v>33300000</v>
      </c>
      <c r="K1207" s="13">
        <f t="shared" si="74"/>
        <v>33300000</v>
      </c>
      <c r="L1207" s="12">
        <f t="shared" si="75"/>
        <v>33300000</v>
      </c>
    </row>
    <row r="1208" spans="1:12" ht="93.75" x14ac:dyDescent="0.25">
      <c r="A1208" s="11">
        <v>204126</v>
      </c>
      <c r="B1208" s="1"/>
      <c r="C1208" s="2" t="s">
        <v>2657</v>
      </c>
      <c r="D1208" s="7"/>
      <c r="E1208" s="5">
        <v>21</v>
      </c>
      <c r="F1208" s="4">
        <v>21</v>
      </c>
      <c r="G1208" s="4">
        <v>0</v>
      </c>
      <c r="H1208" s="3">
        <v>6</v>
      </c>
      <c r="I1208" s="13">
        <f t="shared" si="72"/>
        <v>11623500</v>
      </c>
      <c r="J1208" s="12">
        <f t="shared" si="73"/>
        <v>38850000</v>
      </c>
      <c r="K1208" s="13">
        <f t="shared" si="74"/>
        <v>38850000</v>
      </c>
      <c r="L1208" s="12">
        <f t="shared" si="75"/>
        <v>38850000</v>
      </c>
    </row>
    <row r="1209" spans="1:12" ht="56.25" x14ac:dyDescent="0.25">
      <c r="A1209" s="11">
        <v>204130</v>
      </c>
      <c r="B1209" s="1"/>
      <c r="C1209" s="2" t="s">
        <v>741</v>
      </c>
      <c r="D1209" s="7"/>
      <c r="E1209" s="5">
        <v>18</v>
      </c>
      <c r="F1209" s="4">
        <v>18</v>
      </c>
      <c r="G1209" s="4">
        <v>0</v>
      </c>
      <c r="H1209" s="3">
        <v>6</v>
      </c>
      <c r="I1209" s="13">
        <f t="shared" si="72"/>
        <v>9963000</v>
      </c>
      <c r="J1209" s="12">
        <f t="shared" si="73"/>
        <v>33300000</v>
      </c>
      <c r="K1209" s="13">
        <f t="shared" si="74"/>
        <v>33300000</v>
      </c>
      <c r="L1209" s="12">
        <f t="shared" si="75"/>
        <v>33300000</v>
      </c>
    </row>
    <row r="1210" spans="1:12" ht="56.25" x14ac:dyDescent="0.25">
      <c r="A1210" s="11">
        <v>204135</v>
      </c>
      <c r="B1210" s="1"/>
      <c r="C1210" s="2" t="s">
        <v>742</v>
      </c>
      <c r="D1210" s="7"/>
      <c r="E1210" s="5">
        <v>8</v>
      </c>
      <c r="F1210" s="4">
        <v>8</v>
      </c>
      <c r="G1210" s="4">
        <v>0</v>
      </c>
      <c r="H1210" s="3">
        <v>4</v>
      </c>
      <c r="I1210" s="13">
        <f t="shared" si="72"/>
        <v>4428000</v>
      </c>
      <c r="J1210" s="12">
        <f t="shared" si="73"/>
        <v>14800000</v>
      </c>
      <c r="K1210" s="13">
        <f t="shared" si="74"/>
        <v>14800000</v>
      </c>
      <c r="L1210" s="12">
        <f t="shared" si="75"/>
        <v>14800000</v>
      </c>
    </row>
    <row r="1211" spans="1:12" ht="112.5" x14ac:dyDescent="0.25">
      <c r="A1211" s="11">
        <v>204140</v>
      </c>
      <c r="B1211" s="1"/>
      <c r="C1211" s="2" t="s">
        <v>2658</v>
      </c>
      <c r="D1211" s="7" t="s">
        <v>2659</v>
      </c>
      <c r="E1211" s="5">
        <v>30</v>
      </c>
      <c r="F1211" s="4">
        <v>30</v>
      </c>
      <c r="G1211" s="4">
        <v>0</v>
      </c>
      <c r="H1211" s="3">
        <v>4</v>
      </c>
      <c r="I1211" s="13">
        <f t="shared" si="72"/>
        <v>16605000</v>
      </c>
      <c r="J1211" s="12">
        <f t="shared" si="73"/>
        <v>55500000</v>
      </c>
      <c r="K1211" s="13">
        <f t="shared" si="74"/>
        <v>55500000</v>
      </c>
      <c r="L1211" s="12">
        <f t="shared" si="75"/>
        <v>55500000</v>
      </c>
    </row>
    <row r="1212" spans="1:12" ht="56.25" x14ac:dyDescent="0.25">
      <c r="A1212" s="11">
        <v>204145</v>
      </c>
      <c r="B1212" s="1"/>
      <c r="C1212" s="2" t="s">
        <v>743</v>
      </c>
      <c r="D1212" s="7"/>
      <c r="E1212" s="5">
        <v>16</v>
      </c>
      <c r="F1212" s="4">
        <v>16</v>
      </c>
      <c r="G1212" s="4">
        <v>0</v>
      </c>
      <c r="H1212" s="3">
        <v>6</v>
      </c>
      <c r="I1212" s="13">
        <f t="shared" si="72"/>
        <v>8856000</v>
      </c>
      <c r="J1212" s="12">
        <f t="shared" si="73"/>
        <v>29600000</v>
      </c>
      <c r="K1212" s="13">
        <f t="shared" si="74"/>
        <v>29600000</v>
      </c>
      <c r="L1212" s="12">
        <f t="shared" si="75"/>
        <v>29600000</v>
      </c>
    </row>
    <row r="1213" spans="1:12" ht="75" x14ac:dyDescent="0.25">
      <c r="A1213" s="11">
        <v>204150</v>
      </c>
      <c r="B1213" s="1"/>
      <c r="C1213" s="2" t="s">
        <v>744</v>
      </c>
      <c r="D1213" s="7"/>
      <c r="E1213" s="5">
        <v>24</v>
      </c>
      <c r="F1213" s="4">
        <v>24</v>
      </c>
      <c r="G1213" s="4">
        <v>0</v>
      </c>
      <c r="H1213" s="3">
        <v>6</v>
      </c>
      <c r="I1213" s="13">
        <f t="shared" si="72"/>
        <v>13284000</v>
      </c>
      <c r="J1213" s="12">
        <f t="shared" si="73"/>
        <v>44400000</v>
      </c>
      <c r="K1213" s="13">
        <f t="shared" si="74"/>
        <v>44400000</v>
      </c>
      <c r="L1213" s="12">
        <f t="shared" si="75"/>
        <v>44400000</v>
      </c>
    </row>
    <row r="1214" spans="1:12" ht="75" x14ac:dyDescent="0.25">
      <c r="A1214" s="11">
        <v>204155</v>
      </c>
      <c r="B1214" s="1"/>
      <c r="C1214" s="2" t="s">
        <v>745</v>
      </c>
      <c r="D1214" s="7"/>
      <c r="E1214" s="5">
        <v>35</v>
      </c>
      <c r="F1214" s="4">
        <v>35</v>
      </c>
      <c r="G1214" s="4">
        <v>0</v>
      </c>
      <c r="H1214" s="3">
        <v>6</v>
      </c>
      <c r="I1214" s="13">
        <f t="shared" si="72"/>
        <v>19372500</v>
      </c>
      <c r="J1214" s="12">
        <f t="shared" si="73"/>
        <v>64750000</v>
      </c>
      <c r="K1214" s="13">
        <f t="shared" si="74"/>
        <v>64750000</v>
      </c>
      <c r="L1214" s="12">
        <f t="shared" si="75"/>
        <v>64750000</v>
      </c>
    </row>
    <row r="1215" spans="1:12" ht="75" x14ac:dyDescent="0.25">
      <c r="A1215" s="11">
        <v>204160</v>
      </c>
      <c r="B1215" s="1"/>
      <c r="C1215" s="2" t="s">
        <v>746</v>
      </c>
      <c r="D1215" s="7"/>
      <c r="E1215" s="5">
        <v>56</v>
      </c>
      <c r="F1215" s="4">
        <v>56</v>
      </c>
      <c r="G1215" s="4">
        <v>0</v>
      </c>
      <c r="H1215" s="3">
        <v>6</v>
      </c>
      <c r="I1215" s="13">
        <f t="shared" si="72"/>
        <v>30996000</v>
      </c>
      <c r="J1215" s="12">
        <f t="shared" si="73"/>
        <v>103600000</v>
      </c>
      <c r="K1215" s="13">
        <f t="shared" si="74"/>
        <v>103600000</v>
      </c>
      <c r="L1215" s="12">
        <f t="shared" si="75"/>
        <v>103600000</v>
      </c>
    </row>
    <row r="1216" spans="1:12" ht="112.5" x14ac:dyDescent="0.25">
      <c r="A1216" s="11">
        <v>204165</v>
      </c>
      <c r="B1216" s="1"/>
      <c r="C1216" s="2" t="s">
        <v>747</v>
      </c>
      <c r="D1216" s="7"/>
      <c r="E1216" s="5">
        <v>73</v>
      </c>
      <c r="F1216" s="4">
        <v>73</v>
      </c>
      <c r="G1216" s="4">
        <v>0</v>
      </c>
      <c r="H1216" s="3">
        <v>6</v>
      </c>
      <c r="I1216" s="13">
        <f t="shared" si="72"/>
        <v>40405500</v>
      </c>
      <c r="J1216" s="12">
        <f t="shared" si="73"/>
        <v>135050000</v>
      </c>
      <c r="K1216" s="13">
        <f t="shared" si="74"/>
        <v>135050000</v>
      </c>
      <c r="L1216" s="12">
        <f t="shared" si="75"/>
        <v>135050000</v>
      </c>
    </row>
    <row r="1217" spans="1:12" ht="37.5" x14ac:dyDescent="0.25">
      <c r="A1217" s="11">
        <v>204170</v>
      </c>
      <c r="B1217" s="1"/>
      <c r="C1217" s="2" t="s">
        <v>748</v>
      </c>
      <c r="D1217" s="7"/>
      <c r="E1217" s="5">
        <v>48</v>
      </c>
      <c r="F1217" s="4">
        <v>48</v>
      </c>
      <c r="G1217" s="4">
        <v>0</v>
      </c>
      <c r="H1217" s="3">
        <v>6</v>
      </c>
      <c r="I1217" s="13">
        <f t="shared" si="72"/>
        <v>26568000</v>
      </c>
      <c r="J1217" s="12">
        <f t="shared" si="73"/>
        <v>88800000</v>
      </c>
      <c r="K1217" s="13">
        <f t="shared" si="74"/>
        <v>88800000</v>
      </c>
      <c r="L1217" s="12">
        <f t="shared" si="75"/>
        <v>88800000</v>
      </c>
    </row>
    <row r="1218" spans="1:12" ht="75" x14ac:dyDescent="0.25">
      <c r="A1218" s="11">
        <v>204175</v>
      </c>
      <c r="B1218" s="1"/>
      <c r="C1218" s="2" t="s">
        <v>749</v>
      </c>
      <c r="D1218" s="7"/>
      <c r="E1218" s="5">
        <v>24</v>
      </c>
      <c r="F1218" s="4">
        <v>24</v>
      </c>
      <c r="G1218" s="4">
        <v>0</v>
      </c>
      <c r="H1218" s="3">
        <v>6</v>
      </c>
      <c r="I1218" s="13">
        <f t="shared" si="72"/>
        <v>13284000</v>
      </c>
      <c r="J1218" s="12">
        <f t="shared" si="73"/>
        <v>44400000</v>
      </c>
      <c r="K1218" s="13">
        <f t="shared" si="74"/>
        <v>44400000</v>
      </c>
      <c r="L1218" s="12">
        <f t="shared" si="75"/>
        <v>44400000</v>
      </c>
    </row>
    <row r="1219" spans="1:12" ht="37.5" x14ac:dyDescent="0.25">
      <c r="A1219" s="11">
        <v>204180</v>
      </c>
      <c r="B1219" s="1"/>
      <c r="C1219" s="2" t="s">
        <v>750</v>
      </c>
      <c r="D1219" s="7"/>
      <c r="E1219" s="5">
        <v>8</v>
      </c>
      <c r="F1219" s="4">
        <v>8</v>
      </c>
      <c r="G1219" s="4">
        <v>0</v>
      </c>
      <c r="H1219" s="3">
        <v>6</v>
      </c>
      <c r="I1219" s="13">
        <f t="shared" si="72"/>
        <v>4428000</v>
      </c>
      <c r="J1219" s="12">
        <f t="shared" si="73"/>
        <v>14800000</v>
      </c>
      <c r="K1219" s="13">
        <f t="shared" si="74"/>
        <v>14800000</v>
      </c>
      <c r="L1219" s="12">
        <f t="shared" si="75"/>
        <v>14800000</v>
      </c>
    </row>
    <row r="1220" spans="1:12" ht="75" x14ac:dyDescent="0.25">
      <c r="A1220" s="11">
        <v>204185</v>
      </c>
      <c r="B1220" s="1"/>
      <c r="C1220" s="2" t="s">
        <v>751</v>
      </c>
      <c r="D1220" s="7"/>
      <c r="E1220" s="5">
        <v>16</v>
      </c>
      <c r="F1220" s="4">
        <v>16</v>
      </c>
      <c r="G1220" s="4">
        <v>0</v>
      </c>
      <c r="H1220" s="3">
        <v>6</v>
      </c>
      <c r="I1220" s="13">
        <f t="shared" ref="I1220:I1283" si="76">F1220*553500+G1220*1140000</f>
        <v>8856000</v>
      </c>
      <c r="J1220" s="12">
        <f t="shared" ref="J1220:J1283" si="77">F1220*1850000+G1220*5100000</f>
        <v>29600000</v>
      </c>
      <c r="K1220" s="13">
        <f t="shared" ref="K1220:K1283" si="78">F1220*1850000+G1220*2060000</f>
        <v>29600000</v>
      </c>
      <c r="L1220" s="12">
        <f t="shared" ref="L1220:L1283" si="79">F1220*1850000+G1220*4340000</f>
        <v>29600000</v>
      </c>
    </row>
    <row r="1221" spans="1:12" ht="93.75" x14ac:dyDescent="0.25">
      <c r="A1221" s="11">
        <v>204190</v>
      </c>
      <c r="B1221" s="1"/>
      <c r="C1221" s="2" t="s">
        <v>752</v>
      </c>
      <c r="D1221" s="7"/>
      <c r="E1221" s="5">
        <v>21</v>
      </c>
      <c r="F1221" s="4">
        <v>21</v>
      </c>
      <c r="G1221" s="4">
        <v>0</v>
      </c>
      <c r="H1221" s="3">
        <v>6</v>
      </c>
      <c r="I1221" s="13">
        <f t="shared" si="76"/>
        <v>11623500</v>
      </c>
      <c r="J1221" s="12">
        <f t="shared" si="77"/>
        <v>38850000</v>
      </c>
      <c r="K1221" s="13">
        <f t="shared" si="78"/>
        <v>38850000</v>
      </c>
      <c r="L1221" s="12">
        <f t="shared" si="79"/>
        <v>38850000</v>
      </c>
    </row>
    <row r="1222" spans="1:12" ht="93.75" x14ac:dyDescent="0.25">
      <c r="A1222" s="11">
        <v>204195</v>
      </c>
      <c r="B1222" s="1"/>
      <c r="C1222" s="2" t="s">
        <v>753</v>
      </c>
      <c r="D1222" s="7"/>
      <c r="E1222" s="5">
        <v>11</v>
      </c>
      <c r="F1222" s="4">
        <v>11</v>
      </c>
      <c r="G1222" s="4">
        <v>0</v>
      </c>
      <c r="H1222" s="3">
        <v>6</v>
      </c>
      <c r="I1222" s="13">
        <f t="shared" si="76"/>
        <v>6088500</v>
      </c>
      <c r="J1222" s="12">
        <f t="shared" si="77"/>
        <v>20350000</v>
      </c>
      <c r="K1222" s="13">
        <f t="shared" si="78"/>
        <v>20350000</v>
      </c>
      <c r="L1222" s="12">
        <f t="shared" si="79"/>
        <v>20350000</v>
      </c>
    </row>
    <row r="1223" spans="1:12" ht="75" x14ac:dyDescent="0.25">
      <c r="A1223" s="11">
        <v>204200</v>
      </c>
      <c r="B1223" s="1"/>
      <c r="C1223" s="2" t="s">
        <v>754</v>
      </c>
      <c r="D1223" s="7"/>
      <c r="E1223" s="5">
        <v>24</v>
      </c>
      <c r="F1223" s="4">
        <v>24</v>
      </c>
      <c r="G1223" s="4">
        <v>0</v>
      </c>
      <c r="H1223" s="3">
        <v>6</v>
      </c>
      <c r="I1223" s="13">
        <f t="shared" si="76"/>
        <v>13284000</v>
      </c>
      <c r="J1223" s="12">
        <f t="shared" si="77"/>
        <v>44400000</v>
      </c>
      <c r="K1223" s="13">
        <f t="shared" si="78"/>
        <v>44400000</v>
      </c>
      <c r="L1223" s="12">
        <f t="shared" si="79"/>
        <v>44400000</v>
      </c>
    </row>
    <row r="1224" spans="1:12" ht="93.75" x14ac:dyDescent="0.25">
      <c r="A1224" s="11">
        <v>204205</v>
      </c>
      <c r="B1224" s="1"/>
      <c r="C1224" s="2" t="s">
        <v>2660</v>
      </c>
      <c r="D1224" s="7"/>
      <c r="E1224" s="5">
        <v>32</v>
      </c>
      <c r="F1224" s="4">
        <v>32</v>
      </c>
      <c r="G1224" s="4">
        <v>0</v>
      </c>
      <c r="H1224" s="3">
        <v>6</v>
      </c>
      <c r="I1224" s="13">
        <f t="shared" si="76"/>
        <v>17712000</v>
      </c>
      <c r="J1224" s="12">
        <f t="shared" si="77"/>
        <v>59200000</v>
      </c>
      <c r="K1224" s="13">
        <f t="shared" si="78"/>
        <v>59200000</v>
      </c>
      <c r="L1224" s="12">
        <f t="shared" si="79"/>
        <v>59200000</v>
      </c>
    </row>
    <row r="1225" spans="1:12" ht="56.25" x14ac:dyDescent="0.25">
      <c r="A1225" s="11">
        <v>204210</v>
      </c>
      <c r="B1225" s="1"/>
      <c r="C1225" s="2" t="s">
        <v>5421</v>
      </c>
      <c r="D1225" s="7"/>
      <c r="E1225" s="5">
        <v>9</v>
      </c>
      <c r="F1225" s="4">
        <v>9</v>
      </c>
      <c r="G1225" s="4">
        <v>0</v>
      </c>
      <c r="H1225" s="3">
        <v>6</v>
      </c>
      <c r="I1225" s="13">
        <f t="shared" si="76"/>
        <v>4981500</v>
      </c>
      <c r="J1225" s="12">
        <f t="shared" si="77"/>
        <v>16650000</v>
      </c>
      <c r="K1225" s="13">
        <f t="shared" si="78"/>
        <v>16650000</v>
      </c>
      <c r="L1225" s="12">
        <f t="shared" si="79"/>
        <v>16650000</v>
      </c>
    </row>
    <row r="1226" spans="1:12" ht="56.25" x14ac:dyDescent="0.25">
      <c r="A1226" s="11">
        <v>204215</v>
      </c>
      <c r="B1226" s="1"/>
      <c r="C1226" s="2" t="s">
        <v>5422</v>
      </c>
      <c r="D1226" s="7"/>
      <c r="E1226" s="5">
        <v>31</v>
      </c>
      <c r="F1226" s="4">
        <v>31</v>
      </c>
      <c r="G1226" s="4">
        <v>0</v>
      </c>
      <c r="H1226" s="3">
        <v>6</v>
      </c>
      <c r="I1226" s="13">
        <f t="shared" si="76"/>
        <v>17158500</v>
      </c>
      <c r="J1226" s="12">
        <f t="shared" si="77"/>
        <v>57350000</v>
      </c>
      <c r="K1226" s="13">
        <f t="shared" si="78"/>
        <v>57350000</v>
      </c>
      <c r="L1226" s="12">
        <f t="shared" si="79"/>
        <v>57350000</v>
      </c>
    </row>
    <row r="1227" spans="1:12" ht="56.25" x14ac:dyDescent="0.25">
      <c r="A1227" s="11">
        <v>204230</v>
      </c>
      <c r="B1227" s="1"/>
      <c r="C1227" s="2" t="s">
        <v>5423</v>
      </c>
      <c r="D1227" s="7"/>
      <c r="E1227" s="5">
        <v>42</v>
      </c>
      <c r="F1227" s="4">
        <v>42</v>
      </c>
      <c r="G1227" s="4">
        <v>0</v>
      </c>
      <c r="H1227" s="3">
        <v>6</v>
      </c>
      <c r="I1227" s="13">
        <f t="shared" si="76"/>
        <v>23247000</v>
      </c>
      <c r="J1227" s="12">
        <f t="shared" si="77"/>
        <v>77700000</v>
      </c>
      <c r="K1227" s="13">
        <f t="shared" si="78"/>
        <v>77700000</v>
      </c>
      <c r="L1227" s="12">
        <f t="shared" si="79"/>
        <v>77700000</v>
      </c>
    </row>
    <row r="1228" spans="1:12" ht="93.75" x14ac:dyDescent="0.25">
      <c r="A1228" s="11">
        <v>204250</v>
      </c>
      <c r="B1228" s="1"/>
      <c r="C1228" s="2" t="s">
        <v>755</v>
      </c>
      <c r="D1228" s="7"/>
      <c r="E1228" s="5">
        <v>39</v>
      </c>
      <c r="F1228" s="4">
        <v>39</v>
      </c>
      <c r="G1228" s="4">
        <v>0</v>
      </c>
      <c r="H1228" s="3">
        <v>6</v>
      </c>
      <c r="I1228" s="13">
        <f t="shared" si="76"/>
        <v>21586500</v>
      </c>
      <c r="J1228" s="12">
        <f t="shared" si="77"/>
        <v>72150000</v>
      </c>
      <c r="K1228" s="13">
        <f t="shared" si="78"/>
        <v>72150000</v>
      </c>
      <c r="L1228" s="12">
        <f t="shared" si="79"/>
        <v>72150000</v>
      </c>
    </row>
    <row r="1229" spans="1:12" ht="19.5" x14ac:dyDescent="0.25">
      <c r="A1229" s="11">
        <v>204255</v>
      </c>
      <c r="B1229" s="1"/>
      <c r="C1229" s="2" t="s">
        <v>756</v>
      </c>
      <c r="D1229" s="7"/>
      <c r="E1229" s="5">
        <v>39</v>
      </c>
      <c r="F1229" s="4">
        <v>39</v>
      </c>
      <c r="G1229" s="4">
        <v>0</v>
      </c>
      <c r="H1229" s="3">
        <v>6</v>
      </c>
      <c r="I1229" s="13">
        <f t="shared" si="76"/>
        <v>21586500</v>
      </c>
      <c r="J1229" s="12">
        <f t="shared" si="77"/>
        <v>72150000</v>
      </c>
      <c r="K1229" s="13">
        <f t="shared" si="78"/>
        <v>72150000</v>
      </c>
      <c r="L1229" s="12">
        <f t="shared" si="79"/>
        <v>72150000</v>
      </c>
    </row>
    <row r="1230" spans="1:12" ht="56.25" x14ac:dyDescent="0.25">
      <c r="A1230" s="11">
        <v>204260</v>
      </c>
      <c r="B1230" s="1"/>
      <c r="C1230" s="2" t="s">
        <v>757</v>
      </c>
      <c r="D1230" s="7"/>
      <c r="E1230" s="5">
        <v>36</v>
      </c>
      <c r="F1230" s="4">
        <v>36</v>
      </c>
      <c r="G1230" s="4">
        <v>0</v>
      </c>
      <c r="H1230" s="3">
        <v>6</v>
      </c>
      <c r="I1230" s="13">
        <f t="shared" si="76"/>
        <v>19926000</v>
      </c>
      <c r="J1230" s="12">
        <f t="shared" si="77"/>
        <v>66600000</v>
      </c>
      <c r="K1230" s="13">
        <f t="shared" si="78"/>
        <v>66600000</v>
      </c>
      <c r="L1230" s="12">
        <f t="shared" si="79"/>
        <v>66600000</v>
      </c>
    </row>
    <row r="1231" spans="1:12" ht="93.75" x14ac:dyDescent="0.25">
      <c r="A1231" s="11">
        <v>204265</v>
      </c>
      <c r="B1231" s="1"/>
      <c r="C1231" s="2" t="s">
        <v>758</v>
      </c>
      <c r="D1231" s="7"/>
      <c r="E1231" s="5">
        <v>42</v>
      </c>
      <c r="F1231" s="4">
        <v>42</v>
      </c>
      <c r="G1231" s="4">
        <v>0</v>
      </c>
      <c r="H1231" s="3">
        <v>6</v>
      </c>
      <c r="I1231" s="13">
        <f t="shared" si="76"/>
        <v>23247000</v>
      </c>
      <c r="J1231" s="12">
        <f t="shared" si="77"/>
        <v>77700000</v>
      </c>
      <c r="K1231" s="13">
        <f t="shared" si="78"/>
        <v>77700000</v>
      </c>
      <c r="L1231" s="12">
        <f t="shared" si="79"/>
        <v>77700000</v>
      </c>
    </row>
    <row r="1232" spans="1:12" ht="75" x14ac:dyDescent="0.25">
      <c r="A1232" s="11">
        <v>204270</v>
      </c>
      <c r="B1232" s="1"/>
      <c r="C1232" s="2" t="s">
        <v>759</v>
      </c>
      <c r="D1232" s="7"/>
      <c r="E1232" s="5">
        <v>24</v>
      </c>
      <c r="F1232" s="4">
        <v>24</v>
      </c>
      <c r="G1232" s="4">
        <v>0</v>
      </c>
      <c r="H1232" s="3">
        <v>6</v>
      </c>
      <c r="I1232" s="13">
        <f t="shared" si="76"/>
        <v>13284000</v>
      </c>
      <c r="J1232" s="12">
        <f t="shared" si="77"/>
        <v>44400000</v>
      </c>
      <c r="K1232" s="13">
        <f t="shared" si="78"/>
        <v>44400000</v>
      </c>
      <c r="L1232" s="12">
        <f t="shared" si="79"/>
        <v>44400000</v>
      </c>
    </row>
    <row r="1233" spans="1:12" ht="56.25" x14ac:dyDescent="0.25">
      <c r="A1233" s="11">
        <v>204275</v>
      </c>
      <c r="B1233" s="1"/>
      <c r="C1233" s="2" t="s">
        <v>760</v>
      </c>
      <c r="D1233" s="7"/>
      <c r="E1233" s="5">
        <v>30</v>
      </c>
      <c r="F1233" s="4">
        <v>30</v>
      </c>
      <c r="G1233" s="4">
        <v>0</v>
      </c>
      <c r="H1233" s="3">
        <v>6</v>
      </c>
      <c r="I1233" s="13">
        <f t="shared" si="76"/>
        <v>16605000</v>
      </c>
      <c r="J1233" s="12">
        <f t="shared" si="77"/>
        <v>55500000</v>
      </c>
      <c r="K1233" s="13">
        <f t="shared" si="78"/>
        <v>55500000</v>
      </c>
      <c r="L1233" s="12">
        <f t="shared" si="79"/>
        <v>55500000</v>
      </c>
    </row>
    <row r="1234" spans="1:12" ht="37.5" x14ac:dyDescent="0.25">
      <c r="A1234" s="11">
        <v>204280</v>
      </c>
      <c r="B1234" s="1"/>
      <c r="C1234" s="2" t="s">
        <v>761</v>
      </c>
      <c r="D1234" s="7"/>
      <c r="E1234" s="5">
        <v>21</v>
      </c>
      <c r="F1234" s="4">
        <v>21</v>
      </c>
      <c r="G1234" s="4">
        <v>0</v>
      </c>
      <c r="H1234" s="3">
        <v>6</v>
      </c>
      <c r="I1234" s="13">
        <f t="shared" si="76"/>
        <v>11623500</v>
      </c>
      <c r="J1234" s="12">
        <f t="shared" si="77"/>
        <v>38850000</v>
      </c>
      <c r="K1234" s="13">
        <f t="shared" si="78"/>
        <v>38850000</v>
      </c>
      <c r="L1234" s="12">
        <f t="shared" si="79"/>
        <v>38850000</v>
      </c>
    </row>
    <row r="1235" spans="1:12" ht="56.25" x14ac:dyDescent="0.25">
      <c r="A1235" s="11">
        <v>204285</v>
      </c>
      <c r="B1235" s="1"/>
      <c r="C1235" s="2" t="s">
        <v>762</v>
      </c>
      <c r="D1235" s="7"/>
      <c r="E1235" s="5">
        <v>30</v>
      </c>
      <c r="F1235" s="4">
        <v>30</v>
      </c>
      <c r="G1235" s="4">
        <v>0</v>
      </c>
      <c r="H1235" s="3">
        <v>6</v>
      </c>
      <c r="I1235" s="13">
        <f t="shared" si="76"/>
        <v>16605000</v>
      </c>
      <c r="J1235" s="12">
        <f t="shared" si="77"/>
        <v>55500000</v>
      </c>
      <c r="K1235" s="13">
        <f t="shared" si="78"/>
        <v>55500000</v>
      </c>
      <c r="L1235" s="12">
        <f t="shared" si="79"/>
        <v>55500000</v>
      </c>
    </row>
    <row r="1236" spans="1:12" ht="93.75" x14ac:dyDescent="0.25">
      <c r="A1236" s="11">
        <v>204290</v>
      </c>
      <c r="B1236" s="1"/>
      <c r="C1236" s="2" t="s">
        <v>763</v>
      </c>
      <c r="D1236" s="7"/>
      <c r="E1236" s="5">
        <v>14</v>
      </c>
      <c r="F1236" s="4">
        <v>14</v>
      </c>
      <c r="G1236" s="4">
        <v>0</v>
      </c>
      <c r="H1236" s="3">
        <v>6</v>
      </c>
      <c r="I1236" s="13">
        <f t="shared" si="76"/>
        <v>7749000</v>
      </c>
      <c r="J1236" s="12">
        <f t="shared" si="77"/>
        <v>25900000</v>
      </c>
      <c r="K1236" s="13">
        <f t="shared" si="78"/>
        <v>25900000</v>
      </c>
      <c r="L1236" s="12">
        <f t="shared" si="79"/>
        <v>25900000</v>
      </c>
    </row>
    <row r="1237" spans="1:12" ht="75" x14ac:dyDescent="0.25">
      <c r="A1237" s="11">
        <v>204295</v>
      </c>
      <c r="B1237" s="1"/>
      <c r="C1237" s="2" t="s">
        <v>764</v>
      </c>
      <c r="D1237" s="7"/>
      <c r="E1237" s="5">
        <v>9</v>
      </c>
      <c r="F1237" s="4">
        <v>9</v>
      </c>
      <c r="G1237" s="4">
        <v>0</v>
      </c>
      <c r="H1237" s="3">
        <v>6</v>
      </c>
      <c r="I1237" s="13">
        <f t="shared" si="76"/>
        <v>4981500</v>
      </c>
      <c r="J1237" s="12">
        <f t="shared" si="77"/>
        <v>16650000</v>
      </c>
      <c r="K1237" s="13">
        <f t="shared" si="78"/>
        <v>16650000</v>
      </c>
      <c r="L1237" s="12">
        <f t="shared" si="79"/>
        <v>16650000</v>
      </c>
    </row>
    <row r="1238" spans="1:12" ht="112.5" x14ac:dyDescent="0.25">
      <c r="A1238" s="11">
        <v>204300</v>
      </c>
      <c r="B1238" s="1"/>
      <c r="C1238" s="2" t="s">
        <v>765</v>
      </c>
      <c r="D1238" s="7"/>
      <c r="E1238" s="5">
        <v>14</v>
      </c>
      <c r="F1238" s="4">
        <v>14</v>
      </c>
      <c r="G1238" s="4">
        <v>0</v>
      </c>
      <c r="H1238" s="3">
        <v>6</v>
      </c>
      <c r="I1238" s="13">
        <f t="shared" si="76"/>
        <v>7749000</v>
      </c>
      <c r="J1238" s="12">
        <f t="shared" si="77"/>
        <v>25900000</v>
      </c>
      <c r="K1238" s="13">
        <f t="shared" si="78"/>
        <v>25900000</v>
      </c>
      <c r="L1238" s="12">
        <f t="shared" si="79"/>
        <v>25900000</v>
      </c>
    </row>
    <row r="1239" spans="1:12" ht="37.5" x14ac:dyDescent="0.25">
      <c r="A1239" s="11">
        <v>204305</v>
      </c>
      <c r="B1239" s="1"/>
      <c r="C1239" s="2" t="s">
        <v>766</v>
      </c>
      <c r="D1239" s="7"/>
      <c r="E1239" s="5">
        <v>18</v>
      </c>
      <c r="F1239" s="4">
        <v>18</v>
      </c>
      <c r="G1239" s="4">
        <v>0</v>
      </c>
      <c r="H1239" s="3">
        <v>6</v>
      </c>
      <c r="I1239" s="13">
        <f t="shared" si="76"/>
        <v>9963000</v>
      </c>
      <c r="J1239" s="12">
        <f t="shared" si="77"/>
        <v>33300000</v>
      </c>
      <c r="K1239" s="13">
        <f t="shared" si="78"/>
        <v>33300000</v>
      </c>
      <c r="L1239" s="12">
        <f t="shared" si="79"/>
        <v>33300000</v>
      </c>
    </row>
    <row r="1240" spans="1:12" ht="56.25" x14ac:dyDescent="0.25">
      <c r="A1240" s="11">
        <v>204310</v>
      </c>
      <c r="B1240" s="1"/>
      <c r="C1240" s="2" t="s">
        <v>767</v>
      </c>
      <c r="D1240" s="7"/>
      <c r="E1240" s="5">
        <v>35</v>
      </c>
      <c r="F1240" s="4">
        <v>35</v>
      </c>
      <c r="G1240" s="4">
        <v>0</v>
      </c>
      <c r="H1240" s="3">
        <v>6</v>
      </c>
      <c r="I1240" s="13">
        <f t="shared" si="76"/>
        <v>19372500</v>
      </c>
      <c r="J1240" s="12">
        <f t="shared" si="77"/>
        <v>64750000</v>
      </c>
      <c r="K1240" s="13">
        <f t="shared" si="78"/>
        <v>64750000</v>
      </c>
      <c r="L1240" s="12">
        <f t="shared" si="79"/>
        <v>64750000</v>
      </c>
    </row>
    <row r="1241" spans="1:12" ht="56.25" x14ac:dyDescent="0.25">
      <c r="A1241" s="11">
        <v>204315</v>
      </c>
      <c r="B1241" s="1"/>
      <c r="C1241" s="2" t="s">
        <v>768</v>
      </c>
      <c r="D1241" s="7"/>
      <c r="E1241" s="5">
        <v>22</v>
      </c>
      <c r="F1241" s="4">
        <v>22</v>
      </c>
      <c r="G1241" s="4">
        <v>0</v>
      </c>
      <c r="H1241" s="3">
        <v>6</v>
      </c>
      <c r="I1241" s="13">
        <f t="shared" si="76"/>
        <v>12177000</v>
      </c>
      <c r="J1241" s="12">
        <f t="shared" si="77"/>
        <v>40700000</v>
      </c>
      <c r="K1241" s="13">
        <f t="shared" si="78"/>
        <v>40700000</v>
      </c>
      <c r="L1241" s="12">
        <f t="shared" si="79"/>
        <v>40700000</v>
      </c>
    </row>
    <row r="1242" spans="1:12" ht="56.25" x14ac:dyDescent="0.25">
      <c r="A1242" s="11">
        <v>204320</v>
      </c>
      <c r="B1242" s="1"/>
      <c r="C1242" s="2" t="s">
        <v>769</v>
      </c>
      <c r="D1242" s="7"/>
      <c r="E1242" s="5">
        <v>18</v>
      </c>
      <c r="F1242" s="4">
        <v>18</v>
      </c>
      <c r="G1242" s="4">
        <v>0</v>
      </c>
      <c r="H1242" s="3">
        <v>6</v>
      </c>
      <c r="I1242" s="13">
        <f t="shared" si="76"/>
        <v>9963000</v>
      </c>
      <c r="J1242" s="12">
        <f t="shared" si="77"/>
        <v>33300000</v>
      </c>
      <c r="K1242" s="13">
        <f t="shared" si="78"/>
        <v>33300000</v>
      </c>
      <c r="L1242" s="12">
        <f t="shared" si="79"/>
        <v>33300000</v>
      </c>
    </row>
    <row r="1243" spans="1:12" ht="56.25" x14ac:dyDescent="0.25">
      <c r="A1243" s="11">
        <v>204325</v>
      </c>
      <c r="B1243" s="1"/>
      <c r="C1243" s="2" t="s">
        <v>770</v>
      </c>
      <c r="D1243" s="7"/>
      <c r="E1243" s="5">
        <v>22</v>
      </c>
      <c r="F1243" s="4">
        <v>22</v>
      </c>
      <c r="G1243" s="4">
        <v>0</v>
      </c>
      <c r="H1243" s="3">
        <v>6</v>
      </c>
      <c r="I1243" s="13">
        <f t="shared" si="76"/>
        <v>12177000</v>
      </c>
      <c r="J1243" s="12">
        <f t="shared" si="77"/>
        <v>40700000</v>
      </c>
      <c r="K1243" s="13">
        <f t="shared" si="78"/>
        <v>40700000</v>
      </c>
      <c r="L1243" s="12">
        <f t="shared" si="79"/>
        <v>40700000</v>
      </c>
    </row>
    <row r="1244" spans="1:12" ht="37.5" x14ac:dyDescent="0.25">
      <c r="A1244" s="11">
        <v>204330</v>
      </c>
      <c r="B1244" s="1"/>
      <c r="C1244" s="2" t="s">
        <v>771</v>
      </c>
      <c r="D1244" s="7"/>
      <c r="E1244" s="5">
        <v>16</v>
      </c>
      <c r="F1244" s="4">
        <v>16</v>
      </c>
      <c r="G1244" s="4">
        <v>0</v>
      </c>
      <c r="H1244" s="3">
        <v>6</v>
      </c>
      <c r="I1244" s="13">
        <f t="shared" si="76"/>
        <v>8856000</v>
      </c>
      <c r="J1244" s="12">
        <f t="shared" si="77"/>
        <v>29600000</v>
      </c>
      <c r="K1244" s="13">
        <f t="shared" si="78"/>
        <v>29600000</v>
      </c>
      <c r="L1244" s="12">
        <f t="shared" si="79"/>
        <v>29600000</v>
      </c>
    </row>
    <row r="1245" spans="1:12" ht="37.5" x14ac:dyDescent="0.25">
      <c r="A1245" s="11">
        <v>204335</v>
      </c>
      <c r="B1245" s="1"/>
      <c r="C1245" s="2" t="s">
        <v>772</v>
      </c>
      <c r="D1245" s="7"/>
      <c r="E1245" s="5">
        <v>22</v>
      </c>
      <c r="F1245" s="4">
        <v>22</v>
      </c>
      <c r="G1245" s="4">
        <v>0</v>
      </c>
      <c r="H1245" s="3">
        <v>6</v>
      </c>
      <c r="I1245" s="13">
        <f t="shared" si="76"/>
        <v>12177000</v>
      </c>
      <c r="J1245" s="12">
        <f t="shared" si="77"/>
        <v>40700000</v>
      </c>
      <c r="K1245" s="13">
        <f t="shared" si="78"/>
        <v>40700000</v>
      </c>
      <c r="L1245" s="12">
        <f t="shared" si="79"/>
        <v>40700000</v>
      </c>
    </row>
    <row r="1246" spans="1:12" ht="37.5" x14ac:dyDescent="0.25">
      <c r="A1246" s="11">
        <v>204340</v>
      </c>
      <c r="B1246" s="1"/>
      <c r="C1246" s="2" t="s">
        <v>773</v>
      </c>
      <c r="D1246" s="7"/>
      <c r="E1246" s="5">
        <v>62</v>
      </c>
      <c r="F1246" s="4">
        <v>62</v>
      </c>
      <c r="G1246" s="4">
        <v>0</v>
      </c>
      <c r="H1246" s="3">
        <v>6</v>
      </c>
      <c r="I1246" s="13">
        <f t="shared" si="76"/>
        <v>34317000</v>
      </c>
      <c r="J1246" s="12">
        <f t="shared" si="77"/>
        <v>114700000</v>
      </c>
      <c r="K1246" s="13">
        <f t="shared" si="78"/>
        <v>114700000</v>
      </c>
      <c r="L1246" s="12">
        <f t="shared" si="79"/>
        <v>114700000</v>
      </c>
    </row>
    <row r="1247" spans="1:12" ht="56.25" x14ac:dyDescent="0.25">
      <c r="A1247" s="11">
        <v>204345</v>
      </c>
      <c r="B1247" s="1"/>
      <c r="C1247" s="2" t="s">
        <v>774</v>
      </c>
      <c r="D1247" s="7"/>
      <c r="E1247" s="5">
        <v>14</v>
      </c>
      <c r="F1247" s="4">
        <v>14</v>
      </c>
      <c r="G1247" s="4">
        <v>0</v>
      </c>
      <c r="H1247" s="3">
        <v>4</v>
      </c>
      <c r="I1247" s="13">
        <f t="shared" si="76"/>
        <v>7749000</v>
      </c>
      <c r="J1247" s="12">
        <f t="shared" si="77"/>
        <v>25900000</v>
      </c>
      <c r="K1247" s="13">
        <f t="shared" si="78"/>
        <v>25900000</v>
      </c>
      <c r="L1247" s="12">
        <f t="shared" si="79"/>
        <v>25900000</v>
      </c>
    </row>
    <row r="1248" spans="1:12" ht="75" x14ac:dyDescent="0.25">
      <c r="A1248" s="11">
        <v>204350</v>
      </c>
      <c r="B1248" s="1"/>
      <c r="C1248" s="2" t="s">
        <v>775</v>
      </c>
      <c r="D1248" s="7"/>
      <c r="E1248" s="5">
        <v>24</v>
      </c>
      <c r="F1248" s="4">
        <v>24</v>
      </c>
      <c r="G1248" s="4">
        <v>0</v>
      </c>
      <c r="H1248" s="3">
        <v>4</v>
      </c>
      <c r="I1248" s="13">
        <f t="shared" si="76"/>
        <v>13284000</v>
      </c>
      <c r="J1248" s="12">
        <f t="shared" si="77"/>
        <v>44400000</v>
      </c>
      <c r="K1248" s="13">
        <f t="shared" si="78"/>
        <v>44400000</v>
      </c>
      <c r="L1248" s="12">
        <f t="shared" si="79"/>
        <v>44400000</v>
      </c>
    </row>
    <row r="1249" spans="1:12" ht="75" x14ac:dyDescent="0.25">
      <c r="A1249" s="11">
        <v>204355</v>
      </c>
      <c r="B1249" s="1"/>
      <c r="C1249" s="2" t="s">
        <v>2661</v>
      </c>
      <c r="D1249" s="7"/>
      <c r="E1249" s="5">
        <v>72</v>
      </c>
      <c r="F1249" s="4">
        <v>72</v>
      </c>
      <c r="G1249" s="4">
        <v>0</v>
      </c>
      <c r="H1249" s="3">
        <v>6</v>
      </c>
      <c r="I1249" s="13">
        <f t="shared" si="76"/>
        <v>39852000</v>
      </c>
      <c r="J1249" s="12">
        <f t="shared" si="77"/>
        <v>133200000</v>
      </c>
      <c r="K1249" s="13">
        <f t="shared" si="78"/>
        <v>133200000</v>
      </c>
      <c r="L1249" s="12">
        <f t="shared" si="79"/>
        <v>133200000</v>
      </c>
    </row>
    <row r="1250" spans="1:12" ht="150" x14ac:dyDescent="0.25">
      <c r="A1250" s="11">
        <v>204356</v>
      </c>
      <c r="B1250" s="1"/>
      <c r="C1250" s="2" t="s">
        <v>2662</v>
      </c>
      <c r="D1250" s="7"/>
      <c r="E1250" s="5">
        <v>78</v>
      </c>
      <c r="F1250" s="4">
        <v>78</v>
      </c>
      <c r="G1250" s="4">
        <v>0</v>
      </c>
      <c r="H1250" s="3">
        <v>6</v>
      </c>
      <c r="I1250" s="13">
        <f t="shared" si="76"/>
        <v>43173000</v>
      </c>
      <c r="J1250" s="12">
        <f t="shared" si="77"/>
        <v>144300000</v>
      </c>
      <c r="K1250" s="13">
        <f t="shared" si="78"/>
        <v>144300000</v>
      </c>
      <c r="L1250" s="12">
        <f t="shared" si="79"/>
        <v>144300000</v>
      </c>
    </row>
    <row r="1251" spans="1:12" ht="56.25" x14ac:dyDescent="0.25">
      <c r="A1251" s="11">
        <v>204360</v>
      </c>
      <c r="B1251" s="1"/>
      <c r="C1251" s="2" t="s">
        <v>776</v>
      </c>
      <c r="D1251" s="7"/>
      <c r="E1251" s="5">
        <v>12</v>
      </c>
      <c r="F1251" s="4">
        <v>12</v>
      </c>
      <c r="G1251" s="4">
        <v>0</v>
      </c>
      <c r="H1251" s="3">
        <v>4</v>
      </c>
      <c r="I1251" s="13">
        <f t="shared" si="76"/>
        <v>6642000</v>
      </c>
      <c r="J1251" s="12">
        <f t="shared" si="77"/>
        <v>22200000</v>
      </c>
      <c r="K1251" s="13">
        <f t="shared" si="78"/>
        <v>22200000</v>
      </c>
      <c r="L1251" s="12">
        <f t="shared" si="79"/>
        <v>22200000</v>
      </c>
    </row>
    <row r="1252" spans="1:12" ht="56.25" x14ac:dyDescent="0.25">
      <c r="A1252" s="11">
        <v>204365</v>
      </c>
      <c r="B1252" s="1"/>
      <c r="C1252" s="2" t="s">
        <v>777</v>
      </c>
      <c r="D1252" s="7"/>
      <c r="E1252" s="5">
        <v>25</v>
      </c>
      <c r="F1252" s="4">
        <v>25</v>
      </c>
      <c r="G1252" s="4">
        <v>0</v>
      </c>
      <c r="H1252" s="3">
        <v>4</v>
      </c>
      <c r="I1252" s="13">
        <f t="shared" si="76"/>
        <v>13837500</v>
      </c>
      <c r="J1252" s="12">
        <f t="shared" si="77"/>
        <v>46250000</v>
      </c>
      <c r="K1252" s="13">
        <f t="shared" si="78"/>
        <v>46250000</v>
      </c>
      <c r="L1252" s="12">
        <f t="shared" si="79"/>
        <v>46250000</v>
      </c>
    </row>
    <row r="1253" spans="1:12" ht="75" x14ac:dyDescent="0.25">
      <c r="A1253" s="11">
        <v>204367</v>
      </c>
      <c r="B1253" s="1"/>
      <c r="C1253" s="2" t="s">
        <v>778</v>
      </c>
      <c r="D1253" s="7"/>
      <c r="E1253" s="5">
        <v>70</v>
      </c>
      <c r="F1253" s="4">
        <v>70</v>
      </c>
      <c r="G1253" s="4">
        <v>0</v>
      </c>
      <c r="H1253" s="3">
        <v>6</v>
      </c>
      <c r="I1253" s="13">
        <f t="shared" si="76"/>
        <v>38745000</v>
      </c>
      <c r="J1253" s="12">
        <f t="shared" si="77"/>
        <v>129500000</v>
      </c>
      <c r="K1253" s="13">
        <f t="shared" si="78"/>
        <v>129500000</v>
      </c>
      <c r="L1253" s="12">
        <f t="shared" si="79"/>
        <v>129500000</v>
      </c>
    </row>
    <row r="1254" spans="1:12" ht="131.25" x14ac:dyDescent="0.25">
      <c r="A1254" s="11">
        <v>204368</v>
      </c>
      <c r="B1254" s="1"/>
      <c r="C1254" s="2" t="s">
        <v>2663</v>
      </c>
      <c r="D1254" s="7"/>
      <c r="E1254" s="5">
        <v>77</v>
      </c>
      <c r="F1254" s="4">
        <v>77</v>
      </c>
      <c r="G1254" s="4">
        <v>0</v>
      </c>
      <c r="H1254" s="3">
        <v>6</v>
      </c>
      <c r="I1254" s="13">
        <f t="shared" si="76"/>
        <v>42619500</v>
      </c>
      <c r="J1254" s="12">
        <f t="shared" si="77"/>
        <v>142450000</v>
      </c>
      <c r="K1254" s="13">
        <f t="shared" si="78"/>
        <v>142450000</v>
      </c>
      <c r="L1254" s="12">
        <f t="shared" si="79"/>
        <v>142450000</v>
      </c>
    </row>
    <row r="1255" spans="1:12" ht="93.75" x14ac:dyDescent="0.25">
      <c r="A1255" s="11">
        <v>204370</v>
      </c>
      <c r="B1255" s="1"/>
      <c r="C1255" s="2" t="s">
        <v>2664</v>
      </c>
      <c r="D1255" s="7"/>
      <c r="E1255" s="5">
        <v>11</v>
      </c>
      <c r="F1255" s="4">
        <v>11</v>
      </c>
      <c r="G1255" s="4">
        <v>0</v>
      </c>
      <c r="H1255" s="3">
        <v>4</v>
      </c>
      <c r="I1255" s="13">
        <f t="shared" si="76"/>
        <v>6088500</v>
      </c>
      <c r="J1255" s="12">
        <f t="shared" si="77"/>
        <v>20350000</v>
      </c>
      <c r="K1255" s="13">
        <f t="shared" si="78"/>
        <v>20350000</v>
      </c>
      <c r="L1255" s="12">
        <f t="shared" si="79"/>
        <v>20350000</v>
      </c>
    </row>
    <row r="1256" spans="1:12" ht="112.5" x14ac:dyDescent="0.25">
      <c r="A1256" s="11">
        <v>204375</v>
      </c>
      <c r="B1256" s="1"/>
      <c r="C1256" s="2" t="s">
        <v>779</v>
      </c>
      <c r="D1256" s="7"/>
      <c r="E1256" s="5">
        <v>13</v>
      </c>
      <c r="F1256" s="4">
        <v>13</v>
      </c>
      <c r="G1256" s="4">
        <v>0</v>
      </c>
      <c r="H1256" s="3">
        <v>4</v>
      </c>
      <c r="I1256" s="13">
        <f t="shared" si="76"/>
        <v>7195500</v>
      </c>
      <c r="J1256" s="12">
        <f t="shared" si="77"/>
        <v>24050000</v>
      </c>
      <c r="K1256" s="13">
        <f t="shared" si="78"/>
        <v>24050000</v>
      </c>
      <c r="L1256" s="12">
        <f t="shared" si="79"/>
        <v>24050000</v>
      </c>
    </row>
    <row r="1257" spans="1:12" ht="93.75" x14ac:dyDescent="0.25">
      <c r="A1257" s="11">
        <v>204380</v>
      </c>
      <c r="B1257" s="1"/>
      <c r="C1257" s="2" t="s">
        <v>780</v>
      </c>
      <c r="D1257" s="7"/>
      <c r="E1257" s="5">
        <v>27</v>
      </c>
      <c r="F1257" s="4">
        <v>27</v>
      </c>
      <c r="G1257" s="4">
        <v>0</v>
      </c>
      <c r="H1257" s="3">
        <v>4</v>
      </c>
      <c r="I1257" s="13">
        <f t="shared" si="76"/>
        <v>14944500</v>
      </c>
      <c r="J1257" s="12">
        <f t="shared" si="77"/>
        <v>49950000</v>
      </c>
      <c r="K1257" s="13">
        <f t="shared" si="78"/>
        <v>49950000</v>
      </c>
      <c r="L1257" s="12">
        <f t="shared" si="79"/>
        <v>49950000</v>
      </c>
    </row>
    <row r="1258" spans="1:12" ht="56.25" x14ac:dyDescent="0.25">
      <c r="A1258" s="11">
        <v>204385</v>
      </c>
      <c r="B1258" s="1"/>
      <c r="C1258" s="2" t="s">
        <v>781</v>
      </c>
      <c r="D1258" s="7"/>
      <c r="E1258" s="5">
        <v>10</v>
      </c>
      <c r="F1258" s="4">
        <v>10</v>
      </c>
      <c r="G1258" s="4">
        <v>0</v>
      </c>
      <c r="H1258" s="3">
        <v>4</v>
      </c>
      <c r="I1258" s="13">
        <f t="shared" si="76"/>
        <v>5535000</v>
      </c>
      <c r="J1258" s="12">
        <f t="shared" si="77"/>
        <v>18500000</v>
      </c>
      <c r="K1258" s="13">
        <f t="shared" si="78"/>
        <v>18500000</v>
      </c>
      <c r="L1258" s="12">
        <f t="shared" si="79"/>
        <v>18500000</v>
      </c>
    </row>
    <row r="1259" spans="1:12" ht="75" x14ac:dyDescent="0.25">
      <c r="A1259" s="11">
        <v>204390</v>
      </c>
      <c r="B1259" s="1"/>
      <c r="C1259" s="2" t="s">
        <v>782</v>
      </c>
      <c r="D1259" s="7"/>
      <c r="E1259" s="5">
        <v>12</v>
      </c>
      <c r="F1259" s="4">
        <v>12</v>
      </c>
      <c r="G1259" s="4">
        <v>0</v>
      </c>
      <c r="H1259" s="3">
        <v>4</v>
      </c>
      <c r="I1259" s="13">
        <f t="shared" si="76"/>
        <v>6642000</v>
      </c>
      <c r="J1259" s="12">
        <f t="shared" si="77"/>
        <v>22200000</v>
      </c>
      <c r="K1259" s="13">
        <f t="shared" si="78"/>
        <v>22200000</v>
      </c>
      <c r="L1259" s="12">
        <f t="shared" si="79"/>
        <v>22200000</v>
      </c>
    </row>
    <row r="1260" spans="1:12" ht="75" x14ac:dyDescent="0.25">
      <c r="A1260" s="11">
        <v>204395</v>
      </c>
      <c r="B1260" s="1"/>
      <c r="C1260" s="2" t="s">
        <v>783</v>
      </c>
      <c r="D1260" s="7"/>
      <c r="E1260" s="5">
        <v>27</v>
      </c>
      <c r="F1260" s="4">
        <v>27</v>
      </c>
      <c r="G1260" s="4">
        <v>0</v>
      </c>
      <c r="H1260" s="3">
        <v>6</v>
      </c>
      <c r="I1260" s="13">
        <f t="shared" si="76"/>
        <v>14944500</v>
      </c>
      <c r="J1260" s="12">
        <f t="shared" si="77"/>
        <v>49950000</v>
      </c>
      <c r="K1260" s="13">
        <f t="shared" si="78"/>
        <v>49950000</v>
      </c>
      <c r="L1260" s="12">
        <f t="shared" si="79"/>
        <v>49950000</v>
      </c>
    </row>
    <row r="1261" spans="1:12" ht="56.25" x14ac:dyDescent="0.25">
      <c r="A1261" s="11">
        <v>204400</v>
      </c>
      <c r="B1261" s="1"/>
      <c r="C1261" s="2" t="s">
        <v>784</v>
      </c>
      <c r="D1261" s="7"/>
      <c r="E1261" s="5">
        <v>5</v>
      </c>
      <c r="F1261" s="4">
        <v>5</v>
      </c>
      <c r="G1261" s="4">
        <v>0</v>
      </c>
      <c r="H1261" s="3">
        <v>4</v>
      </c>
      <c r="I1261" s="13">
        <f t="shared" si="76"/>
        <v>2767500</v>
      </c>
      <c r="J1261" s="12">
        <f t="shared" si="77"/>
        <v>9250000</v>
      </c>
      <c r="K1261" s="13">
        <f t="shared" si="78"/>
        <v>9250000</v>
      </c>
      <c r="L1261" s="12">
        <f t="shared" si="79"/>
        <v>9250000</v>
      </c>
    </row>
    <row r="1262" spans="1:12" ht="75" x14ac:dyDescent="0.25">
      <c r="A1262" s="11">
        <v>204405</v>
      </c>
      <c r="B1262" s="1"/>
      <c r="C1262" s="2" t="s">
        <v>2665</v>
      </c>
      <c r="D1262" s="7"/>
      <c r="E1262" s="5">
        <v>10</v>
      </c>
      <c r="F1262" s="4">
        <v>10</v>
      </c>
      <c r="G1262" s="4">
        <v>0</v>
      </c>
      <c r="H1262" s="3">
        <v>6</v>
      </c>
      <c r="I1262" s="13">
        <f t="shared" si="76"/>
        <v>5535000</v>
      </c>
      <c r="J1262" s="12">
        <f t="shared" si="77"/>
        <v>18500000</v>
      </c>
      <c r="K1262" s="13">
        <f t="shared" si="78"/>
        <v>18500000</v>
      </c>
      <c r="L1262" s="12">
        <f t="shared" si="79"/>
        <v>18500000</v>
      </c>
    </row>
    <row r="1263" spans="1:12" ht="93.75" x14ac:dyDescent="0.25">
      <c r="A1263" s="11">
        <v>204406</v>
      </c>
      <c r="B1263" s="1"/>
      <c r="C1263" s="2" t="s">
        <v>2666</v>
      </c>
      <c r="D1263" s="7"/>
      <c r="E1263" s="5">
        <v>22</v>
      </c>
      <c r="F1263" s="4">
        <v>22</v>
      </c>
      <c r="G1263" s="4">
        <v>0</v>
      </c>
      <c r="H1263" s="3">
        <v>6</v>
      </c>
      <c r="I1263" s="13">
        <f t="shared" si="76"/>
        <v>12177000</v>
      </c>
      <c r="J1263" s="12">
        <f t="shared" si="77"/>
        <v>40700000</v>
      </c>
      <c r="K1263" s="13">
        <f t="shared" si="78"/>
        <v>40700000</v>
      </c>
      <c r="L1263" s="12">
        <f t="shared" si="79"/>
        <v>40700000</v>
      </c>
    </row>
    <row r="1264" spans="1:12" ht="93.75" x14ac:dyDescent="0.25">
      <c r="A1264" s="11">
        <v>204410</v>
      </c>
      <c r="B1264" s="1"/>
      <c r="C1264" s="2" t="s">
        <v>785</v>
      </c>
      <c r="D1264" s="7"/>
      <c r="E1264" s="5">
        <v>4</v>
      </c>
      <c r="F1264" s="4">
        <v>4</v>
      </c>
      <c r="G1264" s="4">
        <v>0</v>
      </c>
      <c r="H1264" s="3">
        <v>4</v>
      </c>
      <c r="I1264" s="13">
        <f t="shared" si="76"/>
        <v>2214000</v>
      </c>
      <c r="J1264" s="12">
        <f t="shared" si="77"/>
        <v>7400000</v>
      </c>
      <c r="K1264" s="13">
        <f t="shared" si="78"/>
        <v>7400000</v>
      </c>
      <c r="L1264" s="12">
        <f t="shared" si="79"/>
        <v>7400000</v>
      </c>
    </row>
    <row r="1265" spans="1:12" ht="93.75" x14ac:dyDescent="0.25">
      <c r="A1265" s="11">
        <v>204411</v>
      </c>
      <c r="B1265" s="1"/>
      <c r="C1265" s="2" t="s">
        <v>2667</v>
      </c>
      <c r="D1265" s="7"/>
      <c r="E1265" s="5">
        <v>15</v>
      </c>
      <c r="F1265" s="4">
        <v>15</v>
      </c>
      <c r="G1265" s="4">
        <v>0</v>
      </c>
      <c r="H1265" s="3">
        <v>6</v>
      </c>
      <c r="I1265" s="13">
        <f t="shared" si="76"/>
        <v>8302500</v>
      </c>
      <c r="J1265" s="12">
        <f t="shared" si="77"/>
        <v>27750000</v>
      </c>
      <c r="K1265" s="13">
        <f t="shared" si="78"/>
        <v>27750000</v>
      </c>
      <c r="L1265" s="12">
        <f t="shared" si="79"/>
        <v>27750000</v>
      </c>
    </row>
    <row r="1266" spans="1:12" ht="37.5" x14ac:dyDescent="0.25">
      <c r="A1266" s="11">
        <v>204415</v>
      </c>
      <c r="B1266" s="1"/>
      <c r="C1266" s="2" t="s">
        <v>786</v>
      </c>
      <c r="D1266" s="7"/>
      <c r="E1266" s="5">
        <v>4</v>
      </c>
      <c r="F1266" s="4">
        <v>4</v>
      </c>
      <c r="G1266" s="4">
        <v>0</v>
      </c>
      <c r="H1266" s="3">
        <v>4</v>
      </c>
      <c r="I1266" s="13">
        <f t="shared" si="76"/>
        <v>2214000</v>
      </c>
      <c r="J1266" s="12">
        <f t="shared" si="77"/>
        <v>7400000</v>
      </c>
      <c r="K1266" s="13">
        <f t="shared" si="78"/>
        <v>7400000</v>
      </c>
      <c r="L1266" s="12">
        <f t="shared" si="79"/>
        <v>7400000</v>
      </c>
    </row>
    <row r="1267" spans="1:12" ht="56.25" x14ac:dyDescent="0.25">
      <c r="A1267" s="11">
        <v>204420</v>
      </c>
      <c r="B1267" s="1"/>
      <c r="C1267" s="2" t="s">
        <v>787</v>
      </c>
      <c r="D1267" s="7"/>
      <c r="E1267" s="5">
        <v>12</v>
      </c>
      <c r="F1267" s="4">
        <v>12</v>
      </c>
      <c r="G1267" s="4">
        <v>0</v>
      </c>
      <c r="H1267" s="3">
        <v>6</v>
      </c>
      <c r="I1267" s="13">
        <f t="shared" si="76"/>
        <v>6642000</v>
      </c>
      <c r="J1267" s="12">
        <f t="shared" si="77"/>
        <v>22200000</v>
      </c>
      <c r="K1267" s="13">
        <f t="shared" si="78"/>
        <v>22200000</v>
      </c>
      <c r="L1267" s="12">
        <f t="shared" si="79"/>
        <v>22200000</v>
      </c>
    </row>
    <row r="1268" spans="1:12" ht="75" x14ac:dyDescent="0.25">
      <c r="A1268" s="11">
        <v>204425</v>
      </c>
      <c r="B1268" s="1"/>
      <c r="C1268" s="2" t="s">
        <v>788</v>
      </c>
      <c r="D1268" s="7"/>
      <c r="E1268" s="5">
        <v>10</v>
      </c>
      <c r="F1268" s="4">
        <v>10</v>
      </c>
      <c r="G1268" s="4">
        <v>0</v>
      </c>
      <c r="H1268" s="3">
        <v>4</v>
      </c>
      <c r="I1268" s="13">
        <f t="shared" si="76"/>
        <v>5535000</v>
      </c>
      <c r="J1268" s="12">
        <f t="shared" si="77"/>
        <v>18500000</v>
      </c>
      <c r="K1268" s="13">
        <f t="shared" si="78"/>
        <v>18500000</v>
      </c>
      <c r="L1268" s="12">
        <f t="shared" si="79"/>
        <v>18500000</v>
      </c>
    </row>
    <row r="1269" spans="1:12" ht="75" x14ac:dyDescent="0.25">
      <c r="A1269" s="11">
        <v>204430</v>
      </c>
      <c r="B1269" s="1"/>
      <c r="C1269" s="2" t="s">
        <v>789</v>
      </c>
      <c r="D1269" s="7"/>
      <c r="E1269" s="5">
        <v>15</v>
      </c>
      <c r="F1269" s="4">
        <v>15</v>
      </c>
      <c r="G1269" s="4">
        <v>0</v>
      </c>
      <c r="H1269" s="3">
        <v>6</v>
      </c>
      <c r="I1269" s="13">
        <f t="shared" si="76"/>
        <v>8302500</v>
      </c>
      <c r="J1269" s="12">
        <f t="shared" si="77"/>
        <v>27750000</v>
      </c>
      <c r="K1269" s="13">
        <f t="shared" si="78"/>
        <v>27750000</v>
      </c>
      <c r="L1269" s="12">
        <f t="shared" si="79"/>
        <v>27750000</v>
      </c>
    </row>
    <row r="1270" spans="1:12" ht="75" x14ac:dyDescent="0.25">
      <c r="A1270" s="11">
        <v>204435</v>
      </c>
      <c r="B1270" s="1"/>
      <c r="C1270" s="2" t="s">
        <v>790</v>
      </c>
      <c r="D1270" s="7"/>
      <c r="E1270" s="5">
        <v>26</v>
      </c>
      <c r="F1270" s="4">
        <v>26</v>
      </c>
      <c r="G1270" s="4">
        <v>0</v>
      </c>
      <c r="H1270" s="3">
        <v>6</v>
      </c>
      <c r="I1270" s="13">
        <f t="shared" si="76"/>
        <v>14391000</v>
      </c>
      <c r="J1270" s="12">
        <f t="shared" si="77"/>
        <v>48100000</v>
      </c>
      <c r="K1270" s="13">
        <f t="shared" si="78"/>
        <v>48100000</v>
      </c>
      <c r="L1270" s="12">
        <f t="shared" si="79"/>
        <v>48100000</v>
      </c>
    </row>
    <row r="1271" spans="1:12" ht="56.25" x14ac:dyDescent="0.25">
      <c r="A1271" s="11">
        <v>204440</v>
      </c>
      <c r="B1271" s="1"/>
      <c r="C1271" s="2" t="s">
        <v>791</v>
      </c>
      <c r="D1271" s="7"/>
      <c r="E1271" s="5">
        <v>11</v>
      </c>
      <c r="F1271" s="4">
        <v>11</v>
      </c>
      <c r="G1271" s="4">
        <v>0</v>
      </c>
      <c r="H1271" s="3">
        <v>4</v>
      </c>
      <c r="I1271" s="13">
        <f t="shared" si="76"/>
        <v>6088500</v>
      </c>
      <c r="J1271" s="12">
        <f t="shared" si="77"/>
        <v>20350000</v>
      </c>
      <c r="K1271" s="13">
        <f t="shared" si="78"/>
        <v>20350000</v>
      </c>
      <c r="L1271" s="12">
        <f t="shared" si="79"/>
        <v>20350000</v>
      </c>
    </row>
    <row r="1272" spans="1:12" ht="75" x14ac:dyDescent="0.25">
      <c r="A1272" s="11">
        <v>204445</v>
      </c>
      <c r="B1272" s="1"/>
      <c r="C1272" s="2" t="s">
        <v>2668</v>
      </c>
      <c r="D1272" s="7"/>
      <c r="E1272" s="5">
        <v>24</v>
      </c>
      <c r="F1272" s="4">
        <v>24</v>
      </c>
      <c r="G1272" s="4">
        <v>0</v>
      </c>
      <c r="H1272" s="3">
        <v>6</v>
      </c>
      <c r="I1272" s="13">
        <f t="shared" si="76"/>
        <v>13284000</v>
      </c>
      <c r="J1272" s="12">
        <f t="shared" si="77"/>
        <v>44400000</v>
      </c>
      <c r="K1272" s="13">
        <f t="shared" si="78"/>
        <v>44400000</v>
      </c>
      <c r="L1272" s="12">
        <f t="shared" si="79"/>
        <v>44400000</v>
      </c>
    </row>
    <row r="1273" spans="1:12" ht="75" x14ac:dyDescent="0.25">
      <c r="A1273" s="11">
        <v>204446</v>
      </c>
      <c r="B1273" s="1"/>
      <c r="C1273" s="2" t="s">
        <v>2669</v>
      </c>
      <c r="D1273" s="7"/>
      <c r="E1273" s="5">
        <v>40</v>
      </c>
      <c r="F1273" s="4">
        <v>40</v>
      </c>
      <c r="G1273" s="4">
        <v>0</v>
      </c>
      <c r="H1273" s="3">
        <v>6</v>
      </c>
      <c r="I1273" s="13">
        <f t="shared" si="76"/>
        <v>22140000</v>
      </c>
      <c r="J1273" s="12">
        <f t="shared" si="77"/>
        <v>74000000</v>
      </c>
      <c r="K1273" s="13">
        <f t="shared" si="78"/>
        <v>74000000</v>
      </c>
      <c r="L1273" s="12">
        <f t="shared" si="79"/>
        <v>74000000</v>
      </c>
    </row>
    <row r="1274" spans="1:12" ht="56.25" x14ac:dyDescent="0.25">
      <c r="A1274" s="11">
        <v>204450</v>
      </c>
      <c r="B1274" s="1"/>
      <c r="C1274" s="2" t="s">
        <v>792</v>
      </c>
      <c r="D1274" s="7"/>
      <c r="E1274" s="5">
        <v>10</v>
      </c>
      <c r="F1274" s="4">
        <v>10</v>
      </c>
      <c r="G1274" s="4">
        <v>0</v>
      </c>
      <c r="H1274" s="3">
        <v>4</v>
      </c>
      <c r="I1274" s="13">
        <f t="shared" si="76"/>
        <v>5535000</v>
      </c>
      <c r="J1274" s="12">
        <f t="shared" si="77"/>
        <v>18500000</v>
      </c>
      <c r="K1274" s="13">
        <f t="shared" si="78"/>
        <v>18500000</v>
      </c>
      <c r="L1274" s="12">
        <f t="shared" si="79"/>
        <v>18500000</v>
      </c>
    </row>
    <row r="1275" spans="1:12" ht="75" x14ac:dyDescent="0.25">
      <c r="A1275" s="11">
        <v>204455</v>
      </c>
      <c r="B1275" s="1"/>
      <c r="C1275" s="2" t="s">
        <v>2670</v>
      </c>
      <c r="D1275" s="7"/>
      <c r="E1275" s="5">
        <v>19</v>
      </c>
      <c r="F1275" s="4">
        <v>19</v>
      </c>
      <c r="G1275" s="4">
        <v>0</v>
      </c>
      <c r="H1275" s="3">
        <v>6</v>
      </c>
      <c r="I1275" s="13">
        <f t="shared" si="76"/>
        <v>10516500</v>
      </c>
      <c r="J1275" s="12">
        <f t="shared" si="77"/>
        <v>35150000</v>
      </c>
      <c r="K1275" s="13">
        <f t="shared" si="78"/>
        <v>35150000</v>
      </c>
      <c r="L1275" s="12">
        <f t="shared" si="79"/>
        <v>35150000</v>
      </c>
    </row>
    <row r="1276" spans="1:12" ht="75" x14ac:dyDescent="0.25">
      <c r="A1276" s="11">
        <v>204456</v>
      </c>
      <c r="B1276" s="1"/>
      <c r="C1276" s="2" t="s">
        <v>2671</v>
      </c>
      <c r="D1276" s="7"/>
      <c r="E1276" s="5">
        <v>32</v>
      </c>
      <c r="F1276" s="4">
        <v>32</v>
      </c>
      <c r="G1276" s="4">
        <v>0</v>
      </c>
      <c r="H1276" s="3">
        <v>6</v>
      </c>
      <c r="I1276" s="13">
        <f t="shared" si="76"/>
        <v>17712000</v>
      </c>
      <c r="J1276" s="12">
        <f t="shared" si="77"/>
        <v>59200000</v>
      </c>
      <c r="K1276" s="13">
        <f t="shared" si="78"/>
        <v>59200000</v>
      </c>
      <c r="L1276" s="12">
        <f t="shared" si="79"/>
        <v>59200000</v>
      </c>
    </row>
    <row r="1277" spans="1:12" ht="56.25" x14ac:dyDescent="0.25">
      <c r="A1277" s="11">
        <v>204460</v>
      </c>
      <c r="B1277" s="1"/>
      <c r="C1277" s="2" t="s">
        <v>793</v>
      </c>
      <c r="D1277" s="7"/>
      <c r="E1277" s="5">
        <v>7</v>
      </c>
      <c r="F1277" s="4">
        <v>7</v>
      </c>
      <c r="G1277" s="4">
        <v>0</v>
      </c>
      <c r="H1277" s="3">
        <v>4</v>
      </c>
      <c r="I1277" s="13">
        <f t="shared" si="76"/>
        <v>3874500</v>
      </c>
      <c r="J1277" s="12">
        <f t="shared" si="77"/>
        <v>12950000</v>
      </c>
      <c r="K1277" s="13">
        <f t="shared" si="78"/>
        <v>12950000</v>
      </c>
      <c r="L1277" s="12">
        <f t="shared" si="79"/>
        <v>12950000</v>
      </c>
    </row>
    <row r="1278" spans="1:12" ht="75" x14ac:dyDescent="0.25">
      <c r="A1278" s="11">
        <v>204465</v>
      </c>
      <c r="B1278" s="1"/>
      <c r="C1278" s="2" t="s">
        <v>2672</v>
      </c>
      <c r="D1278" s="7"/>
      <c r="E1278" s="5">
        <v>13</v>
      </c>
      <c r="F1278" s="4">
        <v>13</v>
      </c>
      <c r="G1278" s="4">
        <v>0</v>
      </c>
      <c r="H1278" s="3">
        <v>6</v>
      </c>
      <c r="I1278" s="13">
        <f t="shared" si="76"/>
        <v>7195500</v>
      </c>
      <c r="J1278" s="12">
        <f t="shared" si="77"/>
        <v>24050000</v>
      </c>
      <c r="K1278" s="13">
        <f t="shared" si="78"/>
        <v>24050000</v>
      </c>
      <c r="L1278" s="12">
        <f t="shared" si="79"/>
        <v>24050000</v>
      </c>
    </row>
    <row r="1279" spans="1:12" ht="75" x14ac:dyDescent="0.25">
      <c r="A1279" s="11">
        <v>204466</v>
      </c>
      <c r="B1279" s="1"/>
      <c r="C1279" s="2" t="s">
        <v>2673</v>
      </c>
      <c r="D1279" s="7"/>
      <c r="E1279" s="5">
        <v>18</v>
      </c>
      <c r="F1279" s="4">
        <v>18</v>
      </c>
      <c r="G1279" s="4">
        <v>0</v>
      </c>
      <c r="H1279" s="3">
        <v>6</v>
      </c>
      <c r="I1279" s="13">
        <f t="shared" si="76"/>
        <v>9963000</v>
      </c>
      <c r="J1279" s="12">
        <f t="shared" si="77"/>
        <v>33300000</v>
      </c>
      <c r="K1279" s="13">
        <f t="shared" si="78"/>
        <v>33300000</v>
      </c>
      <c r="L1279" s="12">
        <f t="shared" si="79"/>
        <v>33300000</v>
      </c>
    </row>
    <row r="1280" spans="1:12" ht="56.25" x14ac:dyDescent="0.25">
      <c r="A1280" s="11">
        <v>204470</v>
      </c>
      <c r="B1280" s="1"/>
      <c r="C1280" s="2" t="s">
        <v>794</v>
      </c>
      <c r="D1280" s="7"/>
      <c r="E1280" s="5">
        <v>6</v>
      </c>
      <c r="F1280" s="4">
        <v>6</v>
      </c>
      <c r="G1280" s="4">
        <v>0</v>
      </c>
      <c r="H1280" s="3">
        <v>4</v>
      </c>
      <c r="I1280" s="13">
        <f t="shared" si="76"/>
        <v>3321000</v>
      </c>
      <c r="J1280" s="12">
        <f t="shared" si="77"/>
        <v>11100000</v>
      </c>
      <c r="K1280" s="13">
        <f t="shared" si="78"/>
        <v>11100000</v>
      </c>
      <c r="L1280" s="12">
        <f t="shared" si="79"/>
        <v>11100000</v>
      </c>
    </row>
    <row r="1281" spans="1:12" ht="75" x14ac:dyDescent="0.25">
      <c r="A1281" s="11">
        <v>204475</v>
      </c>
      <c r="B1281" s="1"/>
      <c r="C1281" s="2" t="s">
        <v>2674</v>
      </c>
      <c r="D1281" s="7"/>
      <c r="E1281" s="5">
        <v>9</v>
      </c>
      <c r="F1281" s="4">
        <v>9</v>
      </c>
      <c r="G1281" s="4">
        <v>0</v>
      </c>
      <c r="H1281" s="3">
        <v>6</v>
      </c>
      <c r="I1281" s="13">
        <f t="shared" si="76"/>
        <v>4981500</v>
      </c>
      <c r="J1281" s="12">
        <f t="shared" si="77"/>
        <v>16650000</v>
      </c>
      <c r="K1281" s="13">
        <f t="shared" si="78"/>
        <v>16650000</v>
      </c>
      <c r="L1281" s="12">
        <f t="shared" si="79"/>
        <v>16650000</v>
      </c>
    </row>
    <row r="1282" spans="1:12" ht="75" x14ac:dyDescent="0.25">
      <c r="A1282" s="11">
        <v>204476</v>
      </c>
      <c r="B1282" s="1"/>
      <c r="C1282" s="2" t="s">
        <v>2675</v>
      </c>
      <c r="D1282" s="7"/>
      <c r="E1282" s="5">
        <v>13</v>
      </c>
      <c r="F1282" s="4">
        <v>13</v>
      </c>
      <c r="G1282" s="4">
        <v>0</v>
      </c>
      <c r="H1282" s="3">
        <v>6</v>
      </c>
      <c r="I1282" s="13">
        <f t="shared" si="76"/>
        <v>7195500</v>
      </c>
      <c r="J1282" s="12">
        <f t="shared" si="77"/>
        <v>24050000</v>
      </c>
      <c r="K1282" s="13">
        <f t="shared" si="78"/>
        <v>24050000</v>
      </c>
      <c r="L1282" s="12">
        <f t="shared" si="79"/>
        <v>24050000</v>
      </c>
    </row>
    <row r="1283" spans="1:12" ht="19.5" x14ac:dyDescent="0.25">
      <c r="A1283" s="11">
        <v>204480</v>
      </c>
      <c r="B1283" s="1"/>
      <c r="C1283" s="2" t="s">
        <v>795</v>
      </c>
      <c r="D1283" s="7"/>
      <c r="E1283" s="5">
        <v>83</v>
      </c>
      <c r="F1283" s="4">
        <v>83</v>
      </c>
      <c r="G1283" s="4">
        <v>0</v>
      </c>
      <c r="H1283" s="3">
        <v>6</v>
      </c>
      <c r="I1283" s="13">
        <f t="shared" si="76"/>
        <v>45940500</v>
      </c>
      <c r="J1283" s="12">
        <f t="shared" si="77"/>
        <v>153550000</v>
      </c>
      <c r="K1283" s="13">
        <f t="shared" si="78"/>
        <v>153550000</v>
      </c>
      <c r="L1283" s="12">
        <f t="shared" si="79"/>
        <v>153550000</v>
      </c>
    </row>
    <row r="1284" spans="1:12" ht="19.5" x14ac:dyDescent="0.25">
      <c r="A1284" s="11">
        <v>204485</v>
      </c>
      <c r="B1284" s="1"/>
      <c r="C1284" s="2" t="s">
        <v>796</v>
      </c>
      <c r="D1284" s="7"/>
      <c r="E1284" s="5">
        <v>58</v>
      </c>
      <c r="F1284" s="4">
        <v>58</v>
      </c>
      <c r="G1284" s="4">
        <v>0</v>
      </c>
      <c r="H1284" s="3">
        <v>6</v>
      </c>
      <c r="I1284" s="13">
        <f t="shared" ref="I1284:I1347" si="80">F1284*553500+G1284*1140000</f>
        <v>32103000</v>
      </c>
      <c r="J1284" s="12">
        <f t="shared" ref="J1284:J1347" si="81">F1284*1850000+G1284*5100000</f>
        <v>107300000</v>
      </c>
      <c r="K1284" s="13">
        <f t="shared" ref="K1284:K1347" si="82">F1284*1850000+G1284*2060000</f>
        <v>107300000</v>
      </c>
      <c r="L1284" s="12">
        <f t="shared" ref="L1284:L1347" si="83">F1284*1850000+G1284*4340000</f>
        <v>107300000</v>
      </c>
    </row>
    <row r="1285" spans="1:12" ht="112.5" x14ac:dyDescent="0.25">
      <c r="A1285" s="11">
        <v>204490</v>
      </c>
      <c r="B1285" s="1"/>
      <c r="C1285" s="2" t="s">
        <v>5424</v>
      </c>
      <c r="D1285" s="7"/>
      <c r="E1285" s="5">
        <v>47</v>
      </c>
      <c r="F1285" s="4">
        <v>47</v>
      </c>
      <c r="G1285" s="4">
        <v>0</v>
      </c>
      <c r="H1285" s="3">
        <v>6</v>
      </c>
      <c r="I1285" s="13">
        <f t="shared" si="80"/>
        <v>26014500</v>
      </c>
      <c r="J1285" s="12">
        <f t="shared" si="81"/>
        <v>86950000</v>
      </c>
      <c r="K1285" s="13">
        <f t="shared" si="82"/>
        <v>86950000</v>
      </c>
      <c r="L1285" s="12">
        <f t="shared" si="83"/>
        <v>86950000</v>
      </c>
    </row>
    <row r="1286" spans="1:12" ht="93.75" x14ac:dyDescent="0.25">
      <c r="A1286" s="11">
        <v>204495</v>
      </c>
      <c r="B1286" s="1"/>
      <c r="C1286" s="2" t="s">
        <v>797</v>
      </c>
      <c r="D1286" s="7"/>
      <c r="E1286" s="5">
        <v>45</v>
      </c>
      <c r="F1286" s="4">
        <v>45</v>
      </c>
      <c r="G1286" s="4">
        <v>0</v>
      </c>
      <c r="H1286" s="3">
        <v>6</v>
      </c>
      <c r="I1286" s="13">
        <f t="shared" si="80"/>
        <v>24907500</v>
      </c>
      <c r="J1286" s="12">
        <f t="shared" si="81"/>
        <v>83250000</v>
      </c>
      <c r="K1286" s="13">
        <f t="shared" si="82"/>
        <v>83250000</v>
      </c>
      <c r="L1286" s="12">
        <f t="shared" si="83"/>
        <v>83250000</v>
      </c>
    </row>
    <row r="1287" spans="1:12" ht="75" x14ac:dyDescent="0.25">
      <c r="A1287" s="11">
        <v>204500</v>
      </c>
      <c r="B1287" s="1"/>
      <c r="C1287" s="2" t="s">
        <v>798</v>
      </c>
      <c r="D1287" s="7"/>
      <c r="E1287" s="5">
        <v>34</v>
      </c>
      <c r="F1287" s="4">
        <v>34</v>
      </c>
      <c r="G1287" s="4">
        <v>0</v>
      </c>
      <c r="H1287" s="3">
        <v>6</v>
      </c>
      <c r="I1287" s="13">
        <f t="shared" si="80"/>
        <v>18819000</v>
      </c>
      <c r="J1287" s="12">
        <f t="shared" si="81"/>
        <v>62900000</v>
      </c>
      <c r="K1287" s="13">
        <f t="shared" si="82"/>
        <v>62900000</v>
      </c>
      <c r="L1287" s="12">
        <f t="shared" si="83"/>
        <v>62900000</v>
      </c>
    </row>
    <row r="1288" spans="1:12" ht="75" x14ac:dyDescent="0.25">
      <c r="A1288" s="11">
        <v>204505</v>
      </c>
      <c r="B1288" s="1"/>
      <c r="C1288" s="2" t="s">
        <v>799</v>
      </c>
      <c r="D1288" s="7"/>
      <c r="E1288" s="5">
        <v>19</v>
      </c>
      <c r="F1288" s="4">
        <v>19</v>
      </c>
      <c r="G1288" s="4">
        <v>0</v>
      </c>
      <c r="H1288" s="3">
        <v>6</v>
      </c>
      <c r="I1288" s="13">
        <f t="shared" si="80"/>
        <v>10516500</v>
      </c>
      <c r="J1288" s="12">
        <f t="shared" si="81"/>
        <v>35150000</v>
      </c>
      <c r="K1288" s="13">
        <f t="shared" si="82"/>
        <v>35150000</v>
      </c>
      <c r="L1288" s="12">
        <f t="shared" si="83"/>
        <v>35150000</v>
      </c>
    </row>
    <row r="1289" spans="1:12" ht="112.5" x14ac:dyDescent="0.25">
      <c r="A1289" s="11">
        <v>204510</v>
      </c>
      <c r="B1289" s="1"/>
      <c r="C1289" s="2" t="s">
        <v>5425</v>
      </c>
      <c r="D1289" s="7" t="s">
        <v>5426</v>
      </c>
      <c r="E1289" s="5">
        <v>27</v>
      </c>
      <c r="F1289" s="4">
        <v>27</v>
      </c>
      <c r="G1289" s="4">
        <v>0</v>
      </c>
      <c r="H1289" s="3">
        <v>6</v>
      </c>
      <c r="I1289" s="13">
        <f t="shared" si="80"/>
        <v>14944500</v>
      </c>
      <c r="J1289" s="12">
        <f t="shared" si="81"/>
        <v>49950000</v>
      </c>
      <c r="K1289" s="13">
        <f t="shared" si="82"/>
        <v>49950000</v>
      </c>
      <c r="L1289" s="12">
        <f t="shared" si="83"/>
        <v>49950000</v>
      </c>
    </row>
    <row r="1290" spans="1:12" ht="37.5" x14ac:dyDescent="0.25">
      <c r="A1290" s="11">
        <v>204515</v>
      </c>
      <c r="B1290" s="1"/>
      <c r="C1290" s="2" t="s">
        <v>2676</v>
      </c>
      <c r="D1290" s="7"/>
      <c r="E1290" s="5">
        <v>36</v>
      </c>
      <c r="F1290" s="4">
        <v>36</v>
      </c>
      <c r="G1290" s="4">
        <v>0</v>
      </c>
      <c r="H1290" s="3">
        <v>6</v>
      </c>
      <c r="I1290" s="13">
        <f t="shared" si="80"/>
        <v>19926000</v>
      </c>
      <c r="J1290" s="12">
        <f t="shared" si="81"/>
        <v>66600000</v>
      </c>
      <c r="K1290" s="13">
        <f t="shared" si="82"/>
        <v>66600000</v>
      </c>
      <c r="L1290" s="12">
        <f t="shared" si="83"/>
        <v>66600000</v>
      </c>
    </row>
    <row r="1291" spans="1:12" ht="37.5" x14ac:dyDescent="0.25">
      <c r="A1291" s="11">
        <v>204516</v>
      </c>
      <c r="B1291" s="1"/>
      <c r="C1291" s="2" t="s">
        <v>2677</v>
      </c>
      <c r="D1291" s="7"/>
      <c r="E1291" s="5">
        <v>45</v>
      </c>
      <c r="F1291" s="4">
        <v>45</v>
      </c>
      <c r="G1291" s="4">
        <v>0</v>
      </c>
      <c r="H1291" s="3">
        <v>6</v>
      </c>
      <c r="I1291" s="13">
        <f t="shared" si="80"/>
        <v>24907500</v>
      </c>
      <c r="J1291" s="12">
        <f t="shared" si="81"/>
        <v>83250000</v>
      </c>
      <c r="K1291" s="13">
        <f t="shared" si="82"/>
        <v>83250000</v>
      </c>
      <c r="L1291" s="12">
        <f t="shared" si="83"/>
        <v>83250000</v>
      </c>
    </row>
    <row r="1292" spans="1:12" ht="37.5" x14ac:dyDescent="0.25">
      <c r="A1292" s="11">
        <v>204520</v>
      </c>
      <c r="B1292" s="1"/>
      <c r="C1292" s="2" t="s">
        <v>2678</v>
      </c>
      <c r="D1292" s="7" t="s">
        <v>2679</v>
      </c>
      <c r="E1292" s="5">
        <v>24</v>
      </c>
      <c r="F1292" s="4">
        <v>24</v>
      </c>
      <c r="G1292" s="4">
        <v>0</v>
      </c>
      <c r="H1292" s="3">
        <v>6</v>
      </c>
      <c r="I1292" s="13">
        <f t="shared" si="80"/>
        <v>13284000</v>
      </c>
      <c r="J1292" s="12">
        <f t="shared" si="81"/>
        <v>44400000</v>
      </c>
      <c r="K1292" s="13">
        <f t="shared" si="82"/>
        <v>44400000</v>
      </c>
      <c r="L1292" s="12">
        <f t="shared" si="83"/>
        <v>44400000</v>
      </c>
    </row>
    <row r="1293" spans="1:12" ht="56.25" x14ac:dyDescent="0.25">
      <c r="A1293" s="11">
        <v>204521</v>
      </c>
      <c r="B1293" s="1"/>
      <c r="C1293" s="2" t="s">
        <v>2680</v>
      </c>
      <c r="D1293" s="7" t="s">
        <v>2679</v>
      </c>
      <c r="E1293" s="5">
        <v>14</v>
      </c>
      <c r="F1293" s="4">
        <v>14</v>
      </c>
      <c r="G1293" s="4">
        <v>0</v>
      </c>
      <c r="H1293" s="3">
        <v>6</v>
      </c>
      <c r="I1293" s="13">
        <f t="shared" si="80"/>
        <v>7749000</v>
      </c>
      <c r="J1293" s="12">
        <f t="shared" si="81"/>
        <v>25900000</v>
      </c>
      <c r="K1293" s="13">
        <f t="shared" si="82"/>
        <v>25900000</v>
      </c>
      <c r="L1293" s="12">
        <f t="shared" si="83"/>
        <v>25900000</v>
      </c>
    </row>
    <row r="1294" spans="1:12" ht="150" x14ac:dyDescent="0.25">
      <c r="A1294" s="11">
        <v>204525</v>
      </c>
      <c r="B1294" s="1" t="s">
        <v>16</v>
      </c>
      <c r="C1294" s="2" t="s">
        <v>2681</v>
      </c>
      <c r="D1294" s="7"/>
      <c r="E1294" s="5">
        <v>7.2</v>
      </c>
      <c r="F1294" s="4">
        <v>5</v>
      </c>
      <c r="G1294" s="4">
        <v>2.2000000000000002</v>
      </c>
      <c r="H1294" s="3">
        <v>4</v>
      </c>
      <c r="I1294" s="13">
        <f t="shared" si="80"/>
        <v>5275500</v>
      </c>
      <c r="J1294" s="12">
        <f t="shared" si="81"/>
        <v>20470000</v>
      </c>
      <c r="K1294" s="13">
        <f t="shared" si="82"/>
        <v>13782000</v>
      </c>
      <c r="L1294" s="12">
        <f t="shared" si="83"/>
        <v>18798000</v>
      </c>
    </row>
    <row r="1295" spans="1:12" ht="187.5" x14ac:dyDescent="0.25">
      <c r="A1295" s="11">
        <v>204530</v>
      </c>
      <c r="B1295" s="1"/>
      <c r="C1295" s="2" t="s">
        <v>800</v>
      </c>
      <c r="D1295" s="7"/>
      <c r="E1295" s="5">
        <v>11</v>
      </c>
      <c r="F1295" s="4">
        <v>11</v>
      </c>
      <c r="G1295" s="4">
        <v>0</v>
      </c>
      <c r="H1295" s="3">
        <v>0</v>
      </c>
      <c r="I1295" s="13">
        <f t="shared" si="80"/>
        <v>6088500</v>
      </c>
      <c r="J1295" s="12">
        <f t="shared" si="81"/>
        <v>20350000</v>
      </c>
      <c r="K1295" s="13">
        <f t="shared" si="82"/>
        <v>20350000</v>
      </c>
      <c r="L1295" s="12">
        <f t="shared" si="83"/>
        <v>20350000</v>
      </c>
    </row>
    <row r="1296" spans="1:12" ht="56.25" x14ac:dyDescent="0.25">
      <c r="A1296" s="11">
        <v>204535</v>
      </c>
      <c r="B1296" s="1"/>
      <c r="C1296" s="2" t="s">
        <v>801</v>
      </c>
      <c r="D1296" s="7"/>
      <c r="E1296" s="5">
        <v>6</v>
      </c>
      <c r="F1296" s="4">
        <v>6</v>
      </c>
      <c r="G1296" s="4">
        <v>0</v>
      </c>
      <c r="H1296" s="3">
        <v>0</v>
      </c>
      <c r="I1296" s="13">
        <f t="shared" si="80"/>
        <v>3321000</v>
      </c>
      <c r="J1296" s="12">
        <f t="shared" si="81"/>
        <v>11100000</v>
      </c>
      <c r="K1296" s="13">
        <f t="shared" si="82"/>
        <v>11100000</v>
      </c>
      <c r="L1296" s="12">
        <f t="shared" si="83"/>
        <v>11100000</v>
      </c>
    </row>
    <row r="1297" spans="1:12" ht="93.75" x14ac:dyDescent="0.25">
      <c r="A1297" s="11">
        <v>204540</v>
      </c>
      <c r="B1297" s="1"/>
      <c r="C1297" s="2" t="s">
        <v>802</v>
      </c>
      <c r="D1297" s="7"/>
      <c r="E1297" s="5">
        <v>4</v>
      </c>
      <c r="F1297" s="4">
        <v>4</v>
      </c>
      <c r="G1297" s="4">
        <v>0</v>
      </c>
      <c r="H1297" s="3">
        <v>0</v>
      </c>
      <c r="I1297" s="13">
        <f t="shared" si="80"/>
        <v>2214000</v>
      </c>
      <c r="J1297" s="12">
        <f t="shared" si="81"/>
        <v>7400000</v>
      </c>
      <c r="K1297" s="13">
        <f t="shared" si="82"/>
        <v>7400000</v>
      </c>
      <c r="L1297" s="12">
        <f t="shared" si="83"/>
        <v>7400000</v>
      </c>
    </row>
    <row r="1298" spans="1:12" ht="37.5" x14ac:dyDescent="0.25">
      <c r="A1298" s="11">
        <v>204545</v>
      </c>
      <c r="B1298" s="1"/>
      <c r="C1298" s="2" t="s">
        <v>803</v>
      </c>
      <c r="D1298" s="7"/>
      <c r="E1298" s="5">
        <v>4</v>
      </c>
      <c r="F1298" s="4">
        <v>4</v>
      </c>
      <c r="G1298" s="4">
        <v>0</v>
      </c>
      <c r="H1298" s="3">
        <v>0</v>
      </c>
      <c r="I1298" s="13">
        <f t="shared" si="80"/>
        <v>2214000</v>
      </c>
      <c r="J1298" s="12">
        <f t="shared" si="81"/>
        <v>7400000</v>
      </c>
      <c r="K1298" s="13">
        <f t="shared" si="82"/>
        <v>7400000</v>
      </c>
      <c r="L1298" s="12">
        <f t="shared" si="83"/>
        <v>7400000</v>
      </c>
    </row>
    <row r="1299" spans="1:12" ht="75" x14ac:dyDescent="0.25">
      <c r="A1299" s="11">
        <v>204550</v>
      </c>
      <c r="B1299" s="1"/>
      <c r="C1299" s="2" t="s">
        <v>804</v>
      </c>
      <c r="D1299" s="7"/>
      <c r="E1299" s="5">
        <v>3</v>
      </c>
      <c r="F1299" s="4">
        <v>3</v>
      </c>
      <c r="G1299" s="4">
        <v>0</v>
      </c>
      <c r="H1299" s="3">
        <v>0</v>
      </c>
      <c r="I1299" s="13">
        <f t="shared" si="80"/>
        <v>1660500</v>
      </c>
      <c r="J1299" s="12">
        <f t="shared" si="81"/>
        <v>5550000</v>
      </c>
      <c r="K1299" s="13">
        <f t="shared" si="82"/>
        <v>5550000</v>
      </c>
      <c r="L1299" s="12">
        <f t="shared" si="83"/>
        <v>5550000</v>
      </c>
    </row>
    <row r="1300" spans="1:12" ht="19.5" x14ac:dyDescent="0.25">
      <c r="A1300" s="11">
        <v>204555</v>
      </c>
      <c r="B1300" s="1"/>
      <c r="C1300" s="2" t="s">
        <v>2682</v>
      </c>
      <c r="D1300" s="7"/>
      <c r="E1300" s="5">
        <v>2</v>
      </c>
      <c r="F1300" s="4">
        <v>2</v>
      </c>
      <c r="G1300" s="4">
        <v>0</v>
      </c>
      <c r="H1300" s="3">
        <v>0</v>
      </c>
      <c r="I1300" s="13">
        <f t="shared" si="80"/>
        <v>1107000</v>
      </c>
      <c r="J1300" s="12">
        <f t="shared" si="81"/>
        <v>3700000</v>
      </c>
      <c r="K1300" s="13">
        <f t="shared" si="82"/>
        <v>3700000</v>
      </c>
      <c r="L1300" s="12">
        <f t="shared" si="83"/>
        <v>3700000</v>
      </c>
    </row>
    <row r="1301" spans="1:12" ht="93.75" x14ac:dyDescent="0.25">
      <c r="A1301" s="11">
        <v>204565</v>
      </c>
      <c r="B1301" s="1"/>
      <c r="C1301" s="2" t="s">
        <v>805</v>
      </c>
      <c r="D1301" s="7"/>
      <c r="E1301" s="5">
        <v>3</v>
      </c>
      <c r="F1301" s="4">
        <v>3</v>
      </c>
      <c r="G1301" s="4">
        <v>0</v>
      </c>
      <c r="H1301" s="3">
        <v>0</v>
      </c>
      <c r="I1301" s="13">
        <f t="shared" si="80"/>
        <v>1660500</v>
      </c>
      <c r="J1301" s="12">
        <f t="shared" si="81"/>
        <v>5550000</v>
      </c>
      <c r="K1301" s="13">
        <f t="shared" si="82"/>
        <v>5550000</v>
      </c>
      <c r="L1301" s="12">
        <f t="shared" si="83"/>
        <v>5550000</v>
      </c>
    </row>
    <row r="1302" spans="1:12" ht="56.25" x14ac:dyDescent="0.25">
      <c r="A1302" s="11">
        <v>204570</v>
      </c>
      <c r="B1302" s="1"/>
      <c r="C1302" s="2" t="s">
        <v>806</v>
      </c>
      <c r="D1302" s="7"/>
      <c r="E1302" s="5">
        <v>11</v>
      </c>
      <c r="F1302" s="4">
        <v>11</v>
      </c>
      <c r="G1302" s="4">
        <v>0</v>
      </c>
      <c r="H1302" s="3">
        <v>0</v>
      </c>
      <c r="I1302" s="13">
        <f t="shared" si="80"/>
        <v>6088500</v>
      </c>
      <c r="J1302" s="12">
        <f t="shared" si="81"/>
        <v>20350000</v>
      </c>
      <c r="K1302" s="13">
        <f t="shared" si="82"/>
        <v>20350000</v>
      </c>
      <c r="L1302" s="12">
        <f t="shared" si="83"/>
        <v>20350000</v>
      </c>
    </row>
    <row r="1303" spans="1:12" ht="131.25" x14ac:dyDescent="0.25">
      <c r="A1303" s="11">
        <v>204575</v>
      </c>
      <c r="B1303" s="1"/>
      <c r="C1303" s="2" t="s">
        <v>807</v>
      </c>
      <c r="D1303" s="7"/>
      <c r="E1303" s="5">
        <v>6</v>
      </c>
      <c r="F1303" s="4">
        <v>6</v>
      </c>
      <c r="G1303" s="4">
        <v>0</v>
      </c>
      <c r="H1303" s="3">
        <v>0</v>
      </c>
      <c r="I1303" s="13">
        <f t="shared" si="80"/>
        <v>3321000</v>
      </c>
      <c r="J1303" s="12">
        <f t="shared" si="81"/>
        <v>11100000</v>
      </c>
      <c r="K1303" s="13">
        <f t="shared" si="82"/>
        <v>11100000</v>
      </c>
      <c r="L1303" s="12">
        <f t="shared" si="83"/>
        <v>11100000</v>
      </c>
    </row>
    <row r="1304" spans="1:12" ht="93.75" x14ac:dyDescent="0.25">
      <c r="A1304" s="11">
        <v>204580</v>
      </c>
      <c r="B1304" s="1"/>
      <c r="C1304" s="2" t="s">
        <v>808</v>
      </c>
      <c r="D1304" s="7"/>
      <c r="E1304" s="5">
        <v>6</v>
      </c>
      <c r="F1304" s="4">
        <v>6</v>
      </c>
      <c r="G1304" s="4">
        <v>0</v>
      </c>
      <c r="H1304" s="3">
        <v>0</v>
      </c>
      <c r="I1304" s="13">
        <f t="shared" si="80"/>
        <v>3321000</v>
      </c>
      <c r="J1304" s="12">
        <f t="shared" si="81"/>
        <v>11100000</v>
      </c>
      <c r="K1304" s="13">
        <f t="shared" si="82"/>
        <v>11100000</v>
      </c>
      <c r="L1304" s="12">
        <f t="shared" si="83"/>
        <v>11100000</v>
      </c>
    </row>
    <row r="1305" spans="1:12" ht="56.25" x14ac:dyDescent="0.25">
      <c r="A1305" s="11">
        <v>204585</v>
      </c>
      <c r="B1305" s="1"/>
      <c r="C1305" s="2" t="s">
        <v>809</v>
      </c>
      <c r="D1305" s="7"/>
      <c r="E1305" s="5">
        <v>2</v>
      </c>
      <c r="F1305" s="4">
        <v>2</v>
      </c>
      <c r="G1305" s="4">
        <v>0</v>
      </c>
      <c r="H1305" s="3">
        <v>0</v>
      </c>
      <c r="I1305" s="13">
        <f t="shared" si="80"/>
        <v>1107000</v>
      </c>
      <c r="J1305" s="12">
        <f t="shared" si="81"/>
        <v>3700000</v>
      </c>
      <c r="K1305" s="13">
        <f t="shared" si="82"/>
        <v>3700000</v>
      </c>
      <c r="L1305" s="12">
        <f t="shared" si="83"/>
        <v>3700000</v>
      </c>
    </row>
    <row r="1306" spans="1:12" ht="37.5" x14ac:dyDescent="0.25">
      <c r="A1306" s="11">
        <v>204590</v>
      </c>
      <c r="B1306" s="1"/>
      <c r="C1306" s="2" t="s">
        <v>810</v>
      </c>
      <c r="D1306" s="7"/>
      <c r="E1306" s="5">
        <v>4</v>
      </c>
      <c r="F1306" s="4">
        <v>4</v>
      </c>
      <c r="G1306" s="4">
        <v>0</v>
      </c>
      <c r="H1306" s="3">
        <v>0</v>
      </c>
      <c r="I1306" s="13">
        <f t="shared" si="80"/>
        <v>2214000</v>
      </c>
      <c r="J1306" s="12">
        <f t="shared" si="81"/>
        <v>7400000</v>
      </c>
      <c r="K1306" s="13">
        <f t="shared" si="82"/>
        <v>7400000</v>
      </c>
      <c r="L1306" s="12">
        <f t="shared" si="83"/>
        <v>7400000</v>
      </c>
    </row>
    <row r="1307" spans="1:12" ht="75" x14ac:dyDescent="0.25">
      <c r="A1307" s="11">
        <v>204595</v>
      </c>
      <c r="B1307" s="1"/>
      <c r="C1307" s="2" t="s">
        <v>811</v>
      </c>
      <c r="D1307" s="7"/>
      <c r="E1307" s="5">
        <v>9</v>
      </c>
      <c r="F1307" s="4">
        <v>9</v>
      </c>
      <c r="G1307" s="4">
        <v>0</v>
      </c>
      <c r="H1307" s="3">
        <v>0</v>
      </c>
      <c r="I1307" s="13">
        <f t="shared" si="80"/>
        <v>4981500</v>
      </c>
      <c r="J1307" s="12">
        <f t="shared" si="81"/>
        <v>16650000</v>
      </c>
      <c r="K1307" s="13">
        <f t="shared" si="82"/>
        <v>16650000</v>
      </c>
      <c r="L1307" s="12">
        <f t="shared" si="83"/>
        <v>16650000</v>
      </c>
    </row>
    <row r="1308" spans="1:12" ht="37.5" x14ac:dyDescent="0.25">
      <c r="A1308" s="11">
        <v>204600</v>
      </c>
      <c r="B1308" s="1"/>
      <c r="C1308" s="2" t="s">
        <v>812</v>
      </c>
      <c r="D1308" s="7"/>
      <c r="E1308" s="5">
        <v>3</v>
      </c>
      <c r="F1308" s="4">
        <v>3</v>
      </c>
      <c r="G1308" s="4">
        <v>0</v>
      </c>
      <c r="H1308" s="3">
        <v>0</v>
      </c>
      <c r="I1308" s="13">
        <f t="shared" si="80"/>
        <v>1660500</v>
      </c>
      <c r="J1308" s="12">
        <f t="shared" si="81"/>
        <v>5550000</v>
      </c>
      <c r="K1308" s="13">
        <f t="shared" si="82"/>
        <v>5550000</v>
      </c>
      <c r="L1308" s="12">
        <f t="shared" si="83"/>
        <v>5550000</v>
      </c>
    </row>
    <row r="1309" spans="1:12" ht="37.5" x14ac:dyDescent="0.25">
      <c r="A1309" s="11">
        <v>204605</v>
      </c>
      <c r="B1309" s="1"/>
      <c r="C1309" s="2" t="s">
        <v>813</v>
      </c>
      <c r="D1309" s="7"/>
      <c r="E1309" s="5">
        <v>2</v>
      </c>
      <c r="F1309" s="4">
        <v>2</v>
      </c>
      <c r="G1309" s="4">
        <v>0</v>
      </c>
      <c r="H1309" s="3">
        <v>0</v>
      </c>
      <c r="I1309" s="13">
        <f t="shared" si="80"/>
        <v>1107000</v>
      </c>
      <c r="J1309" s="12">
        <f t="shared" si="81"/>
        <v>3700000</v>
      </c>
      <c r="K1309" s="13">
        <f t="shared" si="82"/>
        <v>3700000</v>
      </c>
      <c r="L1309" s="12">
        <f t="shared" si="83"/>
        <v>3700000</v>
      </c>
    </row>
    <row r="1310" spans="1:12" ht="19.5" x14ac:dyDescent="0.25">
      <c r="A1310" s="11">
        <v>204610</v>
      </c>
      <c r="B1310" s="1"/>
      <c r="C1310" s="2" t="s">
        <v>814</v>
      </c>
      <c r="D1310" s="7"/>
      <c r="E1310" s="5">
        <v>2</v>
      </c>
      <c r="F1310" s="4">
        <v>2</v>
      </c>
      <c r="G1310" s="4">
        <v>0</v>
      </c>
      <c r="H1310" s="3">
        <v>0</v>
      </c>
      <c r="I1310" s="13">
        <f t="shared" si="80"/>
        <v>1107000</v>
      </c>
      <c r="J1310" s="12">
        <f t="shared" si="81"/>
        <v>3700000</v>
      </c>
      <c r="K1310" s="13">
        <f t="shared" si="82"/>
        <v>3700000</v>
      </c>
      <c r="L1310" s="12">
        <f t="shared" si="83"/>
        <v>3700000</v>
      </c>
    </row>
    <row r="1311" spans="1:12" ht="56.25" x14ac:dyDescent="0.25">
      <c r="A1311" s="11">
        <v>204611</v>
      </c>
      <c r="B1311" s="1"/>
      <c r="C1311" s="2" t="s">
        <v>2683</v>
      </c>
      <c r="D1311" s="7"/>
      <c r="E1311" s="5">
        <v>2</v>
      </c>
      <c r="F1311" s="4">
        <v>2</v>
      </c>
      <c r="G1311" s="4">
        <v>0</v>
      </c>
      <c r="H1311" s="3">
        <v>0</v>
      </c>
      <c r="I1311" s="13">
        <f t="shared" si="80"/>
        <v>1107000</v>
      </c>
      <c r="J1311" s="12">
        <f t="shared" si="81"/>
        <v>3700000</v>
      </c>
      <c r="K1311" s="13">
        <f t="shared" si="82"/>
        <v>3700000</v>
      </c>
      <c r="L1311" s="12">
        <f t="shared" si="83"/>
        <v>3700000</v>
      </c>
    </row>
    <row r="1312" spans="1:12" ht="75" x14ac:dyDescent="0.25">
      <c r="A1312" s="11">
        <v>204625</v>
      </c>
      <c r="B1312" s="1"/>
      <c r="C1312" s="2" t="s">
        <v>2684</v>
      </c>
      <c r="D1312" s="7"/>
      <c r="E1312" s="5">
        <v>3</v>
      </c>
      <c r="F1312" s="4">
        <v>3</v>
      </c>
      <c r="G1312" s="4">
        <v>0</v>
      </c>
      <c r="H1312" s="3">
        <v>0</v>
      </c>
      <c r="I1312" s="13">
        <f t="shared" si="80"/>
        <v>1660500</v>
      </c>
      <c r="J1312" s="12">
        <f t="shared" si="81"/>
        <v>5550000</v>
      </c>
      <c r="K1312" s="13">
        <f t="shared" si="82"/>
        <v>5550000</v>
      </c>
      <c r="L1312" s="12">
        <f t="shared" si="83"/>
        <v>5550000</v>
      </c>
    </row>
    <row r="1313" spans="1:12" ht="37.5" x14ac:dyDescent="0.25">
      <c r="A1313" s="11">
        <v>204630</v>
      </c>
      <c r="B1313" s="1"/>
      <c r="C1313" s="2" t="s">
        <v>815</v>
      </c>
      <c r="D1313" s="7"/>
      <c r="E1313" s="5">
        <v>3</v>
      </c>
      <c r="F1313" s="4">
        <v>3</v>
      </c>
      <c r="G1313" s="4">
        <v>0</v>
      </c>
      <c r="H1313" s="3">
        <v>0</v>
      </c>
      <c r="I1313" s="13">
        <f t="shared" si="80"/>
        <v>1660500</v>
      </c>
      <c r="J1313" s="12">
        <f t="shared" si="81"/>
        <v>5550000</v>
      </c>
      <c r="K1313" s="13">
        <f t="shared" si="82"/>
        <v>5550000</v>
      </c>
      <c r="L1313" s="12">
        <f t="shared" si="83"/>
        <v>5550000</v>
      </c>
    </row>
    <row r="1314" spans="1:12" ht="56.25" x14ac:dyDescent="0.25">
      <c r="A1314" s="11">
        <v>204635</v>
      </c>
      <c r="B1314" s="1"/>
      <c r="C1314" s="2" t="s">
        <v>816</v>
      </c>
      <c r="D1314" s="7"/>
      <c r="E1314" s="5">
        <v>5</v>
      </c>
      <c r="F1314" s="4">
        <v>5</v>
      </c>
      <c r="G1314" s="4">
        <v>0</v>
      </c>
      <c r="H1314" s="3">
        <v>0</v>
      </c>
      <c r="I1314" s="13">
        <f t="shared" si="80"/>
        <v>2767500</v>
      </c>
      <c r="J1314" s="12">
        <f t="shared" si="81"/>
        <v>9250000</v>
      </c>
      <c r="K1314" s="13">
        <f t="shared" si="82"/>
        <v>9250000</v>
      </c>
      <c r="L1314" s="12">
        <f t="shared" si="83"/>
        <v>9250000</v>
      </c>
    </row>
    <row r="1315" spans="1:12" ht="37.5" x14ac:dyDescent="0.25">
      <c r="A1315" s="11">
        <v>204645</v>
      </c>
      <c r="B1315" s="1"/>
      <c r="C1315" s="2" t="s">
        <v>817</v>
      </c>
      <c r="D1315" s="7"/>
      <c r="E1315" s="5">
        <v>3</v>
      </c>
      <c r="F1315" s="4">
        <v>3</v>
      </c>
      <c r="G1315" s="4">
        <v>0</v>
      </c>
      <c r="H1315" s="3">
        <v>0</v>
      </c>
      <c r="I1315" s="13">
        <f t="shared" si="80"/>
        <v>1660500</v>
      </c>
      <c r="J1315" s="12">
        <f t="shared" si="81"/>
        <v>5550000</v>
      </c>
      <c r="K1315" s="13">
        <f t="shared" si="82"/>
        <v>5550000</v>
      </c>
      <c r="L1315" s="12">
        <f t="shared" si="83"/>
        <v>5550000</v>
      </c>
    </row>
    <row r="1316" spans="1:12" ht="19.5" x14ac:dyDescent="0.25">
      <c r="A1316" s="11">
        <v>204650</v>
      </c>
      <c r="B1316" s="1"/>
      <c r="C1316" s="2" t="s">
        <v>818</v>
      </c>
      <c r="D1316" s="7"/>
      <c r="E1316" s="5">
        <v>3</v>
      </c>
      <c r="F1316" s="4">
        <v>3</v>
      </c>
      <c r="G1316" s="4">
        <v>0</v>
      </c>
      <c r="H1316" s="3">
        <v>0</v>
      </c>
      <c r="I1316" s="13">
        <f t="shared" si="80"/>
        <v>1660500</v>
      </c>
      <c r="J1316" s="12">
        <f t="shared" si="81"/>
        <v>5550000</v>
      </c>
      <c r="K1316" s="13">
        <f t="shared" si="82"/>
        <v>5550000</v>
      </c>
      <c r="L1316" s="12">
        <f t="shared" si="83"/>
        <v>5550000</v>
      </c>
    </row>
    <row r="1317" spans="1:12" ht="37.5" x14ac:dyDescent="0.25">
      <c r="A1317" s="11">
        <v>204655</v>
      </c>
      <c r="B1317" s="1"/>
      <c r="C1317" s="2" t="s">
        <v>5427</v>
      </c>
      <c r="D1317" s="7"/>
      <c r="E1317" s="5">
        <v>3</v>
      </c>
      <c r="F1317" s="4">
        <v>3</v>
      </c>
      <c r="G1317" s="4">
        <v>0</v>
      </c>
      <c r="H1317" s="3">
        <v>0</v>
      </c>
      <c r="I1317" s="13">
        <f t="shared" si="80"/>
        <v>1660500</v>
      </c>
      <c r="J1317" s="12">
        <f t="shared" si="81"/>
        <v>5550000</v>
      </c>
      <c r="K1317" s="13">
        <f t="shared" si="82"/>
        <v>5550000</v>
      </c>
      <c r="L1317" s="12">
        <f t="shared" si="83"/>
        <v>5550000</v>
      </c>
    </row>
    <row r="1318" spans="1:12" ht="75" x14ac:dyDescent="0.25">
      <c r="A1318" s="11">
        <v>204660</v>
      </c>
      <c r="B1318" s="1"/>
      <c r="C1318" s="2" t="s">
        <v>819</v>
      </c>
      <c r="D1318" s="7"/>
      <c r="E1318" s="5">
        <v>33</v>
      </c>
      <c r="F1318" s="4">
        <v>33</v>
      </c>
      <c r="G1318" s="4">
        <v>0</v>
      </c>
      <c r="H1318" s="3">
        <v>8</v>
      </c>
      <c r="I1318" s="13">
        <f t="shared" si="80"/>
        <v>18265500</v>
      </c>
      <c r="J1318" s="12">
        <f t="shared" si="81"/>
        <v>61050000</v>
      </c>
      <c r="K1318" s="13">
        <f t="shared" si="82"/>
        <v>61050000</v>
      </c>
      <c r="L1318" s="12">
        <f t="shared" si="83"/>
        <v>61050000</v>
      </c>
    </row>
    <row r="1319" spans="1:12" ht="37.5" x14ac:dyDescent="0.25">
      <c r="A1319" s="11">
        <v>204665</v>
      </c>
      <c r="B1319" s="1"/>
      <c r="C1319" s="2" t="s">
        <v>2685</v>
      </c>
      <c r="D1319" s="7" t="s">
        <v>820</v>
      </c>
      <c r="E1319" s="5">
        <v>38</v>
      </c>
      <c r="F1319" s="4">
        <v>38</v>
      </c>
      <c r="G1319" s="4">
        <v>0</v>
      </c>
      <c r="H1319" s="3">
        <v>8</v>
      </c>
      <c r="I1319" s="13">
        <f t="shared" si="80"/>
        <v>21033000</v>
      </c>
      <c r="J1319" s="12">
        <f t="shared" si="81"/>
        <v>70300000</v>
      </c>
      <c r="K1319" s="13">
        <f t="shared" si="82"/>
        <v>70300000</v>
      </c>
      <c r="L1319" s="12">
        <f t="shared" si="83"/>
        <v>70300000</v>
      </c>
    </row>
    <row r="1320" spans="1:12" ht="75" x14ac:dyDescent="0.25">
      <c r="A1320" s="11">
        <v>204670</v>
      </c>
      <c r="B1320" s="1"/>
      <c r="C1320" s="2" t="s">
        <v>2686</v>
      </c>
      <c r="D1320" s="7" t="s">
        <v>821</v>
      </c>
      <c r="E1320" s="5">
        <v>28</v>
      </c>
      <c r="F1320" s="4">
        <v>28</v>
      </c>
      <c r="G1320" s="4">
        <v>0</v>
      </c>
      <c r="H1320" s="3">
        <v>6</v>
      </c>
      <c r="I1320" s="13">
        <f t="shared" si="80"/>
        <v>15498000</v>
      </c>
      <c r="J1320" s="12">
        <f t="shared" si="81"/>
        <v>51800000</v>
      </c>
      <c r="K1320" s="13">
        <f t="shared" si="82"/>
        <v>51800000</v>
      </c>
      <c r="L1320" s="12">
        <f t="shared" si="83"/>
        <v>51800000</v>
      </c>
    </row>
    <row r="1321" spans="1:12" ht="37.5" x14ac:dyDescent="0.25">
      <c r="A1321" s="11">
        <v>204675</v>
      </c>
      <c r="B1321" s="1"/>
      <c r="C1321" s="2" t="s">
        <v>822</v>
      </c>
      <c r="D1321" s="7"/>
      <c r="E1321" s="5">
        <v>70</v>
      </c>
      <c r="F1321" s="4">
        <v>70</v>
      </c>
      <c r="G1321" s="4">
        <v>0</v>
      </c>
      <c r="H1321" s="3">
        <v>8</v>
      </c>
      <c r="I1321" s="13">
        <f t="shared" si="80"/>
        <v>38745000</v>
      </c>
      <c r="J1321" s="12">
        <f t="shared" si="81"/>
        <v>129500000</v>
      </c>
      <c r="K1321" s="13">
        <f t="shared" si="82"/>
        <v>129500000</v>
      </c>
      <c r="L1321" s="12">
        <f t="shared" si="83"/>
        <v>129500000</v>
      </c>
    </row>
    <row r="1322" spans="1:12" ht="19.5" x14ac:dyDescent="0.25">
      <c r="A1322" s="11">
        <v>204680</v>
      </c>
      <c r="B1322" s="1"/>
      <c r="C1322" s="2" t="s">
        <v>2687</v>
      </c>
      <c r="D1322" s="7"/>
      <c r="E1322" s="5">
        <v>69</v>
      </c>
      <c r="F1322" s="4">
        <v>69</v>
      </c>
      <c r="G1322" s="4">
        <v>0</v>
      </c>
      <c r="H1322" s="3">
        <v>7</v>
      </c>
      <c r="I1322" s="13">
        <f t="shared" si="80"/>
        <v>38191500</v>
      </c>
      <c r="J1322" s="12">
        <f t="shared" si="81"/>
        <v>127650000</v>
      </c>
      <c r="K1322" s="13">
        <f t="shared" si="82"/>
        <v>127650000</v>
      </c>
      <c r="L1322" s="12">
        <f t="shared" si="83"/>
        <v>127650000</v>
      </c>
    </row>
    <row r="1323" spans="1:12" ht="56.25" x14ac:dyDescent="0.25">
      <c r="A1323" s="11">
        <v>204685</v>
      </c>
      <c r="B1323" s="1"/>
      <c r="C1323" s="2" t="s">
        <v>2688</v>
      </c>
      <c r="D1323" s="7" t="s">
        <v>823</v>
      </c>
      <c r="E1323" s="5">
        <v>35</v>
      </c>
      <c r="F1323" s="4">
        <v>35</v>
      </c>
      <c r="G1323" s="4">
        <v>0</v>
      </c>
      <c r="H1323" s="3">
        <v>7</v>
      </c>
      <c r="I1323" s="13">
        <f t="shared" si="80"/>
        <v>19372500</v>
      </c>
      <c r="J1323" s="12">
        <f t="shared" si="81"/>
        <v>64750000</v>
      </c>
      <c r="K1323" s="13">
        <f t="shared" si="82"/>
        <v>64750000</v>
      </c>
      <c r="L1323" s="12">
        <f t="shared" si="83"/>
        <v>64750000</v>
      </c>
    </row>
    <row r="1324" spans="1:12" ht="56.25" x14ac:dyDescent="0.25">
      <c r="A1324" s="11">
        <v>204690</v>
      </c>
      <c r="B1324" s="1"/>
      <c r="C1324" s="2" t="s">
        <v>2689</v>
      </c>
      <c r="D1324" s="7" t="s">
        <v>824</v>
      </c>
      <c r="E1324" s="5">
        <v>33</v>
      </c>
      <c r="F1324" s="4">
        <v>33</v>
      </c>
      <c r="G1324" s="4">
        <v>0</v>
      </c>
      <c r="H1324" s="3">
        <v>7</v>
      </c>
      <c r="I1324" s="13">
        <f t="shared" si="80"/>
        <v>18265500</v>
      </c>
      <c r="J1324" s="12">
        <f t="shared" si="81"/>
        <v>61050000</v>
      </c>
      <c r="K1324" s="13">
        <f t="shared" si="82"/>
        <v>61050000</v>
      </c>
      <c r="L1324" s="12">
        <f t="shared" si="83"/>
        <v>61050000</v>
      </c>
    </row>
    <row r="1325" spans="1:12" ht="37.5" x14ac:dyDescent="0.25">
      <c r="A1325" s="11">
        <v>204695</v>
      </c>
      <c r="B1325" s="1"/>
      <c r="C1325" s="2" t="s">
        <v>2690</v>
      </c>
      <c r="D1325" s="7" t="s">
        <v>824</v>
      </c>
      <c r="E1325" s="5">
        <v>36</v>
      </c>
      <c r="F1325" s="4">
        <v>36</v>
      </c>
      <c r="G1325" s="4">
        <v>0</v>
      </c>
      <c r="H1325" s="3">
        <v>7</v>
      </c>
      <c r="I1325" s="13">
        <f t="shared" si="80"/>
        <v>19926000</v>
      </c>
      <c r="J1325" s="12">
        <f t="shared" si="81"/>
        <v>66600000</v>
      </c>
      <c r="K1325" s="13">
        <f t="shared" si="82"/>
        <v>66600000</v>
      </c>
      <c r="L1325" s="12">
        <f t="shared" si="83"/>
        <v>66600000</v>
      </c>
    </row>
    <row r="1326" spans="1:12" ht="37.5" x14ac:dyDescent="0.25">
      <c r="A1326" s="11">
        <v>204700</v>
      </c>
      <c r="B1326" s="1"/>
      <c r="C1326" s="2" t="s">
        <v>2691</v>
      </c>
      <c r="D1326" s="7" t="s">
        <v>825</v>
      </c>
      <c r="E1326" s="5">
        <v>33</v>
      </c>
      <c r="F1326" s="4">
        <v>33</v>
      </c>
      <c r="G1326" s="4">
        <v>0</v>
      </c>
      <c r="H1326" s="3">
        <v>7</v>
      </c>
      <c r="I1326" s="13">
        <f t="shared" si="80"/>
        <v>18265500</v>
      </c>
      <c r="J1326" s="12">
        <f t="shared" si="81"/>
        <v>61050000</v>
      </c>
      <c r="K1326" s="13">
        <f t="shared" si="82"/>
        <v>61050000</v>
      </c>
      <c r="L1326" s="12">
        <f t="shared" si="83"/>
        <v>61050000</v>
      </c>
    </row>
    <row r="1327" spans="1:12" ht="37.5" x14ac:dyDescent="0.25">
      <c r="A1327" s="11">
        <v>204705</v>
      </c>
      <c r="B1327" s="1"/>
      <c r="C1327" s="2" t="s">
        <v>2692</v>
      </c>
      <c r="D1327" s="7" t="s">
        <v>825</v>
      </c>
      <c r="E1327" s="5">
        <v>37</v>
      </c>
      <c r="F1327" s="4">
        <v>37</v>
      </c>
      <c r="G1327" s="4">
        <v>0</v>
      </c>
      <c r="H1327" s="3">
        <v>7</v>
      </c>
      <c r="I1327" s="13">
        <f t="shared" si="80"/>
        <v>20479500</v>
      </c>
      <c r="J1327" s="12">
        <f t="shared" si="81"/>
        <v>68450000</v>
      </c>
      <c r="K1327" s="13">
        <f t="shared" si="82"/>
        <v>68450000</v>
      </c>
      <c r="L1327" s="12">
        <f t="shared" si="83"/>
        <v>68450000</v>
      </c>
    </row>
    <row r="1328" spans="1:12" ht="56.25" x14ac:dyDescent="0.25">
      <c r="A1328" s="11">
        <v>204710</v>
      </c>
      <c r="B1328" s="1"/>
      <c r="C1328" s="2" t="s">
        <v>826</v>
      </c>
      <c r="D1328" s="7"/>
      <c r="E1328" s="5">
        <v>41</v>
      </c>
      <c r="F1328" s="4">
        <v>41</v>
      </c>
      <c r="G1328" s="4">
        <v>0</v>
      </c>
      <c r="H1328" s="3">
        <v>7</v>
      </c>
      <c r="I1328" s="13">
        <f t="shared" si="80"/>
        <v>22693500</v>
      </c>
      <c r="J1328" s="12">
        <f t="shared" si="81"/>
        <v>75850000</v>
      </c>
      <c r="K1328" s="13">
        <f t="shared" si="82"/>
        <v>75850000</v>
      </c>
      <c r="L1328" s="12">
        <f t="shared" si="83"/>
        <v>75850000</v>
      </c>
    </row>
    <row r="1329" spans="1:12" ht="75" x14ac:dyDescent="0.25">
      <c r="A1329" s="11">
        <v>204715</v>
      </c>
      <c r="B1329" s="1"/>
      <c r="C1329" s="2" t="s">
        <v>827</v>
      </c>
      <c r="D1329" s="7" t="s">
        <v>2693</v>
      </c>
      <c r="E1329" s="5">
        <v>47</v>
      </c>
      <c r="F1329" s="4">
        <v>47</v>
      </c>
      <c r="G1329" s="4">
        <v>0</v>
      </c>
      <c r="H1329" s="3">
        <v>7</v>
      </c>
      <c r="I1329" s="13">
        <f t="shared" si="80"/>
        <v>26014500</v>
      </c>
      <c r="J1329" s="12">
        <f t="shared" si="81"/>
        <v>86950000</v>
      </c>
      <c r="K1329" s="13">
        <f t="shared" si="82"/>
        <v>86950000</v>
      </c>
      <c r="L1329" s="12">
        <f t="shared" si="83"/>
        <v>86950000</v>
      </c>
    </row>
    <row r="1330" spans="1:12" ht="93.75" x14ac:dyDescent="0.25">
      <c r="A1330" s="11">
        <v>204720</v>
      </c>
      <c r="B1330" s="1"/>
      <c r="C1330" s="2" t="s">
        <v>2694</v>
      </c>
      <c r="D1330" s="7" t="s">
        <v>828</v>
      </c>
      <c r="E1330" s="5">
        <v>42</v>
      </c>
      <c r="F1330" s="4">
        <v>42</v>
      </c>
      <c r="G1330" s="4">
        <v>0</v>
      </c>
      <c r="H1330" s="3">
        <v>9</v>
      </c>
      <c r="I1330" s="13">
        <f t="shared" si="80"/>
        <v>23247000</v>
      </c>
      <c r="J1330" s="12">
        <f t="shared" si="81"/>
        <v>77700000</v>
      </c>
      <c r="K1330" s="13">
        <f t="shared" si="82"/>
        <v>77700000</v>
      </c>
      <c r="L1330" s="12">
        <f t="shared" si="83"/>
        <v>77700000</v>
      </c>
    </row>
    <row r="1331" spans="1:12" ht="37.5" x14ac:dyDescent="0.25">
      <c r="A1331" s="11">
        <v>204725</v>
      </c>
      <c r="B1331" s="1"/>
      <c r="C1331" s="2" t="s">
        <v>829</v>
      </c>
      <c r="D1331" s="7"/>
      <c r="E1331" s="5">
        <v>73</v>
      </c>
      <c r="F1331" s="4">
        <v>73</v>
      </c>
      <c r="G1331" s="4">
        <v>0</v>
      </c>
      <c r="H1331" s="3">
        <v>9</v>
      </c>
      <c r="I1331" s="13">
        <f t="shared" si="80"/>
        <v>40405500</v>
      </c>
      <c r="J1331" s="12">
        <f t="shared" si="81"/>
        <v>135050000</v>
      </c>
      <c r="K1331" s="13">
        <f t="shared" si="82"/>
        <v>135050000</v>
      </c>
      <c r="L1331" s="12">
        <f t="shared" si="83"/>
        <v>135050000</v>
      </c>
    </row>
    <row r="1332" spans="1:12" ht="37.5" x14ac:dyDescent="0.25">
      <c r="A1332" s="11">
        <v>204726</v>
      </c>
      <c r="B1332" s="1"/>
      <c r="C1332" s="2" t="s">
        <v>2695</v>
      </c>
      <c r="D1332" s="7"/>
      <c r="E1332" s="5">
        <v>61</v>
      </c>
      <c r="F1332" s="4">
        <v>61</v>
      </c>
      <c r="G1332" s="4">
        <v>0</v>
      </c>
      <c r="H1332" s="3">
        <v>9</v>
      </c>
      <c r="I1332" s="13">
        <f t="shared" si="80"/>
        <v>33763500</v>
      </c>
      <c r="J1332" s="12">
        <f t="shared" si="81"/>
        <v>112850000</v>
      </c>
      <c r="K1332" s="13">
        <f t="shared" si="82"/>
        <v>112850000</v>
      </c>
      <c r="L1332" s="12">
        <f t="shared" si="83"/>
        <v>112850000</v>
      </c>
    </row>
    <row r="1333" spans="1:12" ht="75" x14ac:dyDescent="0.25">
      <c r="A1333" s="11">
        <v>204730</v>
      </c>
      <c r="B1333" s="1"/>
      <c r="C1333" s="2" t="s">
        <v>2696</v>
      </c>
      <c r="D1333" s="7"/>
      <c r="E1333" s="5">
        <v>22</v>
      </c>
      <c r="F1333" s="4">
        <v>22</v>
      </c>
      <c r="G1333" s="4">
        <v>0</v>
      </c>
      <c r="H1333" s="3">
        <v>6</v>
      </c>
      <c r="I1333" s="13">
        <f t="shared" si="80"/>
        <v>12177000</v>
      </c>
      <c r="J1333" s="12">
        <f t="shared" si="81"/>
        <v>40700000</v>
      </c>
      <c r="K1333" s="13">
        <f t="shared" si="82"/>
        <v>40700000</v>
      </c>
      <c r="L1333" s="12">
        <f t="shared" si="83"/>
        <v>40700000</v>
      </c>
    </row>
    <row r="1334" spans="1:12" ht="56.25" x14ac:dyDescent="0.25">
      <c r="A1334" s="11">
        <v>204735</v>
      </c>
      <c r="B1334" s="1"/>
      <c r="C1334" s="2" t="s">
        <v>830</v>
      </c>
      <c r="D1334" s="7"/>
      <c r="E1334" s="5">
        <v>29</v>
      </c>
      <c r="F1334" s="4">
        <v>29</v>
      </c>
      <c r="G1334" s="4">
        <v>0</v>
      </c>
      <c r="H1334" s="3">
        <v>6</v>
      </c>
      <c r="I1334" s="13">
        <f t="shared" si="80"/>
        <v>16051500</v>
      </c>
      <c r="J1334" s="12">
        <f t="shared" si="81"/>
        <v>53650000</v>
      </c>
      <c r="K1334" s="13">
        <f t="shared" si="82"/>
        <v>53650000</v>
      </c>
      <c r="L1334" s="12">
        <f t="shared" si="83"/>
        <v>53650000</v>
      </c>
    </row>
    <row r="1335" spans="1:12" ht="37.5" x14ac:dyDescent="0.25">
      <c r="A1335" s="11">
        <v>204740</v>
      </c>
      <c r="B1335" s="1"/>
      <c r="C1335" s="2" t="s">
        <v>2697</v>
      </c>
      <c r="D1335" s="7"/>
      <c r="E1335" s="5">
        <v>31</v>
      </c>
      <c r="F1335" s="4">
        <v>31</v>
      </c>
      <c r="G1335" s="4">
        <v>0</v>
      </c>
      <c r="H1335" s="3">
        <v>6</v>
      </c>
      <c r="I1335" s="13">
        <f t="shared" si="80"/>
        <v>17158500</v>
      </c>
      <c r="J1335" s="12">
        <f t="shared" si="81"/>
        <v>57350000</v>
      </c>
      <c r="K1335" s="13">
        <f t="shared" si="82"/>
        <v>57350000</v>
      </c>
      <c r="L1335" s="12">
        <f t="shared" si="83"/>
        <v>57350000</v>
      </c>
    </row>
    <row r="1336" spans="1:12" ht="37.5" x14ac:dyDescent="0.25">
      <c r="A1336" s="11">
        <v>204745</v>
      </c>
      <c r="B1336" s="1"/>
      <c r="C1336" s="2" t="s">
        <v>2698</v>
      </c>
      <c r="D1336" s="7"/>
      <c r="E1336" s="5">
        <v>36</v>
      </c>
      <c r="F1336" s="4">
        <v>36</v>
      </c>
      <c r="G1336" s="4">
        <v>0</v>
      </c>
      <c r="H1336" s="3">
        <v>6</v>
      </c>
      <c r="I1336" s="13">
        <f t="shared" si="80"/>
        <v>19926000</v>
      </c>
      <c r="J1336" s="12">
        <f t="shared" si="81"/>
        <v>66600000</v>
      </c>
      <c r="K1336" s="13">
        <f t="shared" si="82"/>
        <v>66600000</v>
      </c>
      <c r="L1336" s="12">
        <f t="shared" si="83"/>
        <v>66600000</v>
      </c>
    </row>
    <row r="1337" spans="1:12" ht="37.5" x14ac:dyDescent="0.25">
      <c r="A1337" s="11">
        <v>204750</v>
      </c>
      <c r="B1337" s="1"/>
      <c r="C1337" s="2" t="s">
        <v>2699</v>
      </c>
      <c r="D1337" s="7"/>
      <c r="E1337" s="5">
        <v>31</v>
      </c>
      <c r="F1337" s="4">
        <v>31</v>
      </c>
      <c r="G1337" s="4">
        <v>0</v>
      </c>
      <c r="H1337" s="3">
        <v>6</v>
      </c>
      <c r="I1337" s="13">
        <f t="shared" si="80"/>
        <v>17158500</v>
      </c>
      <c r="J1337" s="12">
        <f t="shared" si="81"/>
        <v>57350000</v>
      </c>
      <c r="K1337" s="13">
        <f t="shared" si="82"/>
        <v>57350000</v>
      </c>
      <c r="L1337" s="12">
        <f t="shared" si="83"/>
        <v>57350000</v>
      </c>
    </row>
    <row r="1338" spans="1:12" ht="37.5" x14ac:dyDescent="0.25">
      <c r="A1338" s="11">
        <v>204755</v>
      </c>
      <c r="B1338" s="1"/>
      <c r="C1338" s="2" t="s">
        <v>2700</v>
      </c>
      <c r="D1338" s="7"/>
      <c r="E1338" s="5">
        <v>35</v>
      </c>
      <c r="F1338" s="4">
        <v>35</v>
      </c>
      <c r="G1338" s="4">
        <v>0</v>
      </c>
      <c r="H1338" s="3">
        <v>6</v>
      </c>
      <c r="I1338" s="13">
        <f t="shared" si="80"/>
        <v>19372500</v>
      </c>
      <c r="J1338" s="12">
        <f t="shared" si="81"/>
        <v>64750000</v>
      </c>
      <c r="K1338" s="13">
        <f t="shared" si="82"/>
        <v>64750000</v>
      </c>
      <c r="L1338" s="12">
        <f t="shared" si="83"/>
        <v>64750000</v>
      </c>
    </row>
    <row r="1339" spans="1:12" ht="75" x14ac:dyDescent="0.25">
      <c r="A1339" s="11">
        <v>204760</v>
      </c>
      <c r="B1339" s="1"/>
      <c r="C1339" s="2" t="s">
        <v>5428</v>
      </c>
      <c r="D1339" s="7"/>
      <c r="E1339" s="5">
        <v>25</v>
      </c>
      <c r="F1339" s="4">
        <v>25</v>
      </c>
      <c r="G1339" s="4">
        <v>0</v>
      </c>
      <c r="H1339" s="3">
        <v>6</v>
      </c>
      <c r="I1339" s="13">
        <f t="shared" si="80"/>
        <v>13837500</v>
      </c>
      <c r="J1339" s="12">
        <f t="shared" si="81"/>
        <v>46250000</v>
      </c>
      <c r="K1339" s="13">
        <f t="shared" si="82"/>
        <v>46250000</v>
      </c>
      <c r="L1339" s="12">
        <f t="shared" si="83"/>
        <v>46250000</v>
      </c>
    </row>
    <row r="1340" spans="1:12" ht="56.25" x14ac:dyDescent="0.25">
      <c r="A1340" s="11">
        <v>204765</v>
      </c>
      <c r="B1340" s="1"/>
      <c r="C1340" s="2" t="s">
        <v>831</v>
      </c>
      <c r="D1340" s="7"/>
      <c r="E1340" s="5">
        <v>27</v>
      </c>
      <c r="F1340" s="4">
        <v>27</v>
      </c>
      <c r="G1340" s="4">
        <v>0</v>
      </c>
      <c r="H1340" s="3">
        <v>6</v>
      </c>
      <c r="I1340" s="13">
        <f t="shared" si="80"/>
        <v>14944500</v>
      </c>
      <c r="J1340" s="12">
        <f t="shared" si="81"/>
        <v>49950000</v>
      </c>
      <c r="K1340" s="13">
        <f t="shared" si="82"/>
        <v>49950000</v>
      </c>
      <c r="L1340" s="12">
        <f t="shared" si="83"/>
        <v>49950000</v>
      </c>
    </row>
    <row r="1341" spans="1:12" ht="56.25" x14ac:dyDescent="0.25">
      <c r="A1341" s="11">
        <v>204770</v>
      </c>
      <c r="B1341" s="1"/>
      <c r="C1341" s="2" t="s">
        <v>2701</v>
      </c>
      <c r="D1341" s="7"/>
      <c r="E1341" s="5">
        <v>30</v>
      </c>
      <c r="F1341" s="4">
        <v>30</v>
      </c>
      <c r="G1341" s="4">
        <v>0</v>
      </c>
      <c r="H1341" s="3">
        <v>6</v>
      </c>
      <c r="I1341" s="13">
        <f t="shared" si="80"/>
        <v>16605000</v>
      </c>
      <c r="J1341" s="12">
        <f t="shared" si="81"/>
        <v>55500000</v>
      </c>
      <c r="K1341" s="13">
        <f t="shared" si="82"/>
        <v>55500000</v>
      </c>
      <c r="L1341" s="12">
        <f t="shared" si="83"/>
        <v>55500000</v>
      </c>
    </row>
    <row r="1342" spans="1:12" ht="56.25" x14ac:dyDescent="0.25">
      <c r="A1342" s="11">
        <v>204775</v>
      </c>
      <c r="B1342" s="1"/>
      <c r="C1342" s="2" t="s">
        <v>832</v>
      </c>
      <c r="D1342" s="7"/>
      <c r="E1342" s="5">
        <v>30</v>
      </c>
      <c r="F1342" s="4">
        <v>30</v>
      </c>
      <c r="G1342" s="4">
        <v>0</v>
      </c>
      <c r="H1342" s="3">
        <v>6</v>
      </c>
      <c r="I1342" s="13">
        <f t="shared" si="80"/>
        <v>16605000</v>
      </c>
      <c r="J1342" s="12">
        <f t="shared" si="81"/>
        <v>55500000</v>
      </c>
      <c r="K1342" s="13">
        <f t="shared" si="82"/>
        <v>55500000</v>
      </c>
      <c r="L1342" s="12">
        <f t="shared" si="83"/>
        <v>55500000</v>
      </c>
    </row>
    <row r="1343" spans="1:12" ht="37.5" x14ac:dyDescent="0.25">
      <c r="A1343" s="11">
        <v>204780</v>
      </c>
      <c r="B1343" s="1"/>
      <c r="C1343" s="2" t="s">
        <v>833</v>
      </c>
      <c r="D1343" s="7"/>
      <c r="E1343" s="5">
        <v>33</v>
      </c>
      <c r="F1343" s="4">
        <v>33</v>
      </c>
      <c r="G1343" s="4">
        <v>0</v>
      </c>
      <c r="H1343" s="3">
        <v>6</v>
      </c>
      <c r="I1343" s="13">
        <f t="shared" si="80"/>
        <v>18265500</v>
      </c>
      <c r="J1343" s="12">
        <f t="shared" si="81"/>
        <v>61050000</v>
      </c>
      <c r="K1343" s="13">
        <f t="shared" si="82"/>
        <v>61050000</v>
      </c>
      <c r="L1343" s="12">
        <f t="shared" si="83"/>
        <v>61050000</v>
      </c>
    </row>
    <row r="1344" spans="1:12" ht="56.25" x14ac:dyDescent="0.25">
      <c r="A1344" s="11">
        <v>204785</v>
      </c>
      <c r="B1344" s="1"/>
      <c r="C1344" s="2" t="s">
        <v>2702</v>
      </c>
      <c r="D1344" s="7" t="s">
        <v>834</v>
      </c>
      <c r="E1344" s="5">
        <v>28</v>
      </c>
      <c r="F1344" s="4">
        <v>28</v>
      </c>
      <c r="G1344" s="4">
        <v>0</v>
      </c>
      <c r="H1344" s="3">
        <v>6</v>
      </c>
      <c r="I1344" s="13">
        <f t="shared" si="80"/>
        <v>15498000</v>
      </c>
      <c r="J1344" s="12">
        <f t="shared" si="81"/>
        <v>51800000</v>
      </c>
      <c r="K1344" s="13">
        <f t="shared" si="82"/>
        <v>51800000</v>
      </c>
      <c r="L1344" s="12">
        <f t="shared" si="83"/>
        <v>51800000</v>
      </c>
    </row>
    <row r="1345" spans="1:12" ht="112.5" x14ac:dyDescent="0.25">
      <c r="A1345" s="11">
        <v>204790</v>
      </c>
      <c r="B1345" s="1"/>
      <c r="C1345" s="2" t="s">
        <v>835</v>
      </c>
      <c r="D1345" s="7"/>
      <c r="E1345" s="5">
        <v>39</v>
      </c>
      <c r="F1345" s="4">
        <v>39</v>
      </c>
      <c r="G1345" s="4">
        <v>0</v>
      </c>
      <c r="H1345" s="3">
        <v>6</v>
      </c>
      <c r="I1345" s="13">
        <f t="shared" si="80"/>
        <v>21586500</v>
      </c>
      <c r="J1345" s="12">
        <f t="shared" si="81"/>
        <v>72150000</v>
      </c>
      <c r="K1345" s="13">
        <f t="shared" si="82"/>
        <v>72150000</v>
      </c>
      <c r="L1345" s="12">
        <f t="shared" si="83"/>
        <v>72150000</v>
      </c>
    </row>
    <row r="1346" spans="1:12" ht="131.25" x14ac:dyDescent="0.25">
      <c r="A1346" s="11">
        <v>204795</v>
      </c>
      <c r="B1346" s="1"/>
      <c r="C1346" s="2" t="s">
        <v>836</v>
      </c>
      <c r="D1346" s="7" t="s">
        <v>2703</v>
      </c>
      <c r="E1346" s="5">
        <v>60</v>
      </c>
      <c r="F1346" s="4">
        <v>60</v>
      </c>
      <c r="G1346" s="4">
        <v>0</v>
      </c>
      <c r="H1346" s="3">
        <v>6</v>
      </c>
      <c r="I1346" s="13">
        <f t="shared" si="80"/>
        <v>33210000</v>
      </c>
      <c r="J1346" s="12">
        <f t="shared" si="81"/>
        <v>111000000</v>
      </c>
      <c r="K1346" s="13">
        <f t="shared" si="82"/>
        <v>111000000</v>
      </c>
      <c r="L1346" s="12">
        <f t="shared" si="83"/>
        <v>111000000</v>
      </c>
    </row>
    <row r="1347" spans="1:12" ht="131.25" x14ac:dyDescent="0.25">
      <c r="A1347" s="11">
        <v>204800</v>
      </c>
      <c r="B1347" s="1"/>
      <c r="C1347" s="2" t="s">
        <v>837</v>
      </c>
      <c r="D1347" s="7"/>
      <c r="E1347" s="5">
        <v>49</v>
      </c>
      <c r="F1347" s="4">
        <v>49</v>
      </c>
      <c r="G1347" s="4">
        <v>0</v>
      </c>
      <c r="H1347" s="3">
        <v>6</v>
      </c>
      <c r="I1347" s="13">
        <f t="shared" si="80"/>
        <v>27121500</v>
      </c>
      <c r="J1347" s="12">
        <f t="shared" si="81"/>
        <v>90650000</v>
      </c>
      <c r="K1347" s="13">
        <f t="shared" si="82"/>
        <v>90650000</v>
      </c>
      <c r="L1347" s="12">
        <f t="shared" si="83"/>
        <v>90650000</v>
      </c>
    </row>
    <row r="1348" spans="1:12" ht="75" x14ac:dyDescent="0.25">
      <c r="A1348" s="11">
        <v>204805</v>
      </c>
      <c r="B1348" s="1"/>
      <c r="C1348" s="2" t="s">
        <v>2704</v>
      </c>
      <c r="D1348" s="7" t="s">
        <v>2705</v>
      </c>
      <c r="E1348" s="5">
        <v>65</v>
      </c>
      <c r="F1348" s="4">
        <v>65</v>
      </c>
      <c r="G1348" s="4">
        <v>0</v>
      </c>
      <c r="H1348" s="3">
        <v>6</v>
      </c>
      <c r="I1348" s="13">
        <f t="shared" ref="I1348:I1411" si="84">F1348*553500+G1348*1140000</f>
        <v>35977500</v>
      </c>
      <c r="J1348" s="12">
        <f t="shared" ref="J1348:J1411" si="85">F1348*1850000+G1348*5100000</f>
        <v>120250000</v>
      </c>
      <c r="K1348" s="13">
        <f t="shared" ref="K1348:K1411" si="86">F1348*1850000+G1348*2060000</f>
        <v>120250000</v>
      </c>
      <c r="L1348" s="12">
        <f t="shared" ref="L1348:L1411" si="87">F1348*1850000+G1348*4340000</f>
        <v>120250000</v>
      </c>
    </row>
    <row r="1349" spans="1:12" ht="75" x14ac:dyDescent="0.25">
      <c r="A1349" s="11">
        <v>204810</v>
      </c>
      <c r="B1349" s="1"/>
      <c r="C1349" s="2" t="s">
        <v>838</v>
      </c>
      <c r="D1349" s="7"/>
      <c r="E1349" s="5">
        <v>40</v>
      </c>
      <c r="F1349" s="4">
        <v>40</v>
      </c>
      <c r="G1349" s="4">
        <v>0</v>
      </c>
      <c r="H1349" s="3">
        <v>6</v>
      </c>
      <c r="I1349" s="13">
        <f t="shared" si="84"/>
        <v>22140000</v>
      </c>
      <c r="J1349" s="12">
        <f t="shared" si="85"/>
        <v>74000000</v>
      </c>
      <c r="K1349" s="13">
        <f t="shared" si="86"/>
        <v>74000000</v>
      </c>
      <c r="L1349" s="12">
        <f t="shared" si="87"/>
        <v>74000000</v>
      </c>
    </row>
    <row r="1350" spans="1:12" ht="56.25" x14ac:dyDescent="0.25">
      <c r="A1350" s="11">
        <v>204815</v>
      </c>
      <c r="B1350" s="1"/>
      <c r="C1350" s="2" t="s">
        <v>839</v>
      </c>
      <c r="D1350" s="7"/>
      <c r="E1350" s="5">
        <v>44</v>
      </c>
      <c r="F1350" s="4">
        <v>44</v>
      </c>
      <c r="G1350" s="4">
        <v>0</v>
      </c>
      <c r="H1350" s="3">
        <v>6</v>
      </c>
      <c r="I1350" s="13">
        <f t="shared" si="84"/>
        <v>24354000</v>
      </c>
      <c r="J1350" s="12">
        <f t="shared" si="85"/>
        <v>81400000</v>
      </c>
      <c r="K1350" s="13">
        <f t="shared" si="86"/>
        <v>81400000</v>
      </c>
      <c r="L1350" s="12">
        <f t="shared" si="87"/>
        <v>81400000</v>
      </c>
    </row>
    <row r="1351" spans="1:12" ht="112.5" x14ac:dyDescent="0.25">
      <c r="A1351" s="11">
        <v>204820</v>
      </c>
      <c r="B1351" s="1"/>
      <c r="C1351" s="2" t="s">
        <v>840</v>
      </c>
      <c r="D1351" s="7"/>
      <c r="E1351" s="5">
        <v>50</v>
      </c>
      <c r="F1351" s="4">
        <v>50</v>
      </c>
      <c r="G1351" s="4">
        <v>0</v>
      </c>
      <c r="H1351" s="3">
        <v>6</v>
      </c>
      <c r="I1351" s="13">
        <f t="shared" si="84"/>
        <v>27675000</v>
      </c>
      <c r="J1351" s="12">
        <f t="shared" si="85"/>
        <v>92500000</v>
      </c>
      <c r="K1351" s="13">
        <f t="shared" si="86"/>
        <v>92500000</v>
      </c>
      <c r="L1351" s="12">
        <f t="shared" si="87"/>
        <v>92500000</v>
      </c>
    </row>
    <row r="1352" spans="1:12" ht="37.5" x14ac:dyDescent="0.25">
      <c r="A1352" s="11">
        <v>204825</v>
      </c>
      <c r="B1352" s="1"/>
      <c r="C1352" s="2" t="s">
        <v>841</v>
      </c>
      <c r="D1352" s="7"/>
      <c r="E1352" s="5">
        <v>50</v>
      </c>
      <c r="F1352" s="4">
        <v>50</v>
      </c>
      <c r="G1352" s="4">
        <v>0</v>
      </c>
      <c r="H1352" s="3">
        <v>6</v>
      </c>
      <c r="I1352" s="13">
        <f t="shared" si="84"/>
        <v>27675000</v>
      </c>
      <c r="J1352" s="12">
        <f t="shared" si="85"/>
        <v>92500000</v>
      </c>
      <c r="K1352" s="13">
        <f t="shared" si="86"/>
        <v>92500000</v>
      </c>
      <c r="L1352" s="12">
        <f t="shared" si="87"/>
        <v>92500000</v>
      </c>
    </row>
    <row r="1353" spans="1:12" ht="56.25" x14ac:dyDescent="0.25">
      <c r="A1353" s="11">
        <v>204826</v>
      </c>
      <c r="B1353" s="1"/>
      <c r="C1353" s="2" t="s">
        <v>842</v>
      </c>
      <c r="D1353" s="7"/>
      <c r="E1353" s="5">
        <v>89</v>
      </c>
      <c r="F1353" s="4">
        <v>89</v>
      </c>
      <c r="G1353" s="4">
        <v>0</v>
      </c>
      <c r="H1353" s="3">
        <v>8</v>
      </c>
      <c r="I1353" s="13">
        <f t="shared" si="84"/>
        <v>49261500</v>
      </c>
      <c r="J1353" s="12">
        <f t="shared" si="85"/>
        <v>164650000</v>
      </c>
      <c r="K1353" s="13">
        <f t="shared" si="86"/>
        <v>164650000</v>
      </c>
      <c r="L1353" s="12">
        <f t="shared" si="87"/>
        <v>164650000</v>
      </c>
    </row>
    <row r="1354" spans="1:12" ht="93.75" x14ac:dyDescent="0.25">
      <c r="A1354" s="11">
        <v>204830</v>
      </c>
      <c r="B1354" s="1"/>
      <c r="C1354" s="2" t="s">
        <v>843</v>
      </c>
      <c r="D1354" s="7"/>
      <c r="E1354" s="5">
        <v>66</v>
      </c>
      <c r="F1354" s="4">
        <v>66</v>
      </c>
      <c r="G1354" s="4">
        <v>0</v>
      </c>
      <c r="H1354" s="3">
        <v>6</v>
      </c>
      <c r="I1354" s="13">
        <f t="shared" si="84"/>
        <v>36531000</v>
      </c>
      <c r="J1354" s="12">
        <f t="shared" si="85"/>
        <v>122100000</v>
      </c>
      <c r="K1354" s="13">
        <f t="shared" si="86"/>
        <v>122100000</v>
      </c>
      <c r="L1354" s="12">
        <f t="shared" si="87"/>
        <v>122100000</v>
      </c>
    </row>
    <row r="1355" spans="1:12" ht="37.5" x14ac:dyDescent="0.25">
      <c r="A1355" s="11">
        <v>204835</v>
      </c>
      <c r="B1355" s="1"/>
      <c r="C1355" s="2" t="s">
        <v>844</v>
      </c>
      <c r="D1355" s="7"/>
      <c r="E1355" s="5">
        <v>81</v>
      </c>
      <c r="F1355" s="4">
        <v>81</v>
      </c>
      <c r="G1355" s="4">
        <v>0</v>
      </c>
      <c r="H1355" s="3">
        <v>6</v>
      </c>
      <c r="I1355" s="13">
        <f t="shared" si="84"/>
        <v>44833500</v>
      </c>
      <c r="J1355" s="12">
        <f t="shared" si="85"/>
        <v>149850000</v>
      </c>
      <c r="K1355" s="13">
        <f t="shared" si="86"/>
        <v>149850000</v>
      </c>
      <c r="L1355" s="12">
        <f t="shared" si="87"/>
        <v>149850000</v>
      </c>
    </row>
    <row r="1356" spans="1:12" ht="56.25" x14ac:dyDescent="0.25">
      <c r="A1356" s="11">
        <v>204840</v>
      </c>
      <c r="B1356" s="1"/>
      <c r="C1356" s="2" t="s">
        <v>5429</v>
      </c>
      <c r="D1356" s="7"/>
      <c r="E1356" s="5">
        <v>117</v>
      </c>
      <c r="F1356" s="4">
        <v>117</v>
      </c>
      <c r="G1356" s="4">
        <v>0</v>
      </c>
      <c r="H1356" s="3">
        <v>6</v>
      </c>
      <c r="I1356" s="13">
        <f t="shared" si="84"/>
        <v>64759500</v>
      </c>
      <c r="J1356" s="12">
        <f t="shared" si="85"/>
        <v>216450000</v>
      </c>
      <c r="K1356" s="13">
        <f t="shared" si="86"/>
        <v>216450000</v>
      </c>
      <c r="L1356" s="12">
        <f t="shared" si="87"/>
        <v>216450000</v>
      </c>
    </row>
    <row r="1357" spans="1:12" ht="75" x14ac:dyDescent="0.25">
      <c r="A1357" s="11">
        <v>204845</v>
      </c>
      <c r="B1357" s="1"/>
      <c r="C1357" s="2" t="s">
        <v>845</v>
      </c>
      <c r="D1357" s="7"/>
      <c r="E1357" s="5">
        <v>24</v>
      </c>
      <c r="F1357" s="4">
        <v>24</v>
      </c>
      <c r="G1357" s="4">
        <v>0</v>
      </c>
      <c r="H1357" s="3">
        <v>6</v>
      </c>
      <c r="I1357" s="13">
        <f t="shared" si="84"/>
        <v>13284000</v>
      </c>
      <c r="J1357" s="12">
        <f t="shared" si="85"/>
        <v>44400000</v>
      </c>
      <c r="K1357" s="13">
        <f t="shared" si="86"/>
        <v>44400000</v>
      </c>
      <c r="L1357" s="12">
        <f t="shared" si="87"/>
        <v>44400000</v>
      </c>
    </row>
    <row r="1358" spans="1:12" ht="37.5" x14ac:dyDescent="0.25">
      <c r="A1358" s="11">
        <v>204850</v>
      </c>
      <c r="B1358" s="1"/>
      <c r="C1358" s="2" t="s">
        <v>846</v>
      </c>
      <c r="D1358" s="7"/>
      <c r="E1358" s="5">
        <v>32</v>
      </c>
      <c r="F1358" s="4">
        <v>32</v>
      </c>
      <c r="G1358" s="4">
        <v>0</v>
      </c>
      <c r="H1358" s="3">
        <v>6</v>
      </c>
      <c r="I1358" s="13">
        <f t="shared" si="84"/>
        <v>17712000</v>
      </c>
      <c r="J1358" s="12">
        <f t="shared" si="85"/>
        <v>59200000</v>
      </c>
      <c r="K1358" s="13">
        <f t="shared" si="86"/>
        <v>59200000</v>
      </c>
      <c r="L1358" s="12">
        <f t="shared" si="87"/>
        <v>59200000</v>
      </c>
    </row>
    <row r="1359" spans="1:12" ht="37.5" x14ac:dyDescent="0.25">
      <c r="A1359" s="11">
        <v>204855</v>
      </c>
      <c r="B1359" s="1"/>
      <c r="C1359" s="2" t="s">
        <v>2706</v>
      </c>
      <c r="D1359" s="7" t="s">
        <v>847</v>
      </c>
      <c r="E1359" s="5">
        <v>30</v>
      </c>
      <c r="F1359" s="4">
        <v>30</v>
      </c>
      <c r="G1359" s="4">
        <v>0</v>
      </c>
      <c r="H1359" s="3">
        <v>6</v>
      </c>
      <c r="I1359" s="13">
        <f t="shared" si="84"/>
        <v>16605000</v>
      </c>
      <c r="J1359" s="12">
        <f t="shared" si="85"/>
        <v>55500000</v>
      </c>
      <c r="K1359" s="13">
        <f t="shared" si="86"/>
        <v>55500000</v>
      </c>
      <c r="L1359" s="12">
        <f t="shared" si="87"/>
        <v>55500000</v>
      </c>
    </row>
    <row r="1360" spans="1:12" ht="112.5" x14ac:dyDescent="0.25">
      <c r="A1360" s="11">
        <v>204860</v>
      </c>
      <c r="B1360" s="1"/>
      <c r="C1360" s="2" t="s">
        <v>848</v>
      </c>
      <c r="D1360" s="7"/>
      <c r="E1360" s="5">
        <v>31</v>
      </c>
      <c r="F1360" s="4">
        <v>31</v>
      </c>
      <c r="G1360" s="4">
        <v>0</v>
      </c>
      <c r="H1360" s="3">
        <v>6</v>
      </c>
      <c r="I1360" s="13">
        <f t="shared" si="84"/>
        <v>17158500</v>
      </c>
      <c r="J1360" s="12">
        <f t="shared" si="85"/>
        <v>57350000</v>
      </c>
      <c r="K1360" s="13">
        <f t="shared" si="86"/>
        <v>57350000</v>
      </c>
      <c r="L1360" s="12">
        <f t="shared" si="87"/>
        <v>57350000</v>
      </c>
    </row>
    <row r="1361" spans="1:12" ht="75" x14ac:dyDescent="0.25">
      <c r="A1361" s="11">
        <v>204865</v>
      </c>
      <c r="B1361" s="1"/>
      <c r="C1361" s="2" t="s">
        <v>849</v>
      </c>
      <c r="D1361" s="7"/>
      <c r="E1361" s="5">
        <v>29</v>
      </c>
      <c r="F1361" s="4">
        <v>29</v>
      </c>
      <c r="G1361" s="4">
        <v>0</v>
      </c>
      <c r="H1361" s="3">
        <v>6</v>
      </c>
      <c r="I1361" s="13">
        <f t="shared" si="84"/>
        <v>16051500</v>
      </c>
      <c r="J1361" s="12">
        <f t="shared" si="85"/>
        <v>53650000</v>
      </c>
      <c r="K1361" s="13">
        <f t="shared" si="86"/>
        <v>53650000</v>
      </c>
      <c r="L1361" s="12">
        <f t="shared" si="87"/>
        <v>53650000</v>
      </c>
    </row>
    <row r="1362" spans="1:12" ht="56.25" x14ac:dyDescent="0.25">
      <c r="A1362" s="11">
        <v>204870</v>
      </c>
      <c r="B1362" s="1"/>
      <c r="C1362" s="2" t="s">
        <v>850</v>
      </c>
      <c r="D1362" s="7"/>
      <c r="E1362" s="5">
        <v>39</v>
      </c>
      <c r="F1362" s="4">
        <v>39</v>
      </c>
      <c r="G1362" s="4">
        <v>0</v>
      </c>
      <c r="H1362" s="3">
        <v>6</v>
      </c>
      <c r="I1362" s="13">
        <f t="shared" si="84"/>
        <v>21586500</v>
      </c>
      <c r="J1362" s="12">
        <f t="shared" si="85"/>
        <v>72150000</v>
      </c>
      <c r="K1362" s="13">
        <f t="shared" si="86"/>
        <v>72150000</v>
      </c>
      <c r="L1362" s="12">
        <f t="shared" si="87"/>
        <v>72150000</v>
      </c>
    </row>
    <row r="1363" spans="1:12" ht="56.25" x14ac:dyDescent="0.25">
      <c r="A1363" s="11">
        <v>204875</v>
      </c>
      <c r="B1363" s="1"/>
      <c r="C1363" s="2" t="s">
        <v>851</v>
      </c>
      <c r="D1363" s="7"/>
      <c r="E1363" s="5">
        <v>37</v>
      </c>
      <c r="F1363" s="4">
        <v>37</v>
      </c>
      <c r="G1363" s="4">
        <v>0</v>
      </c>
      <c r="H1363" s="3">
        <v>7</v>
      </c>
      <c r="I1363" s="13">
        <f t="shared" si="84"/>
        <v>20479500</v>
      </c>
      <c r="J1363" s="12">
        <f t="shared" si="85"/>
        <v>68450000</v>
      </c>
      <c r="K1363" s="13">
        <f t="shared" si="86"/>
        <v>68450000</v>
      </c>
      <c r="L1363" s="12">
        <f t="shared" si="87"/>
        <v>68450000</v>
      </c>
    </row>
    <row r="1364" spans="1:12" ht="112.5" x14ac:dyDescent="0.25">
      <c r="A1364" s="11">
        <v>204880</v>
      </c>
      <c r="B1364" s="1"/>
      <c r="C1364" s="2" t="s">
        <v>5430</v>
      </c>
      <c r="D1364" s="7"/>
      <c r="E1364" s="5">
        <v>40</v>
      </c>
      <c r="F1364" s="4">
        <v>40</v>
      </c>
      <c r="G1364" s="4">
        <v>0</v>
      </c>
      <c r="H1364" s="3">
        <v>7</v>
      </c>
      <c r="I1364" s="13">
        <f t="shared" si="84"/>
        <v>22140000</v>
      </c>
      <c r="J1364" s="12">
        <f t="shared" si="85"/>
        <v>74000000</v>
      </c>
      <c r="K1364" s="13">
        <f t="shared" si="86"/>
        <v>74000000</v>
      </c>
      <c r="L1364" s="12">
        <f t="shared" si="87"/>
        <v>74000000</v>
      </c>
    </row>
    <row r="1365" spans="1:12" ht="75" x14ac:dyDescent="0.25">
      <c r="A1365" s="11">
        <v>204885</v>
      </c>
      <c r="B1365" s="1"/>
      <c r="C1365" s="2" t="s">
        <v>2707</v>
      </c>
      <c r="D1365" s="7"/>
      <c r="E1365" s="5">
        <v>37</v>
      </c>
      <c r="F1365" s="4">
        <v>37</v>
      </c>
      <c r="G1365" s="4">
        <v>0</v>
      </c>
      <c r="H1365" s="3">
        <v>7</v>
      </c>
      <c r="I1365" s="13">
        <f t="shared" si="84"/>
        <v>20479500</v>
      </c>
      <c r="J1365" s="12">
        <f t="shared" si="85"/>
        <v>68450000</v>
      </c>
      <c r="K1365" s="13">
        <f t="shared" si="86"/>
        <v>68450000</v>
      </c>
      <c r="L1365" s="12">
        <f t="shared" si="87"/>
        <v>68450000</v>
      </c>
    </row>
    <row r="1366" spans="1:12" ht="37.5" x14ac:dyDescent="0.25">
      <c r="A1366" s="11">
        <v>204890</v>
      </c>
      <c r="B1366" s="1"/>
      <c r="C1366" s="2" t="s">
        <v>5431</v>
      </c>
      <c r="D1366" s="7"/>
      <c r="E1366" s="5">
        <v>45</v>
      </c>
      <c r="F1366" s="4">
        <v>45</v>
      </c>
      <c r="G1366" s="4">
        <v>0</v>
      </c>
      <c r="H1366" s="3">
        <v>7</v>
      </c>
      <c r="I1366" s="13">
        <f t="shared" si="84"/>
        <v>24907500</v>
      </c>
      <c r="J1366" s="12">
        <f t="shared" si="85"/>
        <v>83250000</v>
      </c>
      <c r="K1366" s="13">
        <f t="shared" si="86"/>
        <v>83250000</v>
      </c>
      <c r="L1366" s="12">
        <f t="shared" si="87"/>
        <v>83250000</v>
      </c>
    </row>
    <row r="1367" spans="1:12" ht="37.5" x14ac:dyDescent="0.25">
      <c r="A1367" s="11">
        <v>204895</v>
      </c>
      <c r="B1367" s="1"/>
      <c r="C1367" s="2" t="s">
        <v>5432</v>
      </c>
      <c r="D1367" s="7"/>
      <c r="E1367" s="5">
        <v>56</v>
      </c>
      <c r="F1367" s="4">
        <v>56</v>
      </c>
      <c r="G1367" s="4">
        <v>0</v>
      </c>
      <c r="H1367" s="3">
        <v>7</v>
      </c>
      <c r="I1367" s="13">
        <f t="shared" si="84"/>
        <v>30996000</v>
      </c>
      <c r="J1367" s="12">
        <f t="shared" si="85"/>
        <v>103600000</v>
      </c>
      <c r="K1367" s="13">
        <f t="shared" si="86"/>
        <v>103600000</v>
      </c>
      <c r="L1367" s="12">
        <f t="shared" si="87"/>
        <v>103600000</v>
      </c>
    </row>
    <row r="1368" spans="1:12" ht="56.25" x14ac:dyDescent="0.25">
      <c r="A1368" s="11">
        <v>204900</v>
      </c>
      <c r="B1368" s="1"/>
      <c r="C1368" s="2" t="s">
        <v>852</v>
      </c>
      <c r="D1368" s="7"/>
      <c r="E1368" s="5">
        <v>27</v>
      </c>
      <c r="F1368" s="4">
        <v>27</v>
      </c>
      <c r="G1368" s="4">
        <v>0</v>
      </c>
      <c r="H1368" s="3">
        <v>7</v>
      </c>
      <c r="I1368" s="13">
        <f t="shared" si="84"/>
        <v>14944500</v>
      </c>
      <c r="J1368" s="12">
        <f t="shared" si="85"/>
        <v>49950000</v>
      </c>
      <c r="K1368" s="13">
        <f t="shared" si="86"/>
        <v>49950000</v>
      </c>
      <c r="L1368" s="12">
        <f t="shared" si="87"/>
        <v>49950000</v>
      </c>
    </row>
    <row r="1369" spans="1:12" ht="112.5" x14ac:dyDescent="0.25">
      <c r="A1369" s="11">
        <v>204905</v>
      </c>
      <c r="B1369" s="1"/>
      <c r="C1369" s="2" t="s">
        <v>853</v>
      </c>
      <c r="D1369" s="7"/>
      <c r="E1369" s="5">
        <v>46</v>
      </c>
      <c r="F1369" s="4">
        <v>46</v>
      </c>
      <c r="G1369" s="4">
        <v>0</v>
      </c>
      <c r="H1369" s="3">
        <v>7</v>
      </c>
      <c r="I1369" s="13">
        <f t="shared" si="84"/>
        <v>25461000</v>
      </c>
      <c r="J1369" s="12">
        <f t="shared" si="85"/>
        <v>85100000</v>
      </c>
      <c r="K1369" s="13">
        <f t="shared" si="86"/>
        <v>85100000</v>
      </c>
      <c r="L1369" s="12">
        <f t="shared" si="87"/>
        <v>85100000</v>
      </c>
    </row>
    <row r="1370" spans="1:12" ht="56.25" x14ac:dyDescent="0.25">
      <c r="A1370" s="11">
        <v>204910</v>
      </c>
      <c r="B1370" s="1"/>
      <c r="C1370" s="2" t="s">
        <v>854</v>
      </c>
      <c r="D1370" s="7"/>
      <c r="E1370" s="5">
        <v>38</v>
      </c>
      <c r="F1370" s="4">
        <v>38</v>
      </c>
      <c r="G1370" s="4">
        <v>0</v>
      </c>
      <c r="H1370" s="3">
        <v>7</v>
      </c>
      <c r="I1370" s="13">
        <f t="shared" si="84"/>
        <v>21033000</v>
      </c>
      <c r="J1370" s="12">
        <f t="shared" si="85"/>
        <v>70300000</v>
      </c>
      <c r="K1370" s="13">
        <f t="shared" si="86"/>
        <v>70300000</v>
      </c>
      <c r="L1370" s="12">
        <f t="shared" si="87"/>
        <v>70300000</v>
      </c>
    </row>
    <row r="1371" spans="1:12" ht="75" x14ac:dyDescent="0.25">
      <c r="A1371" s="11">
        <v>204915</v>
      </c>
      <c r="B1371" s="1"/>
      <c r="C1371" s="2" t="s">
        <v>855</v>
      </c>
      <c r="D1371" s="7"/>
      <c r="E1371" s="5">
        <v>45</v>
      </c>
      <c r="F1371" s="4">
        <v>45</v>
      </c>
      <c r="G1371" s="4">
        <v>0</v>
      </c>
      <c r="H1371" s="3">
        <v>7</v>
      </c>
      <c r="I1371" s="13">
        <f t="shared" si="84"/>
        <v>24907500</v>
      </c>
      <c r="J1371" s="12">
        <f t="shared" si="85"/>
        <v>83250000</v>
      </c>
      <c r="K1371" s="13">
        <f t="shared" si="86"/>
        <v>83250000</v>
      </c>
      <c r="L1371" s="12">
        <f t="shared" si="87"/>
        <v>83250000</v>
      </c>
    </row>
    <row r="1372" spans="1:12" ht="56.25" x14ac:dyDescent="0.25">
      <c r="A1372" s="11">
        <v>204920</v>
      </c>
      <c r="B1372" s="1"/>
      <c r="C1372" s="2" t="s">
        <v>856</v>
      </c>
      <c r="D1372" s="7"/>
      <c r="E1372" s="5">
        <v>69</v>
      </c>
      <c r="F1372" s="4">
        <v>69</v>
      </c>
      <c r="G1372" s="4">
        <v>0</v>
      </c>
      <c r="H1372" s="3">
        <v>7</v>
      </c>
      <c r="I1372" s="13">
        <f t="shared" si="84"/>
        <v>38191500</v>
      </c>
      <c r="J1372" s="12">
        <f t="shared" si="85"/>
        <v>127650000</v>
      </c>
      <c r="K1372" s="13">
        <f t="shared" si="86"/>
        <v>127650000</v>
      </c>
      <c r="L1372" s="12">
        <f t="shared" si="87"/>
        <v>127650000</v>
      </c>
    </row>
    <row r="1373" spans="1:12" ht="56.25" x14ac:dyDescent="0.25">
      <c r="A1373" s="11">
        <v>204925</v>
      </c>
      <c r="B1373" s="1"/>
      <c r="C1373" s="2" t="s">
        <v>2708</v>
      </c>
      <c r="D1373" s="7" t="s">
        <v>2709</v>
      </c>
      <c r="E1373" s="5">
        <v>82</v>
      </c>
      <c r="F1373" s="4">
        <v>82</v>
      </c>
      <c r="G1373" s="4">
        <v>0</v>
      </c>
      <c r="H1373" s="3">
        <v>7</v>
      </c>
      <c r="I1373" s="13">
        <f t="shared" si="84"/>
        <v>45387000</v>
      </c>
      <c r="J1373" s="12">
        <f t="shared" si="85"/>
        <v>151700000</v>
      </c>
      <c r="K1373" s="13">
        <f t="shared" si="86"/>
        <v>151700000</v>
      </c>
      <c r="L1373" s="12">
        <f t="shared" si="87"/>
        <v>151700000</v>
      </c>
    </row>
    <row r="1374" spans="1:12" ht="93.75" x14ac:dyDescent="0.25">
      <c r="A1374" s="11">
        <v>204930</v>
      </c>
      <c r="B1374" s="1"/>
      <c r="C1374" s="2" t="s">
        <v>857</v>
      </c>
      <c r="D1374" s="7"/>
      <c r="E1374" s="5">
        <v>42</v>
      </c>
      <c r="F1374" s="4">
        <v>42</v>
      </c>
      <c r="G1374" s="4">
        <v>0</v>
      </c>
      <c r="H1374" s="3">
        <v>6</v>
      </c>
      <c r="I1374" s="13">
        <f t="shared" si="84"/>
        <v>23247000</v>
      </c>
      <c r="J1374" s="12">
        <f t="shared" si="85"/>
        <v>77700000</v>
      </c>
      <c r="K1374" s="13">
        <f t="shared" si="86"/>
        <v>77700000</v>
      </c>
      <c r="L1374" s="12">
        <f t="shared" si="87"/>
        <v>77700000</v>
      </c>
    </row>
    <row r="1375" spans="1:12" ht="150" x14ac:dyDescent="0.25">
      <c r="A1375" s="11">
        <v>204935</v>
      </c>
      <c r="B1375" s="1"/>
      <c r="C1375" s="2" t="s">
        <v>858</v>
      </c>
      <c r="D1375" s="7"/>
      <c r="E1375" s="5">
        <v>44</v>
      </c>
      <c r="F1375" s="4">
        <v>44</v>
      </c>
      <c r="G1375" s="4">
        <v>0</v>
      </c>
      <c r="H1375" s="3">
        <v>6</v>
      </c>
      <c r="I1375" s="13">
        <f t="shared" si="84"/>
        <v>24354000</v>
      </c>
      <c r="J1375" s="12">
        <f t="shared" si="85"/>
        <v>81400000</v>
      </c>
      <c r="K1375" s="13">
        <f t="shared" si="86"/>
        <v>81400000</v>
      </c>
      <c r="L1375" s="12">
        <f t="shared" si="87"/>
        <v>81400000</v>
      </c>
    </row>
    <row r="1376" spans="1:12" ht="37.5" x14ac:dyDescent="0.25">
      <c r="A1376" s="11">
        <v>204940</v>
      </c>
      <c r="B1376" s="1"/>
      <c r="C1376" s="2" t="s">
        <v>5433</v>
      </c>
      <c r="D1376" s="7"/>
      <c r="E1376" s="5">
        <v>26</v>
      </c>
      <c r="F1376" s="4">
        <v>26</v>
      </c>
      <c r="G1376" s="4">
        <v>0</v>
      </c>
      <c r="H1376" s="3">
        <v>6</v>
      </c>
      <c r="I1376" s="13">
        <f t="shared" si="84"/>
        <v>14391000</v>
      </c>
      <c r="J1376" s="12">
        <f t="shared" si="85"/>
        <v>48100000</v>
      </c>
      <c r="K1376" s="13">
        <f t="shared" si="86"/>
        <v>48100000</v>
      </c>
      <c r="L1376" s="12">
        <f t="shared" si="87"/>
        <v>48100000</v>
      </c>
    </row>
    <row r="1377" spans="1:12" ht="93.75" x14ac:dyDescent="0.25">
      <c r="A1377" s="11">
        <v>204945</v>
      </c>
      <c r="B1377" s="1"/>
      <c r="C1377" s="2" t="s">
        <v>859</v>
      </c>
      <c r="D1377" s="7"/>
      <c r="E1377" s="5">
        <v>31</v>
      </c>
      <c r="F1377" s="4">
        <v>31</v>
      </c>
      <c r="G1377" s="4">
        <v>0</v>
      </c>
      <c r="H1377" s="3">
        <v>6</v>
      </c>
      <c r="I1377" s="13">
        <f t="shared" si="84"/>
        <v>17158500</v>
      </c>
      <c r="J1377" s="12">
        <f t="shared" si="85"/>
        <v>57350000</v>
      </c>
      <c r="K1377" s="13">
        <f t="shared" si="86"/>
        <v>57350000</v>
      </c>
      <c r="L1377" s="12">
        <f t="shared" si="87"/>
        <v>57350000</v>
      </c>
    </row>
    <row r="1378" spans="1:12" ht="75" x14ac:dyDescent="0.25">
      <c r="A1378" s="11">
        <v>204950</v>
      </c>
      <c r="B1378" s="1"/>
      <c r="C1378" s="2" t="s">
        <v>860</v>
      </c>
      <c r="D1378" s="7"/>
      <c r="E1378" s="5">
        <v>30</v>
      </c>
      <c r="F1378" s="4">
        <v>30</v>
      </c>
      <c r="G1378" s="4">
        <v>0</v>
      </c>
      <c r="H1378" s="3">
        <v>6</v>
      </c>
      <c r="I1378" s="13">
        <f t="shared" si="84"/>
        <v>16605000</v>
      </c>
      <c r="J1378" s="12">
        <f t="shared" si="85"/>
        <v>55500000</v>
      </c>
      <c r="K1378" s="13">
        <f t="shared" si="86"/>
        <v>55500000</v>
      </c>
      <c r="L1378" s="12">
        <f t="shared" si="87"/>
        <v>55500000</v>
      </c>
    </row>
    <row r="1379" spans="1:12" ht="75" x14ac:dyDescent="0.25">
      <c r="A1379" s="11">
        <v>204955</v>
      </c>
      <c r="B1379" s="1"/>
      <c r="C1379" s="2" t="s">
        <v>861</v>
      </c>
      <c r="D1379" s="7"/>
      <c r="E1379" s="5">
        <v>31</v>
      </c>
      <c r="F1379" s="4">
        <v>31</v>
      </c>
      <c r="G1379" s="4">
        <v>0</v>
      </c>
      <c r="H1379" s="3">
        <v>6</v>
      </c>
      <c r="I1379" s="13">
        <f t="shared" si="84"/>
        <v>17158500</v>
      </c>
      <c r="J1379" s="12">
        <f t="shared" si="85"/>
        <v>57350000</v>
      </c>
      <c r="K1379" s="13">
        <f t="shared" si="86"/>
        <v>57350000</v>
      </c>
      <c r="L1379" s="12">
        <f t="shared" si="87"/>
        <v>57350000</v>
      </c>
    </row>
    <row r="1380" spans="1:12" ht="75" x14ac:dyDescent="0.25">
      <c r="A1380" s="11">
        <v>204960</v>
      </c>
      <c r="B1380" s="1"/>
      <c r="C1380" s="2" t="s">
        <v>862</v>
      </c>
      <c r="D1380" s="7"/>
      <c r="E1380" s="5">
        <v>36</v>
      </c>
      <c r="F1380" s="4">
        <v>36</v>
      </c>
      <c r="G1380" s="4">
        <v>0</v>
      </c>
      <c r="H1380" s="3">
        <v>6</v>
      </c>
      <c r="I1380" s="13">
        <f t="shared" si="84"/>
        <v>19926000</v>
      </c>
      <c r="J1380" s="12">
        <f t="shared" si="85"/>
        <v>66600000</v>
      </c>
      <c r="K1380" s="13">
        <f t="shared" si="86"/>
        <v>66600000</v>
      </c>
      <c r="L1380" s="12">
        <f t="shared" si="87"/>
        <v>66600000</v>
      </c>
    </row>
    <row r="1381" spans="1:12" ht="75" x14ac:dyDescent="0.25">
      <c r="A1381" s="11">
        <v>204965</v>
      </c>
      <c r="B1381" s="1"/>
      <c r="C1381" s="2" t="s">
        <v>863</v>
      </c>
      <c r="D1381" s="7"/>
      <c r="E1381" s="5">
        <v>66</v>
      </c>
      <c r="F1381" s="4">
        <v>66</v>
      </c>
      <c r="G1381" s="4">
        <v>0</v>
      </c>
      <c r="H1381" s="3">
        <v>6</v>
      </c>
      <c r="I1381" s="13">
        <f t="shared" si="84"/>
        <v>36531000</v>
      </c>
      <c r="J1381" s="12">
        <f t="shared" si="85"/>
        <v>122100000</v>
      </c>
      <c r="K1381" s="13">
        <f t="shared" si="86"/>
        <v>122100000</v>
      </c>
      <c r="L1381" s="12">
        <f t="shared" si="87"/>
        <v>122100000</v>
      </c>
    </row>
    <row r="1382" spans="1:12" ht="75" x14ac:dyDescent="0.25">
      <c r="A1382" s="11">
        <v>204970</v>
      </c>
      <c r="B1382" s="1"/>
      <c r="C1382" s="2" t="s">
        <v>864</v>
      </c>
      <c r="D1382" s="7"/>
      <c r="E1382" s="5">
        <v>27</v>
      </c>
      <c r="F1382" s="4">
        <v>27</v>
      </c>
      <c r="G1382" s="4">
        <v>0</v>
      </c>
      <c r="H1382" s="3">
        <v>6</v>
      </c>
      <c r="I1382" s="13">
        <f t="shared" si="84"/>
        <v>14944500</v>
      </c>
      <c r="J1382" s="12">
        <f t="shared" si="85"/>
        <v>49950000</v>
      </c>
      <c r="K1382" s="13">
        <f t="shared" si="86"/>
        <v>49950000</v>
      </c>
      <c r="L1382" s="12">
        <f t="shared" si="87"/>
        <v>49950000</v>
      </c>
    </row>
    <row r="1383" spans="1:12" ht="56.25" x14ac:dyDescent="0.25">
      <c r="A1383" s="11">
        <v>204975</v>
      </c>
      <c r="B1383" s="1"/>
      <c r="C1383" s="2" t="s">
        <v>865</v>
      </c>
      <c r="D1383" s="7"/>
      <c r="E1383" s="5">
        <v>30</v>
      </c>
      <c r="F1383" s="4">
        <v>30</v>
      </c>
      <c r="G1383" s="4">
        <v>0</v>
      </c>
      <c r="H1383" s="3">
        <v>6</v>
      </c>
      <c r="I1383" s="13">
        <f t="shared" si="84"/>
        <v>16605000</v>
      </c>
      <c r="J1383" s="12">
        <f t="shared" si="85"/>
        <v>55500000</v>
      </c>
      <c r="K1383" s="13">
        <f t="shared" si="86"/>
        <v>55500000</v>
      </c>
      <c r="L1383" s="12">
        <f t="shared" si="87"/>
        <v>55500000</v>
      </c>
    </row>
    <row r="1384" spans="1:12" ht="93.75" x14ac:dyDescent="0.25">
      <c r="A1384" s="11">
        <v>204980</v>
      </c>
      <c r="B1384" s="1"/>
      <c r="C1384" s="2" t="s">
        <v>866</v>
      </c>
      <c r="D1384" s="7"/>
      <c r="E1384" s="5">
        <v>33</v>
      </c>
      <c r="F1384" s="4">
        <v>33</v>
      </c>
      <c r="G1384" s="4">
        <v>0</v>
      </c>
      <c r="H1384" s="3">
        <v>6</v>
      </c>
      <c r="I1384" s="13">
        <f t="shared" si="84"/>
        <v>18265500</v>
      </c>
      <c r="J1384" s="12">
        <f t="shared" si="85"/>
        <v>61050000</v>
      </c>
      <c r="K1384" s="13">
        <f t="shared" si="86"/>
        <v>61050000</v>
      </c>
      <c r="L1384" s="12">
        <f t="shared" si="87"/>
        <v>61050000</v>
      </c>
    </row>
    <row r="1385" spans="1:12" ht="75" x14ac:dyDescent="0.25">
      <c r="A1385" s="11">
        <v>204985</v>
      </c>
      <c r="B1385" s="1"/>
      <c r="C1385" s="2" t="s">
        <v>867</v>
      </c>
      <c r="D1385" s="7"/>
      <c r="E1385" s="5">
        <v>39</v>
      </c>
      <c r="F1385" s="4">
        <v>39</v>
      </c>
      <c r="G1385" s="4">
        <v>0</v>
      </c>
      <c r="H1385" s="3">
        <v>6</v>
      </c>
      <c r="I1385" s="13">
        <f t="shared" si="84"/>
        <v>21586500</v>
      </c>
      <c r="J1385" s="12">
        <f t="shared" si="85"/>
        <v>72150000</v>
      </c>
      <c r="K1385" s="13">
        <f t="shared" si="86"/>
        <v>72150000</v>
      </c>
      <c r="L1385" s="12">
        <f t="shared" si="87"/>
        <v>72150000</v>
      </c>
    </row>
    <row r="1386" spans="1:12" ht="56.25" x14ac:dyDescent="0.25">
      <c r="A1386" s="11">
        <v>204990</v>
      </c>
      <c r="B1386" s="1"/>
      <c r="C1386" s="2" t="s">
        <v>868</v>
      </c>
      <c r="D1386" s="7"/>
      <c r="E1386" s="5">
        <v>38</v>
      </c>
      <c r="F1386" s="4">
        <v>38</v>
      </c>
      <c r="G1386" s="4">
        <v>0</v>
      </c>
      <c r="H1386" s="3">
        <v>6</v>
      </c>
      <c r="I1386" s="13">
        <f t="shared" si="84"/>
        <v>21033000</v>
      </c>
      <c r="J1386" s="12">
        <f t="shared" si="85"/>
        <v>70300000</v>
      </c>
      <c r="K1386" s="13">
        <f t="shared" si="86"/>
        <v>70300000</v>
      </c>
      <c r="L1386" s="12">
        <f t="shared" si="87"/>
        <v>70300000</v>
      </c>
    </row>
    <row r="1387" spans="1:12" ht="56.25" x14ac:dyDescent="0.25">
      <c r="A1387" s="11">
        <v>204995</v>
      </c>
      <c r="B1387" s="1"/>
      <c r="C1387" s="2" t="s">
        <v>869</v>
      </c>
      <c r="D1387" s="7"/>
      <c r="E1387" s="5">
        <v>41</v>
      </c>
      <c r="F1387" s="4">
        <v>41</v>
      </c>
      <c r="G1387" s="4">
        <v>0</v>
      </c>
      <c r="H1387" s="3">
        <v>6</v>
      </c>
      <c r="I1387" s="13">
        <f t="shared" si="84"/>
        <v>22693500</v>
      </c>
      <c r="J1387" s="12">
        <f t="shared" si="85"/>
        <v>75850000</v>
      </c>
      <c r="K1387" s="13">
        <f t="shared" si="86"/>
        <v>75850000</v>
      </c>
      <c r="L1387" s="12">
        <f t="shared" si="87"/>
        <v>75850000</v>
      </c>
    </row>
    <row r="1388" spans="1:12" ht="56.25" x14ac:dyDescent="0.25">
      <c r="A1388" s="11">
        <v>205000</v>
      </c>
      <c r="B1388" s="1"/>
      <c r="C1388" s="2" t="s">
        <v>870</v>
      </c>
      <c r="D1388" s="7"/>
      <c r="E1388" s="5">
        <v>53</v>
      </c>
      <c r="F1388" s="4">
        <v>53</v>
      </c>
      <c r="G1388" s="4">
        <v>0</v>
      </c>
      <c r="H1388" s="3">
        <v>6</v>
      </c>
      <c r="I1388" s="13">
        <f t="shared" si="84"/>
        <v>29335500</v>
      </c>
      <c r="J1388" s="12">
        <f t="shared" si="85"/>
        <v>98050000</v>
      </c>
      <c r="K1388" s="13">
        <f t="shared" si="86"/>
        <v>98050000</v>
      </c>
      <c r="L1388" s="12">
        <f t="shared" si="87"/>
        <v>98050000</v>
      </c>
    </row>
    <row r="1389" spans="1:12" ht="37.5" x14ac:dyDescent="0.25">
      <c r="A1389" s="11">
        <v>205050</v>
      </c>
      <c r="B1389" s="1" t="s">
        <v>16</v>
      </c>
      <c r="C1389" s="2" t="s">
        <v>2710</v>
      </c>
      <c r="D1389" s="7"/>
      <c r="E1389" s="5">
        <v>5</v>
      </c>
      <c r="F1389" s="4">
        <v>5</v>
      </c>
      <c r="G1389" s="4">
        <v>0</v>
      </c>
      <c r="H1389" s="3">
        <v>4</v>
      </c>
      <c r="I1389" s="13">
        <f t="shared" si="84"/>
        <v>2767500</v>
      </c>
      <c r="J1389" s="12">
        <f t="shared" si="85"/>
        <v>9250000</v>
      </c>
      <c r="K1389" s="13">
        <f t="shared" si="86"/>
        <v>9250000</v>
      </c>
      <c r="L1389" s="12">
        <f t="shared" si="87"/>
        <v>9250000</v>
      </c>
    </row>
    <row r="1390" spans="1:12" ht="37.5" x14ac:dyDescent="0.25">
      <c r="A1390" s="11">
        <v>300005</v>
      </c>
      <c r="B1390" s="1"/>
      <c r="C1390" s="2" t="s">
        <v>871</v>
      </c>
      <c r="D1390" s="7"/>
      <c r="E1390" s="5">
        <v>7</v>
      </c>
      <c r="F1390" s="4">
        <v>7</v>
      </c>
      <c r="G1390" s="4">
        <v>0</v>
      </c>
      <c r="H1390" s="3">
        <v>7</v>
      </c>
      <c r="I1390" s="13">
        <f t="shared" si="84"/>
        <v>3874500</v>
      </c>
      <c r="J1390" s="12">
        <f t="shared" si="85"/>
        <v>12950000</v>
      </c>
      <c r="K1390" s="13">
        <f t="shared" si="86"/>
        <v>12950000</v>
      </c>
      <c r="L1390" s="12">
        <f t="shared" si="87"/>
        <v>12950000</v>
      </c>
    </row>
    <row r="1391" spans="1:12" ht="19.5" x14ac:dyDescent="0.25">
      <c r="A1391" s="11">
        <v>300010</v>
      </c>
      <c r="B1391" s="1"/>
      <c r="C1391" s="2" t="s">
        <v>872</v>
      </c>
      <c r="D1391" s="7"/>
      <c r="E1391" s="5">
        <v>5</v>
      </c>
      <c r="F1391" s="4">
        <v>5</v>
      </c>
      <c r="G1391" s="4">
        <v>0</v>
      </c>
      <c r="H1391" s="3">
        <v>6</v>
      </c>
      <c r="I1391" s="13">
        <f t="shared" si="84"/>
        <v>2767500</v>
      </c>
      <c r="J1391" s="12">
        <f t="shared" si="85"/>
        <v>9250000</v>
      </c>
      <c r="K1391" s="13">
        <f t="shared" si="86"/>
        <v>9250000</v>
      </c>
      <c r="L1391" s="12">
        <f t="shared" si="87"/>
        <v>9250000</v>
      </c>
    </row>
    <row r="1392" spans="1:12" ht="56.25" x14ac:dyDescent="0.25">
      <c r="A1392" s="11">
        <v>300015</v>
      </c>
      <c r="B1392" s="1"/>
      <c r="C1392" s="2" t="s">
        <v>873</v>
      </c>
      <c r="D1392" s="7"/>
      <c r="E1392" s="5">
        <v>18</v>
      </c>
      <c r="F1392" s="4">
        <v>18</v>
      </c>
      <c r="G1392" s="4">
        <v>0</v>
      </c>
      <c r="H1392" s="3">
        <v>10</v>
      </c>
      <c r="I1392" s="13">
        <f t="shared" si="84"/>
        <v>9963000</v>
      </c>
      <c r="J1392" s="12">
        <f t="shared" si="85"/>
        <v>33300000</v>
      </c>
      <c r="K1392" s="13">
        <f t="shared" si="86"/>
        <v>33300000</v>
      </c>
      <c r="L1392" s="12">
        <f t="shared" si="87"/>
        <v>33300000</v>
      </c>
    </row>
    <row r="1393" spans="1:12" ht="75" x14ac:dyDescent="0.25">
      <c r="A1393" s="11">
        <v>300017</v>
      </c>
      <c r="B1393" s="1"/>
      <c r="C1393" s="2" t="s">
        <v>874</v>
      </c>
      <c r="D1393" s="7"/>
      <c r="E1393" s="5">
        <v>30</v>
      </c>
      <c r="F1393" s="4">
        <v>30</v>
      </c>
      <c r="G1393" s="4">
        <v>0</v>
      </c>
      <c r="H1393" s="3">
        <v>10</v>
      </c>
      <c r="I1393" s="13">
        <f t="shared" si="84"/>
        <v>16605000</v>
      </c>
      <c r="J1393" s="12">
        <f t="shared" si="85"/>
        <v>55500000</v>
      </c>
      <c r="K1393" s="13">
        <f t="shared" si="86"/>
        <v>55500000</v>
      </c>
      <c r="L1393" s="12">
        <f t="shared" si="87"/>
        <v>55500000</v>
      </c>
    </row>
    <row r="1394" spans="1:12" ht="56.25" x14ac:dyDescent="0.25">
      <c r="A1394" s="11">
        <v>300020</v>
      </c>
      <c r="B1394" s="1"/>
      <c r="C1394" s="2" t="s">
        <v>875</v>
      </c>
      <c r="D1394" s="7"/>
      <c r="E1394" s="5">
        <v>31</v>
      </c>
      <c r="F1394" s="4">
        <v>31</v>
      </c>
      <c r="G1394" s="4">
        <v>0</v>
      </c>
      <c r="H1394" s="3">
        <v>10</v>
      </c>
      <c r="I1394" s="13">
        <f t="shared" si="84"/>
        <v>17158500</v>
      </c>
      <c r="J1394" s="12">
        <f t="shared" si="85"/>
        <v>57350000</v>
      </c>
      <c r="K1394" s="13">
        <f t="shared" si="86"/>
        <v>57350000</v>
      </c>
      <c r="L1394" s="12">
        <f t="shared" si="87"/>
        <v>57350000</v>
      </c>
    </row>
    <row r="1395" spans="1:12" ht="56.25" x14ac:dyDescent="0.25">
      <c r="A1395" s="11">
        <v>300025</v>
      </c>
      <c r="B1395" s="1"/>
      <c r="C1395" s="2" t="s">
        <v>876</v>
      </c>
      <c r="D1395" s="7"/>
      <c r="E1395" s="5">
        <v>27</v>
      </c>
      <c r="F1395" s="4">
        <v>27</v>
      </c>
      <c r="G1395" s="4">
        <v>0</v>
      </c>
      <c r="H1395" s="3">
        <v>10</v>
      </c>
      <c r="I1395" s="13">
        <f t="shared" si="84"/>
        <v>14944500</v>
      </c>
      <c r="J1395" s="12">
        <f t="shared" si="85"/>
        <v>49950000</v>
      </c>
      <c r="K1395" s="13">
        <f t="shared" si="86"/>
        <v>49950000</v>
      </c>
      <c r="L1395" s="12">
        <f t="shared" si="87"/>
        <v>49950000</v>
      </c>
    </row>
    <row r="1396" spans="1:12" ht="56.25" x14ac:dyDescent="0.25">
      <c r="A1396" s="11">
        <v>300030</v>
      </c>
      <c r="B1396" s="1"/>
      <c r="C1396" s="2" t="s">
        <v>2711</v>
      </c>
      <c r="D1396" s="7"/>
      <c r="E1396" s="5">
        <v>20</v>
      </c>
      <c r="F1396" s="4">
        <v>20</v>
      </c>
      <c r="G1396" s="4">
        <v>0</v>
      </c>
      <c r="H1396" s="3">
        <v>10</v>
      </c>
      <c r="I1396" s="13">
        <f t="shared" si="84"/>
        <v>11070000</v>
      </c>
      <c r="J1396" s="12">
        <f t="shared" si="85"/>
        <v>37000000</v>
      </c>
      <c r="K1396" s="13">
        <f t="shared" si="86"/>
        <v>37000000</v>
      </c>
      <c r="L1396" s="12">
        <f t="shared" si="87"/>
        <v>37000000</v>
      </c>
    </row>
    <row r="1397" spans="1:12" ht="56.25" x14ac:dyDescent="0.25">
      <c r="A1397" s="11">
        <v>300031</v>
      </c>
      <c r="B1397" s="1"/>
      <c r="C1397" s="2" t="s">
        <v>2712</v>
      </c>
      <c r="D1397" s="7"/>
      <c r="E1397" s="5">
        <v>31</v>
      </c>
      <c r="F1397" s="4">
        <v>31</v>
      </c>
      <c r="G1397" s="4">
        <v>0</v>
      </c>
      <c r="H1397" s="3">
        <v>10</v>
      </c>
      <c r="I1397" s="13">
        <f t="shared" si="84"/>
        <v>17158500</v>
      </c>
      <c r="J1397" s="12">
        <f t="shared" si="85"/>
        <v>57350000</v>
      </c>
      <c r="K1397" s="13">
        <f t="shared" si="86"/>
        <v>57350000</v>
      </c>
      <c r="L1397" s="12">
        <f t="shared" si="87"/>
        <v>57350000</v>
      </c>
    </row>
    <row r="1398" spans="1:12" ht="56.25" x14ac:dyDescent="0.25">
      <c r="A1398" s="11">
        <v>300035</v>
      </c>
      <c r="B1398" s="1"/>
      <c r="C1398" s="2" t="s">
        <v>2713</v>
      </c>
      <c r="D1398" s="7" t="s">
        <v>2714</v>
      </c>
      <c r="E1398" s="5">
        <v>16</v>
      </c>
      <c r="F1398" s="4">
        <v>16</v>
      </c>
      <c r="G1398" s="4">
        <v>0</v>
      </c>
      <c r="H1398" s="3">
        <v>10</v>
      </c>
      <c r="I1398" s="13">
        <f t="shared" si="84"/>
        <v>8856000</v>
      </c>
      <c r="J1398" s="12">
        <f t="shared" si="85"/>
        <v>29600000</v>
      </c>
      <c r="K1398" s="13">
        <f t="shared" si="86"/>
        <v>29600000</v>
      </c>
      <c r="L1398" s="12">
        <f t="shared" si="87"/>
        <v>29600000</v>
      </c>
    </row>
    <row r="1399" spans="1:12" ht="93.75" x14ac:dyDescent="0.25">
      <c r="A1399" s="11">
        <v>300040</v>
      </c>
      <c r="B1399" s="1"/>
      <c r="C1399" s="2" t="s">
        <v>2715</v>
      </c>
      <c r="D1399" s="7" t="s">
        <v>877</v>
      </c>
      <c r="E1399" s="5">
        <v>46</v>
      </c>
      <c r="F1399" s="4">
        <v>46</v>
      </c>
      <c r="G1399" s="4">
        <v>0</v>
      </c>
      <c r="H1399" s="3">
        <v>11</v>
      </c>
      <c r="I1399" s="13">
        <f t="shared" si="84"/>
        <v>25461000</v>
      </c>
      <c r="J1399" s="12">
        <f t="shared" si="85"/>
        <v>85100000</v>
      </c>
      <c r="K1399" s="13">
        <f t="shared" si="86"/>
        <v>85100000</v>
      </c>
      <c r="L1399" s="12">
        <f t="shared" si="87"/>
        <v>85100000</v>
      </c>
    </row>
    <row r="1400" spans="1:12" ht="37.5" x14ac:dyDescent="0.25">
      <c r="A1400" s="11">
        <v>300045</v>
      </c>
      <c r="B1400" s="1"/>
      <c r="C1400" s="2" t="s">
        <v>5434</v>
      </c>
      <c r="D1400" s="7"/>
      <c r="E1400" s="5">
        <v>5.2</v>
      </c>
      <c r="F1400" s="4">
        <v>5.2</v>
      </c>
      <c r="G1400" s="4">
        <v>0</v>
      </c>
      <c r="H1400" s="3">
        <v>7</v>
      </c>
      <c r="I1400" s="13">
        <f t="shared" si="84"/>
        <v>2878200</v>
      </c>
      <c r="J1400" s="12">
        <f t="shared" si="85"/>
        <v>9620000</v>
      </c>
      <c r="K1400" s="13">
        <f t="shared" si="86"/>
        <v>9620000</v>
      </c>
      <c r="L1400" s="12">
        <f t="shared" si="87"/>
        <v>9620000</v>
      </c>
    </row>
    <row r="1401" spans="1:12" ht="37.5" x14ac:dyDescent="0.25">
      <c r="A1401" s="11">
        <v>300046</v>
      </c>
      <c r="B1401" s="1"/>
      <c r="C1401" s="2" t="s">
        <v>2716</v>
      </c>
      <c r="D1401" s="7"/>
      <c r="E1401" s="5">
        <v>7</v>
      </c>
      <c r="F1401" s="4">
        <v>7</v>
      </c>
      <c r="G1401" s="4">
        <v>0</v>
      </c>
      <c r="H1401" s="3">
        <v>7</v>
      </c>
      <c r="I1401" s="13">
        <f t="shared" si="84"/>
        <v>3874500</v>
      </c>
      <c r="J1401" s="12">
        <f t="shared" si="85"/>
        <v>12950000</v>
      </c>
      <c r="K1401" s="13">
        <f t="shared" si="86"/>
        <v>12950000</v>
      </c>
      <c r="L1401" s="12">
        <f t="shared" si="87"/>
        <v>12950000</v>
      </c>
    </row>
    <row r="1402" spans="1:12" ht="19.5" x14ac:dyDescent="0.25">
      <c r="A1402" s="11">
        <v>300050</v>
      </c>
      <c r="B1402" s="1"/>
      <c r="C1402" s="2" t="s">
        <v>878</v>
      </c>
      <c r="D1402" s="7"/>
      <c r="E1402" s="5">
        <v>10</v>
      </c>
      <c r="F1402" s="4">
        <v>10</v>
      </c>
      <c r="G1402" s="4">
        <v>0</v>
      </c>
      <c r="H1402" s="3">
        <v>10</v>
      </c>
      <c r="I1402" s="13">
        <f t="shared" si="84"/>
        <v>5535000</v>
      </c>
      <c r="J1402" s="12">
        <f t="shared" si="85"/>
        <v>18500000</v>
      </c>
      <c r="K1402" s="13">
        <f t="shared" si="86"/>
        <v>18500000</v>
      </c>
      <c r="L1402" s="12">
        <f t="shared" si="87"/>
        <v>18500000</v>
      </c>
    </row>
    <row r="1403" spans="1:12" ht="37.5" x14ac:dyDescent="0.25">
      <c r="A1403" s="11">
        <v>300055</v>
      </c>
      <c r="B1403" s="1"/>
      <c r="C1403" s="2" t="s">
        <v>2717</v>
      </c>
      <c r="D1403" s="7"/>
      <c r="E1403" s="5">
        <v>5</v>
      </c>
      <c r="F1403" s="4">
        <v>5</v>
      </c>
      <c r="G1403" s="4">
        <v>0</v>
      </c>
      <c r="H1403" s="3">
        <v>5</v>
      </c>
      <c r="I1403" s="13">
        <f t="shared" si="84"/>
        <v>2767500</v>
      </c>
      <c r="J1403" s="12">
        <f t="shared" si="85"/>
        <v>9250000</v>
      </c>
      <c r="K1403" s="13">
        <f t="shared" si="86"/>
        <v>9250000</v>
      </c>
      <c r="L1403" s="12">
        <f t="shared" si="87"/>
        <v>9250000</v>
      </c>
    </row>
    <row r="1404" spans="1:12" ht="56.25" x14ac:dyDescent="0.25">
      <c r="A1404" s="11">
        <v>300056</v>
      </c>
      <c r="B1404" s="1"/>
      <c r="C1404" s="2" t="s">
        <v>879</v>
      </c>
      <c r="D1404" s="7"/>
      <c r="E1404" s="5">
        <v>9</v>
      </c>
      <c r="F1404" s="4">
        <v>9</v>
      </c>
      <c r="G1404" s="4">
        <v>0</v>
      </c>
      <c r="H1404" s="3">
        <v>5</v>
      </c>
      <c r="I1404" s="13">
        <f t="shared" si="84"/>
        <v>4981500</v>
      </c>
      <c r="J1404" s="12">
        <f t="shared" si="85"/>
        <v>16650000</v>
      </c>
      <c r="K1404" s="13">
        <f t="shared" si="86"/>
        <v>16650000</v>
      </c>
      <c r="L1404" s="12">
        <f t="shared" si="87"/>
        <v>16650000</v>
      </c>
    </row>
    <row r="1405" spans="1:12" ht="37.5" x14ac:dyDescent="0.25">
      <c r="A1405" s="11">
        <v>300060</v>
      </c>
      <c r="B1405" s="1"/>
      <c r="C1405" s="2" t="s">
        <v>880</v>
      </c>
      <c r="D1405" s="7"/>
      <c r="E1405" s="5">
        <v>23</v>
      </c>
      <c r="F1405" s="4">
        <v>23</v>
      </c>
      <c r="G1405" s="4">
        <v>0</v>
      </c>
      <c r="H1405" s="3">
        <v>8</v>
      </c>
      <c r="I1405" s="13">
        <f t="shared" si="84"/>
        <v>12730500</v>
      </c>
      <c r="J1405" s="12">
        <f t="shared" si="85"/>
        <v>42550000</v>
      </c>
      <c r="K1405" s="13">
        <f t="shared" si="86"/>
        <v>42550000</v>
      </c>
      <c r="L1405" s="12">
        <f t="shared" si="87"/>
        <v>42550000</v>
      </c>
    </row>
    <row r="1406" spans="1:12" ht="37.5" x14ac:dyDescent="0.25">
      <c r="A1406" s="11">
        <v>300065</v>
      </c>
      <c r="B1406" s="1" t="s">
        <v>16</v>
      </c>
      <c r="C1406" s="2" t="s">
        <v>2718</v>
      </c>
      <c r="D1406" s="7" t="s">
        <v>881</v>
      </c>
      <c r="E1406" s="5">
        <v>57</v>
      </c>
      <c r="F1406" s="4">
        <v>57</v>
      </c>
      <c r="G1406" s="4">
        <v>0</v>
      </c>
      <c r="H1406" s="3">
        <v>8</v>
      </c>
      <c r="I1406" s="13">
        <f t="shared" si="84"/>
        <v>31549500</v>
      </c>
      <c r="J1406" s="12">
        <f t="shared" si="85"/>
        <v>105450000</v>
      </c>
      <c r="K1406" s="13">
        <f t="shared" si="86"/>
        <v>105450000</v>
      </c>
      <c r="L1406" s="12">
        <f t="shared" si="87"/>
        <v>105450000</v>
      </c>
    </row>
    <row r="1407" spans="1:12" ht="19.5" x14ac:dyDescent="0.25">
      <c r="A1407" s="11">
        <v>300070</v>
      </c>
      <c r="B1407" s="1" t="s">
        <v>16</v>
      </c>
      <c r="C1407" s="2" t="s">
        <v>882</v>
      </c>
      <c r="D1407" s="7"/>
      <c r="E1407" s="5">
        <v>78</v>
      </c>
      <c r="F1407" s="4">
        <v>78</v>
      </c>
      <c r="G1407" s="4">
        <v>0</v>
      </c>
      <c r="H1407" s="3">
        <v>8</v>
      </c>
      <c r="I1407" s="13">
        <f t="shared" si="84"/>
        <v>43173000</v>
      </c>
      <c r="J1407" s="12">
        <f t="shared" si="85"/>
        <v>144300000</v>
      </c>
      <c r="K1407" s="13">
        <f t="shared" si="86"/>
        <v>144300000</v>
      </c>
      <c r="L1407" s="12">
        <f t="shared" si="87"/>
        <v>144300000</v>
      </c>
    </row>
    <row r="1408" spans="1:12" ht="56.25" x14ac:dyDescent="0.25">
      <c r="A1408" s="11">
        <v>300075</v>
      </c>
      <c r="B1408" s="1" t="s">
        <v>16</v>
      </c>
      <c r="C1408" s="2" t="s">
        <v>883</v>
      </c>
      <c r="D1408" s="7"/>
      <c r="E1408" s="5">
        <v>47</v>
      </c>
      <c r="F1408" s="4">
        <v>47</v>
      </c>
      <c r="G1408" s="4">
        <v>0</v>
      </c>
      <c r="H1408" s="3">
        <v>8</v>
      </c>
      <c r="I1408" s="13">
        <f t="shared" si="84"/>
        <v>26014500</v>
      </c>
      <c r="J1408" s="12">
        <f t="shared" si="85"/>
        <v>86950000</v>
      </c>
      <c r="K1408" s="13">
        <f t="shared" si="86"/>
        <v>86950000</v>
      </c>
      <c r="L1408" s="12">
        <f t="shared" si="87"/>
        <v>86950000</v>
      </c>
    </row>
    <row r="1409" spans="1:12" ht="37.5" x14ac:dyDescent="0.25">
      <c r="A1409" s="11">
        <v>300080</v>
      </c>
      <c r="B1409" s="1" t="s">
        <v>16</v>
      </c>
      <c r="C1409" s="2" t="s">
        <v>884</v>
      </c>
      <c r="D1409" s="7"/>
      <c r="E1409" s="5">
        <v>93</v>
      </c>
      <c r="F1409" s="4">
        <v>93</v>
      </c>
      <c r="G1409" s="4">
        <v>0</v>
      </c>
      <c r="H1409" s="3">
        <v>8</v>
      </c>
      <c r="I1409" s="13">
        <f t="shared" si="84"/>
        <v>51475500</v>
      </c>
      <c r="J1409" s="12">
        <f t="shared" si="85"/>
        <v>172050000</v>
      </c>
      <c r="K1409" s="13">
        <f t="shared" si="86"/>
        <v>172050000</v>
      </c>
      <c r="L1409" s="12">
        <f t="shared" si="87"/>
        <v>172050000</v>
      </c>
    </row>
    <row r="1410" spans="1:12" ht="112.5" x14ac:dyDescent="0.25">
      <c r="A1410" s="11">
        <v>300085</v>
      </c>
      <c r="B1410" s="1"/>
      <c r="C1410" s="2" t="s">
        <v>2719</v>
      </c>
      <c r="D1410" s="7"/>
      <c r="E1410" s="5">
        <v>49</v>
      </c>
      <c r="F1410" s="4">
        <v>49</v>
      </c>
      <c r="G1410" s="4">
        <v>0</v>
      </c>
      <c r="H1410" s="3">
        <v>8</v>
      </c>
      <c r="I1410" s="13">
        <f t="shared" si="84"/>
        <v>27121500</v>
      </c>
      <c r="J1410" s="12">
        <f t="shared" si="85"/>
        <v>90650000</v>
      </c>
      <c r="K1410" s="13">
        <f t="shared" si="86"/>
        <v>90650000</v>
      </c>
      <c r="L1410" s="12">
        <f t="shared" si="87"/>
        <v>90650000</v>
      </c>
    </row>
    <row r="1411" spans="1:12" ht="131.25" x14ac:dyDescent="0.25">
      <c r="A1411" s="11">
        <v>300086</v>
      </c>
      <c r="B1411" s="1"/>
      <c r="C1411" s="2" t="s">
        <v>2720</v>
      </c>
      <c r="D1411" s="7"/>
      <c r="E1411" s="5">
        <v>75</v>
      </c>
      <c r="F1411" s="4">
        <v>75</v>
      </c>
      <c r="G1411" s="4">
        <v>0</v>
      </c>
      <c r="H1411" s="3">
        <v>8</v>
      </c>
      <c r="I1411" s="13">
        <f t="shared" si="84"/>
        <v>41512500</v>
      </c>
      <c r="J1411" s="12">
        <f t="shared" si="85"/>
        <v>138750000</v>
      </c>
      <c r="K1411" s="13">
        <f t="shared" si="86"/>
        <v>138750000</v>
      </c>
      <c r="L1411" s="12">
        <f t="shared" si="87"/>
        <v>138750000</v>
      </c>
    </row>
    <row r="1412" spans="1:12" ht="93.75" x14ac:dyDescent="0.25">
      <c r="A1412" s="11">
        <v>300090</v>
      </c>
      <c r="B1412" s="1"/>
      <c r="C1412" s="2" t="s">
        <v>2721</v>
      </c>
      <c r="D1412" s="7" t="s">
        <v>885</v>
      </c>
      <c r="E1412" s="5">
        <v>56</v>
      </c>
      <c r="F1412" s="4">
        <v>56</v>
      </c>
      <c r="G1412" s="4">
        <v>0</v>
      </c>
      <c r="H1412" s="3">
        <v>10</v>
      </c>
      <c r="I1412" s="13">
        <f t="shared" ref="I1412:I1475" si="88">F1412*553500+G1412*1140000</f>
        <v>30996000</v>
      </c>
      <c r="J1412" s="12">
        <f t="shared" ref="J1412:J1475" si="89">F1412*1850000+G1412*5100000</f>
        <v>103600000</v>
      </c>
      <c r="K1412" s="13">
        <f t="shared" ref="K1412:K1475" si="90">F1412*1850000+G1412*2060000</f>
        <v>103600000</v>
      </c>
      <c r="L1412" s="12">
        <f t="shared" ref="L1412:L1475" si="91">F1412*1850000+G1412*4340000</f>
        <v>103600000</v>
      </c>
    </row>
    <row r="1413" spans="1:12" ht="112.5" x14ac:dyDescent="0.25">
      <c r="A1413" s="11">
        <v>300095</v>
      </c>
      <c r="B1413" s="1"/>
      <c r="C1413" s="2" t="s">
        <v>886</v>
      </c>
      <c r="D1413" s="7"/>
      <c r="E1413" s="5">
        <v>31</v>
      </c>
      <c r="F1413" s="4">
        <v>31</v>
      </c>
      <c r="G1413" s="4">
        <v>0</v>
      </c>
      <c r="H1413" s="3">
        <v>10</v>
      </c>
      <c r="I1413" s="13">
        <f t="shared" si="88"/>
        <v>17158500</v>
      </c>
      <c r="J1413" s="12">
        <f t="shared" si="89"/>
        <v>57350000</v>
      </c>
      <c r="K1413" s="13">
        <f t="shared" si="90"/>
        <v>57350000</v>
      </c>
      <c r="L1413" s="12">
        <f t="shared" si="91"/>
        <v>57350000</v>
      </c>
    </row>
    <row r="1414" spans="1:12" ht="19.5" x14ac:dyDescent="0.25">
      <c r="A1414" s="11">
        <v>300100</v>
      </c>
      <c r="B1414" s="1"/>
      <c r="C1414" s="2" t="s">
        <v>887</v>
      </c>
      <c r="D1414" s="7"/>
      <c r="E1414" s="5">
        <v>45</v>
      </c>
      <c r="F1414" s="4">
        <v>45</v>
      </c>
      <c r="G1414" s="4">
        <v>0</v>
      </c>
      <c r="H1414" s="3">
        <v>10</v>
      </c>
      <c r="I1414" s="13">
        <f t="shared" si="88"/>
        <v>24907500</v>
      </c>
      <c r="J1414" s="12">
        <f t="shared" si="89"/>
        <v>83250000</v>
      </c>
      <c r="K1414" s="13">
        <f t="shared" si="90"/>
        <v>83250000</v>
      </c>
      <c r="L1414" s="12">
        <f t="shared" si="91"/>
        <v>83250000</v>
      </c>
    </row>
    <row r="1415" spans="1:12" ht="37.5" x14ac:dyDescent="0.25">
      <c r="A1415" s="11">
        <v>300101</v>
      </c>
      <c r="B1415" s="1"/>
      <c r="C1415" s="2" t="s">
        <v>2722</v>
      </c>
      <c r="D1415" s="7"/>
      <c r="E1415" s="5">
        <v>61</v>
      </c>
      <c r="F1415" s="4">
        <v>61</v>
      </c>
      <c r="G1415" s="4">
        <v>0</v>
      </c>
      <c r="H1415" s="3">
        <v>10</v>
      </c>
      <c r="I1415" s="13">
        <f t="shared" si="88"/>
        <v>33763500</v>
      </c>
      <c r="J1415" s="12">
        <f t="shared" si="89"/>
        <v>112850000</v>
      </c>
      <c r="K1415" s="13">
        <f t="shared" si="90"/>
        <v>112850000</v>
      </c>
      <c r="L1415" s="12">
        <f t="shared" si="91"/>
        <v>112850000</v>
      </c>
    </row>
    <row r="1416" spans="1:12" ht="37.5" x14ac:dyDescent="0.25">
      <c r="A1416" s="11">
        <v>300105</v>
      </c>
      <c r="B1416" s="1"/>
      <c r="C1416" s="2" t="s">
        <v>888</v>
      </c>
      <c r="D1416" s="7"/>
      <c r="E1416" s="5">
        <v>13</v>
      </c>
      <c r="F1416" s="4">
        <v>13</v>
      </c>
      <c r="G1416" s="4">
        <v>0</v>
      </c>
      <c r="H1416" s="3">
        <v>10</v>
      </c>
      <c r="I1416" s="13">
        <f t="shared" si="88"/>
        <v>7195500</v>
      </c>
      <c r="J1416" s="12">
        <f t="shared" si="89"/>
        <v>24050000</v>
      </c>
      <c r="K1416" s="13">
        <f t="shared" si="90"/>
        <v>24050000</v>
      </c>
      <c r="L1416" s="12">
        <f t="shared" si="91"/>
        <v>24050000</v>
      </c>
    </row>
    <row r="1417" spans="1:12" ht="37.5" x14ac:dyDescent="0.25">
      <c r="A1417" s="11">
        <v>300110</v>
      </c>
      <c r="B1417" s="1"/>
      <c r="C1417" s="2" t="s">
        <v>889</v>
      </c>
      <c r="D1417" s="7"/>
      <c r="E1417" s="5">
        <v>32</v>
      </c>
      <c r="F1417" s="4">
        <v>32</v>
      </c>
      <c r="G1417" s="4">
        <v>0</v>
      </c>
      <c r="H1417" s="3">
        <v>10</v>
      </c>
      <c r="I1417" s="13">
        <f t="shared" si="88"/>
        <v>17712000</v>
      </c>
      <c r="J1417" s="12">
        <f t="shared" si="89"/>
        <v>59200000</v>
      </c>
      <c r="K1417" s="13">
        <f t="shared" si="90"/>
        <v>59200000</v>
      </c>
      <c r="L1417" s="12">
        <f t="shared" si="91"/>
        <v>59200000</v>
      </c>
    </row>
    <row r="1418" spans="1:12" ht="75" x14ac:dyDescent="0.25">
      <c r="A1418" s="11">
        <v>300115</v>
      </c>
      <c r="B1418" s="1"/>
      <c r="C1418" s="2" t="s">
        <v>2723</v>
      </c>
      <c r="D1418" s="7" t="s">
        <v>890</v>
      </c>
      <c r="E1418" s="5">
        <v>30</v>
      </c>
      <c r="F1418" s="4">
        <v>30</v>
      </c>
      <c r="G1418" s="4">
        <v>0</v>
      </c>
      <c r="H1418" s="3">
        <v>10</v>
      </c>
      <c r="I1418" s="13">
        <f t="shared" si="88"/>
        <v>16605000</v>
      </c>
      <c r="J1418" s="12">
        <f t="shared" si="89"/>
        <v>55500000</v>
      </c>
      <c r="K1418" s="13">
        <f t="shared" si="90"/>
        <v>55500000</v>
      </c>
      <c r="L1418" s="12">
        <f t="shared" si="91"/>
        <v>55500000</v>
      </c>
    </row>
    <row r="1419" spans="1:12" ht="37.5" x14ac:dyDescent="0.25">
      <c r="A1419" s="11">
        <v>300120</v>
      </c>
      <c r="B1419" s="1"/>
      <c r="C1419" s="2" t="s">
        <v>2724</v>
      </c>
      <c r="D1419" s="7" t="s">
        <v>890</v>
      </c>
      <c r="E1419" s="5">
        <v>35</v>
      </c>
      <c r="F1419" s="4">
        <v>35</v>
      </c>
      <c r="G1419" s="4">
        <v>0</v>
      </c>
      <c r="H1419" s="3">
        <v>10</v>
      </c>
      <c r="I1419" s="13">
        <f t="shared" si="88"/>
        <v>19372500</v>
      </c>
      <c r="J1419" s="12">
        <f t="shared" si="89"/>
        <v>64750000</v>
      </c>
      <c r="K1419" s="13">
        <f t="shared" si="90"/>
        <v>64750000</v>
      </c>
      <c r="L1419" s="12">
        <f t="shared" si="91"/>
        <v>64750000</v>
      </c>
    </row>
    <row r="1420" spans="1:12" ht="56.25" x14ac:dyDescent="0.25">
      <c r="A1420" s="11">
        <v>300125</v>
      </c>
      <c r="B1420" s="1"/>
      <c r="C1420" s="2" t="s">
        <v>891</v>
      </c>
      <c r="D1420" s="7"/>
      <c r="E1420" s="5">
        <v>8</v>
      </c>
      <c r="F1420" s="4">
        <v>8</v>
      </c>
      <c r="G1420" s="4">
        <v>0</v>
      </c>
      <c r="H1420" s="3">
        <v>8</v>
      </c>
      <c r="I1420" s="13">
        <f t="shared" si="88"/>
        <v>4428000</v>
      </c>
      <c r="J1420" s="12">
        <f t="shared" si="89"/>
        <v>14800000</v>
      </c>
      <c r="K1420" s="13">
        <f t="shared" si="90"/>
        <v>14800000</v>
      </c>
      <c r="L1420" s="12">
        <f t="shared" si="91"/>
        <v>14800000</v>
      </c>
    </row>
    <row r="1421" spans="1:12" ht="56.25" x14ac:dyDescent="0.25">
      <c r="A1421" s="11">
        <v>300130</v>
      </c>
      <c r="B1421" s="1"/>
      <c r="C1421" s="2" t="s">
        <v>2725</v>
      </c>
      <c r="D1421" s="7"/>
      <c r="E1421" s="5">
        <v>6</v>
      </c>
      <c r="F1421" s="4">
        <v>6</v>
      </c>
      <c r="G1421" s="4">
        <v>0</v>
      </c>
      <c r="H1421" s="3">
        <v>8</v>
      </c>
      <c r="I1421" s="13">
        <f t="shared" si="88"/>
        <v>3321000</v>
      </c>
      <c r="J1421" s="12">
        <f t="shared" si="89"/>
        <v>11100000</v>
      </c>
      <c r="K1421" s="13">
        <f t="shared" si="90"/>
        <v>11100000</v>
      </c>
      <c r="L1421" s="12">
        <f t="shared" si="91"/>
        <v>11100000</v>
      </c>
    </row>
    <row r="1422" spans="1:12" ht="56.25" x14ac:dyDescent="0.25">
      <c r="A1422" s="11">
        <v>300135</v>
      </c>
      <c r="B1422" s="1"/>
      <c r="C1422" s="2" t="s">
        <v>2726</v>
      </c>
      <c r="D1422" s="7"/>
      <c r="E1422" s="5">
        <v>13</v>
      </c>
      <c r="F1422" s="4">
        <v>13</v>
      </c>
      <c r="G1422" s="4">
        <v>0</v>
      </c>
      <c r="H1422" s="3">
        <v>8</v>
      </c>
      <c r="I1422" s="13">
        <f t="shared" si="88"/>
        <v>7195500</v>
      </c>
      <c r="J1422" s="12">
        <f t="shared" si="89"/>
        <v>24050000</v>
      </c>
      <c r="K1422" s="13">
        <f t="shared" si="90"/>
        <v>24050000</v>
      </c>
      <c r="L1422" s="12">
        <f t="shared" si="91"/>
        <v>24050000</v>
      </c>
    </row>
    <row r="1423" spans="1:12" ht="19.5" x14ac:dyDescent="0.25">
      <c r="A1423" s="11">
        <v>300140</v>
      </c>
      <c r="B1423" s="1"/>
      <c r="C1423" s="2" t="s">
        <v>892</v>
      </c>
      <c r="D1423" s="7"/>
      <c r="E1423" s="5">
        <v>35</v>
      </c>
      <c r="F1423" s="4">
        <v>35</v>
      </c>
      <c r="G1423" s="4">
        <v>0</v>
      </c>
      <c r="H1423" s="3">
        <v>10</v>
      </c>
      <c r="I1423" s="13">
        <f t="shared" si="88"/>
        <v>19372500</v>
      </c>
      <c r="J1423" s="12">
        <f t="shared" si="89"/>
        <v>64750000</v>
      </c>
      <c r="K1423" s="13">
        <f t="shared" si="90"/>
        <v>64750000</v>
      </c>
      <c r="L1423" s="12">
        <f t="shared" si="91"/>
        <v>64750000</v>
      </c>
    </row>
    <row r="1424" spans="1:12" ht="37.5" x14ac:dyDescent="0.25">
      <c r="A1424" s="11">
        <v>300145</v>
      </c>
      <c r="B1424" s="1"/>
      <c r="C1424" s="2" t="s">
        <v>893</v>
      </c>
      <c r="D1424" s="7" t="s">
        <v>2727</v>
      </c>
      <c r="E1424" s="5">
        <v>50</v>
      </c>
      <c r="F1424" s="4">
        <v>50</v>
      </c>
      <c r="G1424" s="4">
        <v>0</v>
      </c>
      <c r="H1424" s="3">
        <v>10</v>
      </c>
      <c r="I1424" s="13">
        <f t="shared" si="88"/>
        <v>27675000</v>
      </c>
      <c r="J1424" s="12">
        <f t="shared" si="89"/>
        <v>92500000</v>
      </c>
      <c r="K1424" s="13">
        <f t="shared" si="90"/>
        <v>92500000</v>
      </c>
      <c r="L1424" s="12">
        <f t="shared" si="91"/>
        <v>92500000</v>
      </c>
    </row>
    <row r="1425" spans="1:12" ht="37.5" x14ac:dyDescent="0.25">
      <c r="A1425" s="11">
        <v>300150</v>
      </c>
      <c r="B1425" s="1"/>
      <c r="C1425" s="2" t="s">
        <v>2728</v>
      </c>
      <c r="D1425" s="7"/>
      <c r="E1425" s="5">
        <v>9</v>
      </c>
      <c r="F1425" s="4">
        <v>9</v>
      </c>
      <c r="G1425" s="4">
        <v>0</v>
      </c>
      <c r="H1425" s="3">
        <v>8</v>
      </c>
      <c r="I1425" s="13">
        <f t="shared" si="88"/>
        <v>4981500</v>
      </c>
      <c r="J1425" s="12">
        <f t="shared" si="89"/>
        <v>16650000</v>
      </c>
      <c r="K1425" s="13">
        <f t="shared" si="90"/>
        <v>16650000</v>
      </c>
      <c r="L1425" s="12">
        <f t="shared" si="91"/>
        <v>16650000</v>
      </c>
    </row>
    <row r="1426" spans="1:12" ht="37.5" x14ac:dyDescent="0.25">
      <c r="A1426" s="11">
        <v>300151</v>
      </c>
      <c r="B1426" s="1"/>
      <c r="C1426" s="2" t="s">
        <v>2729</v>
      </c>
      <c r="D1426" s="7"/>
      <c r="E1426" s="5">
        <v>10</v>
      </c>
      <c r="F1426" s="4">
        <v>10</v>
      </c>
      <c r="G1426" s="4">
        <v>0</v>
      </c>
      <c r="H1426" s="3">
        <v>8</v>
      </c>
      <c r="I1426" s="13">
        <f t="shared" si="88"/>
        <v>5535000</v>
      </c>
      <c r="J1426" s="12">
        <f t="shared" si="89"/>
        <v>18500000</v>
      </c>
      <c r="K1426" s="13">
        <f t="shared" si="90"/>
        <v>18500000</v>
      </c>
      <c r="L1426" s="12">
        <f t="shared" si="91"/>
        <v>18500000</v>
      </c>
    </row>
    <row r="1427" spans="1:12" ht="56.25" x14ac:dyDescent="0.25">
      <c r="A1427" s="11">
        <v>300155</v>
      </c>
      <c r="B1427" s="1"/>
      <c r="C1427" s="2" t="s">
        <v>894</v>
      </c>
      <c r="D1427" s="7"/>
      <c r="E1427" s="5">
        <v>17</v>
      </c>
      <c r="F1427" s="4">
        <v>17</v>
      </c>
      <c r="G1427" s="4">
        <v>0</v>
      </c>
      <c r="H1427" s="3">
        <v>8</v>
      </c>
      <c r="I1427" s="13">
        <f t="shared" si="88"/>
        <v>9409500</v>
      </c>
      <c r="J1427" s="12">
        <f t="shared" si="89"/>
        <v>31450000</v>
      </c>
      <c r="K1427" s="13">
        <f t="shared" si="90"/>
        <v>31450000</v>
      </c>
      <c r="L1427" s="12">
        <f t="shared" si="91"/>
        <v>31450000</v>
      </c>
    </row>
    <row r="1428" spans="1:12" ht="75" x14ac:dyDescent="0.25">
      <c r="A1428" s="11">
        <v>300160</v>
      </c>
      <c r="B1428" s="1"/>
      <c r="C1428" s="2" t="s">
        <v>895</v>
      </c>
      <c r="D1428" s="7"/>
      <c r="E1428" s="5">
        <v>30</v>
      </c>
      <c r="F1428" s="4">
        <v>30</v>
      </c>
      <c r="G1428" s="4">
        <v>0</v>
      </c>
      <c r="H1428" s="3">
        <v>10</v>
      </c>
      <c r="I1428" s="13">
        <f t="shared" si="88"/>
        <v>16605000</v>
      </c>
      <c r="J1428" s="12">
        <f t="shared" si="89"/>
        <v>55500000</v>
      </c>
      <c r="K1428" s="13">
        <f t="shared" si="90"/>
        <v>55500000</v>
      </c>
      <c r="L1428" s="12">
        <f t="shared" si="91"/>
        <v>55500000</v>
      </c>
    </row>
    <row r="1429" spans="1:12" ht="56.25" x14ac:dyDescent="0.25">
      <c r="A1429" s="11">
        <v>300165</v>
      </c>
      <c r="B1429" s="1"/>
      <c r="C1429" s="2" t="s">
        <v>2730</v>
      </c>
      <c r="D1429" s="7" t="s">
        <v>2731</v>
      </c>
      <c r="E1429" s="5">
        <v>45</v>
      </c>
      <c r="F1429" s="4">
        <v>45</v>
      </c>
      <c r="G1429" s="4">
        <v>0</v>
      </c>
      <c r="H1429" s="3">
        <v>10</v>
      </c>
      <c r="I1429" s="13">
        <f t="shared" si="88"/>
        <v>24907500</v>
      </c>
      <c r="J1429" s="12">
        <f t="shared" si="89"/>
        <v>83250000</v>
      </c>
      <c r="K1429" s="13">
        <f t="shared" si="90"/>
        <v>83250000</v>
      </c>
      <c r="L1429" s="12">
        <f t="shared" si="91"/>
        <v>83250000</v>
      </c>
    </row>
    <row r="1430" spans="1:12" ht="56.25" x14ac:dyDescent="0.25">
      <c r="A1430" s="11">
        <v>300167</v>
      </c>
      <c r="B1430" s="1"/>
      <c r="C1430" s="2" t="s">
        <v>2732</v>
      </c>
      <c r="D1430" s="7"/>
      <c r="E1430" s="5">
        <v>31</v>
      </c>
      <c r="F1430" s="4">
        <v>31</v>
      </c>
      <c r="G1430" s="4">
        <v>0</v>
      </c>
      <c r="H1430" s="3">
        <v>10</v>
      </c>
      <c r="I1430" s="13">
        <f t="shared" si="88"/>
        <v>17158500</v>
      </c>
      <c r="J1430" s="12">
        <f t="shared" si="89"/>
        <v>57350000</v>
      </c>
      <c r="K1430" s="13">
        <f t="shared" si="90"/>
        <v>57350000</v>
      </c>
      <c r="L1430" s="12">
        <f t="shared" si="91"/>
        <v>57350000</v>
      </c>
    </row>
    <row r="1431" spans="1:12" ht="93.75" x14ac:dyDescent="0.25">
      <c r="A1431" s="11">
        <v>300168</v>
      </c>
      <c r="B1431" s="1"/>
      <c r="C1431" s="2" t="s">
        <v>2733</v>
      </c>
      <c r="D1431" s="7"/>
      <c r="E1431" s="5">
        <v>36</v>
      </c>
      <c r="F1431" s="4">
        <v>36</v>
      </c>
      <c r="G1431" s="4">
        <v>0</v>
      </c>
      <c r="H1431" s="3">
        <v>10</v>
      </c>
      <c r="I1431" s="13">
        <f t="shared" si="88"/>
        <v>19926000</v>
      </c>
      <c r="J1431" s="12">
        <f t="shared" si="89"/>
        <v>66600000</v>
      </c>
      <c r="K1431" s="13">
        <f t="shared" si="90"/>
        <v>66600000</v>
      </c>
      <c r="L1431" s="12">
        <f t="shared" si="91"/>
        <v>66600000</v>
      </c>
    </row>
    <row r="1432" spans="1:12" ht="56.25" x14ac:dyDescent="0.25">
      <c r="A1432" s="11">
        <v>300170</v>
      </c>
      <c r="B1432" s="1"/>
      <c r="C1432" s="2" t="s">
        <v>2734</v>
      </c>
      <c r="D1432" s="7"/>
      <c r="E1432" s="5">
        <v>19</v>
      </c>
      <c r="F1432" s="4">
        <v>19</v>
      </c>
      <c r="G1432" s="4">
        <v>0</v>
      </c>
      <c r="H1432" s="3">
        <v>10</v>
      </c>
      <c r="I1432" s="13">
        <f t="shared" si="88"/>
        <v>10516500</v>
      </c>
      <c r="J1432" s="12">
        <f t="shared" si="89"/>
        <v>35150000</v>
      </c>
      <c r="K1432" s="13">
        <f t="shared" si="90"/>
        <v>35150000</v>
      </c>
      <c r="L1432" s="12">
        <f t="shared" si="91"/>
        <v>35150000</v>
      </c>
    </row>
    <row r="1433" spans="1:12" ht="75" x14ac:dyDescent="0.25">
      <c r="A1433" s="11">
        <v>300171</v>
      </c>
      <c r="B1433" s="1"/>
      <c r="C1433" s="2" t="s">
        <v>2735</v>
      </c>
      <c r="D1433" s="7"/>
      <c r="E1433" s="5">
        <v>42</v>
      </c>
      <c r="F1433" s="4">
        <v>42</v>
      </c>
      <c r="G1433" s="4">
        <v>0</v>
      </c>
      <c r="H1433" s="3">
        <v>10</v>
      </c>
      <c r="I1433" s="13">
        <f t="shared" si="88"/>
        <v>23247000</v>
      </c>
      <c r="J1433" s="12">
        <f t="shared" si="89"/>
        <v>77700000</v>
      </c>
      <c r="K1433" s="13">
        <f t="shared" si="90"/>
        <v>77700000</v>
      </c>
      <c r="L1433" s="12">
        <f t="shared" si="91"/>
        <v>77700000</v>
      </c>
    </row>
    <row r="1434" spans="1:12" ht="75" x14ac:dyDescent="0.25">
      <c r="A1434" s="11">
        <v>300172</v>
      </c>
      <c r="B1434" s="1"/>
      <c r="C1434" s="2" t="s">
        <v>2736</v>
      </c>
      <c r="D1434" s="7"/>
      <c r="E1434" s="5">
        <v>56</v>
      </c>
      <c r="F1434" s="4">
        <v>56</v>
      </c>
      <c r="G1434" s="4">
        <v>0</v>
      </c>
      <c r="H1434" s="3">
        <v>10</v>
      </c>
      <c r="I1434" s="13">
        <f t="shared" si="88"/>
        <v>30996000</v>
      </c>
      <c r="J1434" s="12">
        <f t="shared" si="89"/>
        <v>103600000</v>
      </c>
      <c r="K1434" s="13">
        <f t="shared" si="90"/>
        <v>103600000</v>
      </c>
      <c r="L1434" s="12">
        <f t="shared" si="91"/>
        <v>103600000</v>
      </c>
    </row>
    <row r="1435" spans="1:12" ht="75" x14ac:dyDescent="0.25">
      <c r="A1435" s="11">
        <v>300173</v>
      </c>
      <c r="B1435" s="1"/>
      <c r="C1435" s="2" t="s">
        <v>2737</v>
      </c>
      <c r="D1435" s="7"/>
      <c r="E1435" s="5">
        <v>63</v>
      </c>
      <c r="F1435" s="4">
        <v>63</v>
      </c>
      <c r="G1435" s="4">
        <v>0</v>
      </c>
      <c r="H1435" s="3">
        <v>10</v>
      </c>
      <c r="I1435" s="13">
        <f t="shared" si="88"/>
        <v>34870500</v>
      </c>
      <c r="J1435" s="12">
        <f t="shared" si="89"/>
        <v>116550000</v>
      </c>
      <c r="K1435" s="13">
        <f t="shared" si="90"/>
        <v>116550000</v>
      </c>
      <c r="L1435" s="12">
        <f t="shared" si="91"/>
        <v>116550000</v>
      </c>
    </row>
    <row r="1436" spans="1:12" ht="75" x14ac:dyDescent="0.25">
      <c r="A1436" s="11">
        <v>300175</v>
      </c>
      <c r="B1436" s="1"/>
      <c r="C1436" s="2" t="s">
        <v>2738</v>
      </c>
      <c r="D1436" s="7"/>
      <c r="E1436" s="5">
        <v>66</v>
      </c>
      <c r="F1436" s="4">
        <v>66</v>
      </c>
      <c r="G1436" s="4">
        <v>0</v>
      </c>
      <c r="H1436" s="3">
        <v>10</v>
      </c>
      <c r="I1436" s="13">
        <f t="shared" si="88"/>
        <v>36531000</v>
      </c>
      <c r="J1436" s="12">
        <f t="shared" si="89"/>
        <v>122100000</v>
      </c>
      <c r="K1436" s="13">
        <f t="shared" si="90"/>
        <v>122100000</v>
      </c>
      <c r="L1436" s="12">
        <f t="shared" si="91"/>
        <v>122100000</v>
      </c>
    </row>
    <row r="1437" spans="1:12" ht="93.75" x14ac:dyDescent="0.25">
      <c r="A1437" s="11">
        <v>300180</v>
      </c>
      <c r="B1437" s="1"/>
      <c r="C1437" s="2" t="s">
        <v>2739</v>
      </c>
      <c r="D1437" s="7"/>
      <c r="E1437" s="5">
        <v>80</v>
      </c>
      <c r="F1437" s="4">
        <v>80</v>
      </c>
      <c r="G1437" s="4">
        <v>0</v>
      </c>
      <c r="H1437" s="3">
        <v>10</v>
      </c>
      <c r="I1437" s="13">
        <f t="shared" si="88"/>
        <v>44280000</v>
      </c>
      <c r="J1437" s="12">
        <f t="shared" si="89"/>
        <v>148000000</v>
      </c>
      <c r="K1437" s="13">
        <f t="shared" si="90"/>
        <v>148000000</v>
      </c>
      <c r="L1437" s="12">
        <f t="shared" si="91"/>
        <v>148000000</v>
      </c>
    </row>
    <row r="1438" spans="1:12" ht="37.5" x14ac:dyDescent="0.25">
      <c r="A1438" s="11">
        <v>300185</v>
      </c>
      <c r="B1438" s="1"/>
      <c r="C1438" s="2" t="s">
        <v>896</v>
      </c>
      <c r="D1438" s="7"/>
      <c r="E1438" s="5">
        <v>110</v>
      </c>
      <c r="F1438" s="4">
        <v>110</v>
      </c>
      <c r="G1438" s="4">
        <v>0</v>
      </c>
      <c r="H1438" s="3">
        <v>13</v>
      </c>
      <c r="I1438" s="13">
        <f t="shared" si="88"/>
        <v>60885000</v>
      </c>
      <c r="J1438" s="12">
        <f t="shared" si="89"/>
        <v>203500000</v>
      </c>
      <c r="K1438" s="13">
        <f t="shared" si="90"/>
        <v>203500000</v>
      </c>
      <c r="L1438" s="12">
        <f t="shared" si="91"/>
        <v>203500000</v>
      </c>
    </row>
    <row r="1439" spans="1:12" ht="37.5" x14ac:dyDescent="0.25">
      <c r="A1439" s="11">
        <v>300186</v>
      </c>
      <c r="B1439" s="1"/>
      <c r="C1439" s="2" t="s">
        <v>2740</v>
      </c>
      <c r="D1439" s="7"/>
      <c r="E1439" s="5">
        <v>20</v>
      </c>
      <c r="F1439" s="4">
        <v>20</v>
      </c>
      <c r="G1439" s="4">
        <v>0</v>
      </c>
      <c r="H1439" s="3">
        <v>13</v>
      </c>
      <c r="I1439" s="13">
        <f t="shared" si="88"/>
        <v>11070000</v>
      </c>
      <c r="J1439" s="12">
        <f t="shared" si="89"/>
        <v>37000000</v>
      </c>
      <c r="K1439" s="13">
        <f t="shared" si="90"/>
        <v>37000000</v>
      </c>
      <c r="L1439" s="12">
        <f t="shared" si="91"/>
        <v>37000000</v>
      </c>
    </row>
    <row r="1440" spans="1:12" ht="56.25" x14ac:dyDescent="0.25">
      <c r="A1440" s="11">
        <v>300187</v>
      </c>
      <c r="B1440" s="1"/>
      <c r="C1440" s="2" t="s">
        <v>2741</v>
      </c>
      <c r="D1440" s="7"/>
      <c r="E1440" s="5">
        <v>32</v>
      </c>
      <c r="F1440" s="4">
        <v>32</v>
      </c>
      <c r="G1440" s="4">
        <v>0</v>
      </c>
      <c r="H1440" s="3">
        <v>13</v>
      </c>
      <c r="I1440" s="13">
        <f t="shared" si="88"/>
        <v>17712000</v>
      </c>
      <c r="J1440" s="12">
        <f t="shared" si="89"/>
        <v>59200000</v>
      </c>
      <c r="K1440" s="13">
        <f t="shared" si="90"/>
        <v>59200000</v>
      </c>
      <c r="L1440" s="12">
        <f t="shared" si="91"/>
        <v>59200000</v>
      </c>
    </row>
    <row r="1441" spans="1:12" ht="56.25" x14ac:dyDescent="0.25">
      <c r="A1441" s="11">
        <v>300195</v>
      </c>
      <c r="B1441" s="1"/>
      <c r="C1441" s="2" t="s">
        <v>2742</v>
      </c>
      <c r="D1441" s="7"/>
      <c r="E1441" s="5">
        <v>13.8</v>
      </c>
      <c r="F1441" s="4">
        <v>8</v>
      </c>
      <c r="G1441" s="4">
        <v>5.8</v>
      </c>
      <c r="H1441" s="3" t="s">
        <v>2743</v>
      </c>
      <c r="I1441" s="13">
        <f t="shared" si="88"/>
        <v>11040000</v>
      </c>
      <c r="J1441" s="12">
        <f t="shared" si="89"/>
        <v>44380000</v>
      </c>
      <c r="K1441" s="13">
        <f t="shared" si="90"/>
        <v>26748000</v>
      </c>
      <c r="L1441" s="12">
        <f t="shared" si="91"/>
        <v>39972000</v>
      </c>
    </row>
    <row r="1442" spans="1:12" ht="93.75" x14ac:dyDescent="0.25">
      <c r="A1442" s="11">
        <v>300196</v>
      </c>
      <c r="B1442" s="1"/>
      <c r="C1442" s="2" t="s">
        <v>2744</v>
      </c>
      <c r="D1442" s="7"/>
      <c r="E1442" s="5">
        <v>12</v>
      </c>
      <c r="F1442" s="4">
        <v>12</v>
      </c>
      <c r="G1442" s="4">
        <v>0</v>
      </c>
      <c r="H1442" s="3">
        <v>8</v>
      </c>
      <c r="I1442" s="13">
        <f t="shared" si="88"/>
        <v>6642000</v>
      </c>
      <c r="J1442" s="12">
        <f t="shared" si="89"/>
        <v>22200000</v>
      </c>
      <c r="K1442" s="13">
        <f t="shared" si="90"/>
        <v>22200000</v>
      </c>
      <c r="L1442" s="12">
        <f t="shared" si="91"/>
        <v>22200000</v>
      </c>
    </row>
    <row r="1443" spans="1:12" ht="112.5" x14ac:dyDescent="0.25">
      <c r="A1443" s="11">
        <v>300200</v>
      </c>
      <c r="B1443" s="1"/>
      <c r="C1443" s="2" t="s">
        <v>2745</v>
      </c>
      <c r="D1443" s="7"/>
      <c r="E1443" s="5">
        <v>21.8</v>
      </c>
      <c r="F1443" s="4">
        <v>16</v>
      </c>
      <c r="G1443" s="4">
        <v>5.8</v>
      </c>
      <c r="H1443" s="3" t="s">
        <v>2743</v>
      </c>
      <c r="I1443" s="13">
        <f t="shared" si="88"/>
        <v>15468000</v>
      </c>
      <c r="J1443" s="12">
        <f t="shared" si="89"/>
        <v>59180000</v>
      </c>
      <c r="K1443" s="13">
        <f t="shared" si="90"/>
        <v>41548000</v>
      </c>
      <c r="L1443" s="12">
        <f t="shared" si="91"/>
        <v>54772000</v>
      </c>
    </row>
    <row r="1444" spans="1:12" ht="75" x14ac:dyDescent="0.25">
      <c r="A1444" s="11">
        <v>300205</v>
      </c>
      <c r="B1444" s="1"/>
      <c r="C1444" s="2" t="s">
        <v>2746</v>
      </c>
      <c r="D1444" s="7"/>
      <c r="E1444" s="5">
        <v>22.7</v>
      </c>
      <c r="F1444" s="4">
        <v>14</v>
      </c>
      <c r="G1444" s="4">
        <v>8.6999999999999993</v>
      </c>
      <c r="H1444" s="3">
        <v>8</v>
      </c>
      <c r="I1444" s="13">
        <f t="shared" si="88"/>
        <v>17667000</v>
      </c>
      <c r="J1444" s="12">
        <f t="shared" si="89"/>
        <v>70270000</v>
      </c>
      <c r="K1444" s="13">
        <f t="shared" si="90"/>
        <v>43822000</v>
      </c>
      <c r="L1444" s="12">
        <f t="shared" si="91"/>
        <v>63658000</v>
      </c>
    </row>
    <row r="1445" spans="1:12" ht="37.5" x14ac:dyDescent="0.25">
      <c r="A1445" s="11">
        <v>300210</v>
      </c>
      <c r="B1445" s="1"/>
      <c r="C1445" s="2" t="s">
        <v>897</v>
      </c>
      <c r="D1445" s="7"/>
      <c r="E1445" s="5">
        <v>26</v>
      </c>
      <c r="F1445" s="4">
        <v>16</v>
      </c>
      <c r="G1445" s="4">
        <v>10</v>
      </c>
      <c r="H1445" s="3">
        <v>8</v>
      </c>
      <c r="I1445" s="13">
        <f t="shared" si="88"/>
        <v>20256000</v>
      </c>
      <c r="J1445" s="12">
        <f t="shared" si="89"/>
        <v>80600000</v>
      </c>
      <c r="K1445" s="13">
        <f t="shared" si="90"/>
        <v>50200000</v>
      </c>
      <c r="L1445" s="12">
        <f t="shared" si="91"/>
        <v>73000000</v>
      </c>
    </row>
    <row r="1446" spans="1:12" ht="75" x14ac:dyDescent="0.25">
      <c r="A1446" s="11">
        <v>300220</v>
      </c>
      <c r="B1446" s="1"/>
      <c r="C1446" s="2" t="s">
        <v>2747</v>
      </c>
      <c r="D1446" s="7"/>
      <c r="E1446" s="5">
        <v>17.8</v>
      </c>
      <c r="F1446" s="4">
        <v>12</v>
      </c>
      <c r="G1446" s="4">
        <v>5.8</v>
      </c>
      <c r="H1446" s="3">
        <v>10</v>
      </c>
      <c r="I1446" s="13">
        <f t="shared" si="88"/>
        <v>13254000</v>
      </c>
      <c r="J1446" s="12">
        <f t="shared" si="89"/>
        <v>51780000</v>
      </c>
      <c r="K1446" s="13">
        <f t="shared" si="90"/>
        <v>34148000</v>
      </c>
      <c r="L1446" s="12">
        <f t="shared" si="91"/>
        <v>47372000</v>
      </c>
    </row>
    <row r="1447" spans="1:12" ht="56.25" x14ac:dyDescent="0.25">
      <c r="A1447" s="11">
        <v>300221</v>
      </c>
      <c r="B1447" s="1"/>
      <c r="C1447" s="2" t="s">
        <v>2748</v>
      </c>
      <c r="D1447" s="7"/>
      <c r="E1447" s="5">
        <v>35</v>
      </c>
      <c r="F1447" s="4">
        <v>35</v>
      </c>
      <c r="G1447" s="4">
        <v>0</v>
      </c>
      <c r="H1447" s="3">
        <v>10</v>
      </c>
      <c r="I1447" s="13">
        <f t="shared" si="88"/>
        <v>19372500</v>
      </c>
      <c r="J1447" s="12">
        <f t="shared" si="89"/>
        <v>64750000</v>
      </c>
      <c r="K1447" s="13">
        <f t="shared" si="90"/>
        <v>64750000</v>
      </c>
      <c r="L1447" s="12">
        <f t="shared" si="91"/>
        <v>64750000</v>
      </c>
    </row>
    <row r="1448" spans="1:12" ht="56.25" x14ac:dyDescent="0.25">
      <c r="A1448" s="11">
        <v>300225</v>
      </c>
      <c r="B1448" s="1"/>
      <c r="C1448" s="2" t="s">
        <v>2749</v>
      </c>
      <c r="D1448" s="7"/>
      <c r="E1448" s="5">
        <v>30</v>
      </c>
      <c r="F1448" s="4">
        <v>30</v>
      </c>
      <c r="G1448" s="4">
        <v>0</v>
      </c>
      <c r="H1448" s="3">
        <v>10</v>
      </c>
      <c r="I1448" s="13">
        <f t="shared" si="88"/>
        <v>16605000</v>
      </c>
      <c r="J1448" s="12">
        <f t="shared" si="89"/>
        <v>55500000</v>
      </c>
      <c r="K1448" s="13">
        <f t="shared" si="90"/>
        <v>55500000</v>
      </c>
      <c r="L1448" s="12">
        <f t="shared" si="91"/>
        <v>55500000</v>
      </c>
    </row>
    <row r="1449" spans="1:12" ht="56.25" x14ac:dyDescent="0.25">
      <c r="A1449" s="11">
        <v>300226</v>
      </c>
      <c r="B1449" s="1"/>
      <c r="C1449" s="2" t="s">
        <v>2750</v>
      </c>
      <c r="D1449" s="7"/>
      <c r="E1449" s="5">
        <v>55.4</v>
      </c>
      <c r="F1449" s="4">
        <v>38</v>
      </c>
      <c r="G1449" s="4">
        <v>17.399999999999999</v>
      </c>
      <c r="H1449" s="3">
        <v>10</v>
      </c>
      <c r="I1449" s="13">
        <f t="shared" si="88"/>
        <v>40869000</v>
      </c>
      <c r="J1449" s="12">
        <f t="shared" si="89"/>
        <v>159040000</v>
      </c>
      <c r="K1449" s="13">
        <f t="shared" si="90"/>
        <v>106144000</v>
      </c>
      <c r="L1449" s="12">
        <f t="shared" si="91"/>
        <v>145816000</v>
      </c>
    </row>
    <row r="1450" spans="1:12" ht="131.25" x14ac:dyDescent="0.25">
      <c r="A1450" s="11">
        <v>300227</v>
      </c>
      <c r="B1450" s="1"/>
      <c r="C1450" s="2" t="s">
        <v>2751</v>
      </c>
      <c r="D1450" s="7"/>
      <c r="E1450" s="5">
        <v>39</v>
      </c>
      <c r="F1450" s="4">
        <v>39</v>
      </c>
      <c r="G1450" s="4">
        <v>0</v>
      </c>
      <c r="H1450" s="3">
        <v>10</v>
      </c>
      <c r="I1450" s="13">
        <f t="shared" si="88"/>
        <v>21586500</v>
      </c>
      <c r="J1450" s="12">
        <f t="shared" si="89"/>
        <v>72150000</v>
      </c>
      <c r="K1450" s="13">
        <f t="shared" si="90"/>
        <v>72150000</v>
      </c>
      <c r="L1450" s="12">
        <f t="shared" si="91"/>
        <v>72150000</v>
      </c>
    </row>
    <row r="1451" spans="1:12" ht="131.25" x14ac:dyDescent="0.25">
      <c r="A1451" s="11">
        <v>300228</v>
      </c>
      <c r="B1451" s="1"/>
      <c r="C1451" s="2" t="s">
        <v>2752</v>
      </c>
      <c r="D1451" s="7"/>
      <c r="E1451" s="5">
        <v>35</v>
      </c>
      <c r="F1451" s="4">
        <v>35</v>
      </c>
      <c r="G1451" s="4">
        <v>0</v>
      </c>
      <c r="H1451" s="3">
        <v>10</v>
      </c>
      <c r="I1451" s="13">
        <f t="shared" si="88"/>
        <v>19372500</v>
      </c>
      <c r="J1451" s="12">
        <f t="shared" si="89"/>
        <v>64750000</v>
      </c>
      <c r="K1451" s="13">
        <f t="shared" si="90"/>
        <v>64750000</v>
      </c>
      <c r="L1451" s="12">
        <f t="shared" si="91"/>
        <v>64750000</v>
      </c>
    </row>
    <row r="1452" spans="1:12" ht="56.25" x14ac:dyDescent="0.25">
      <c r="A1452" s="11">
        <v>300230</v>
      </c>
      <c r="B1452" s="1"/>
      <c r="C1452" s="2" t="s">
        <v>898</v>
      </c>
      <c r="D1452" s="7"/>
      <c r="E1452" s="5">
        <v>26</v>
      </c>
      <c r="F1452" s="4">
        <v>16</v>
      </c>
      <c r="G1452" s="4">
        <v>10</v>
      </c>
      <c r="H1452" s="3">
        <v>10</v>
      </c>
      <c r="I1452" s="13">
        <f t="shared" si="88"/>
        <v>20256000</v>
      </c>
      <c r="J1452" s="12">
        <f t="shared" si="89"/>
        <v>80600000</v>
      </c>
      <c r="K1452" s="13">
        <f t="shared" si="90"/>
        <v>50200000</v>
      </c>
      <c r="L1452" s="12">
        <f t="shared" si="91"/>
        <v>73000000</v>
      </c>
    </row>
    <row r="1453" spans="1:12" ht="75" x14ac:dyDescent="0.25">
      <c r="A1453" s="11">
        <v>300235</v>
      </c>
      <c r="B1453" s="1"/>
      <c r="C1453" s="2" t="s">
        <v>2753</v>
      </c>
      <c r="D1453" s="7"/>
      <c r="E1453" s="5">
        <v>32</v>
      </c>
      <c r="F1453" s="4">
        <v>22</v>
      </c>
      <c r="G1453" s="4">
        <v>10</v>
      </c>
      <c r="H1453" s="3">
        <v>10</v>
      </c>
      <c r="I1453" s="13">
        <f t="shared" si="88"/>
        <v>23577000</v>
      </c>
      <c r="J1453" s="12">
        <f t="shared" si="89"/>
        <v>91700000</v>
      </c>
      <c r="K1453" s="13">
        <f t="shared" si="90"/>
        <v>61300000</v>
      </c>
      <c r="L1453" s="12">
        <f t="shared" si="91"/>
        <v>84100000</v>
      </c>
    </row>
    <row r="1454" spans="1:12" ht="93.75" x14ac:dyDescent="0.25">
      <c r="A1454" s="11">
        <v>300240</v>
      </c>
      <c r="B1454" s="1"/>
      <c r="C1454" s="2" t="s">
        <v>2754</v>
      </c>
      <c r="D1454" s="7"/>
      <c r="E1454" s="5">
        <v>44</v>
      </c>
      <c r="F1454" s="4">
        <v>34</v>
      </c>
      <c r="G1454" s="4">
        <v>10</v>
      </c>
      <c r="H1454" s="3">
        <v>10</v>
      </c>
      <c r="I1454" s="13">
        <f t="shared" si="88"/>
        <v>30219000</v>
      </c>
      <c r="J1454" s="12">
        <f t="shared" si="89"/>
        <v>113900000</v>
      </c>
      <c r="K1454" s="13">
        <f t="shared" si="90"/>
        <v>83500000</v>
      </c>
      <c r="L1454" s="12">
        <f t="shared" si="91"/>
        <v>106300000</v>
      </c>
    </row>
    <row r="1455" spans="1:12" ht="56.25" x14ac:dyDescent="0.25">
      <c r="A1455" s="11">
        <v>300245</v>
      </c>
      <c r="B1455" s="1"/>
      <c r="C1455" s="2" t="s">
        <v>899</v>
      </c>
      <c r="D1455" s="7"/>
      <c r="E1455" s="5">
        <v>30.7</v>
      </c>
      <c r="F1455" s="4">
        <v>22</v>
      </c>
      <c r="G1455" s="4">
        <v>8.6999999999999993</v>
      </c>
      <c r="H1455" s="3">
        <v>10</v>
      </c>
      <c r="I1455" s="13">
        <f t="shared" si="88"/>
        <v>22095000</v>
      </c>
      <c r="J1455" s="12">
        <f t="shared" si="89"/>
        <v>85070000</v>
      </c>
      <c r="K1455" s="13">
        <f t="shared" si="90"/>
        <v>58622000</v>
      </c>
      <c r="L1455" s="12">
        <f t="shared" si="91"/>
        <v>78458000</v>
      </c>
    </row>
    <row r="1456" spans="1:12" ht="75" x14ac:dyDescent="0.25">
      <c r="A1456" s="11">
        <v>300250</v>
      </c>
      <c r="B1456" s="1"/>
      <c r="C1456" s="2" t="s">
        <v>2755</v>
      </c>
      <c r="D1456" s="7"/>
      <c r="E1456" s="5">
        <v>117</v>
      </c>
      <c r="F1456" s="4">
        <v>88</v>
      </c>
      <c r="G1456" s="4">
        <v>29</v>
      </c>
      <c r="H1456" s="3">
        <v>11</v>
      </c>
      <c r="I1456" s="13">
        <f t="shared" si="88"/>
        <v>81768000</v>
      </c>
      <c r="J1456" s="12">
        <f t="shared" si="89"/>
        <v>310700000</v>
      </c>
      <c r="K1456" s="13">
        <f t="shared" si="90"/>
        <v>222540000</v>
      </c>
      <c r="L1456" s="12">
        <f t="shared" si="91"/>
        <v>288660000</v>
      </c>
    </row>
    <row r="1457" spans="1:12" ht="93.75" x14ac:dyDescent="0.25">
      <c r="A1457" s="11">
        <v>300255</v>
      </c>
      <c r="B1457" s="1"/>
      <c r="C1457" s="2" t="s">
        <v>900</v>
      </c>
      <c r="D1457" s="7"/>
      <c r="E1457" s="5">
        <v>101</v>
      </c>
      <c r="F1457" s="4">
        <v>75</v>
      </c>
      <c r="G1457" s="4">
        <v>26</v>
      </c>
      <c r="H1457" s="3">
        <v>10</v>
      </c>
      <c r="I1457" s="13">
        <f t="shared" si="88"/>
        <v>71152500</v>
      </c>
      <c r="J1457" s="12">
        <f t="shared" si="89"/>
        <v>271350000</v>
      </c>
      <c r="K1457" s="13">
        <f t="shared" si="90"/>
        <v>192310000</v>
      </c>
      <c r="L1457" s="12">
        <f t="shared" si="91"/>
        <v>251590000</v>
      </c>
    </row>
    <row r="1458" spans="1:12" ht="75" x14ac:dyDescent="0.25">
      <c r="A1458" s="11">
        <v>300260</v>
      </c>
      <c r="B1458" s="1"/>
      <c r="C1458" s="2" t="s">
        <v>901</v>
      </c>
      <c r="D1458" s="7"/>
      <c r="E1458" s="5">
        <v>124</v>
      </c>
      <c r="F1458" s="4">
        <v>92</v>
      </c>
      <c r="G1458" s="4">
        <v>32</v>
      </c>
      <c r="H1458" s="3">
        <v>10</v>
      </c>
      <c r="I1458" s="13">
        <f t="shared" si="88"/>
        <v>87402000</v>
      </c>
      <c r="J1458" s="12">
        <f t="shared" si="89"/>
        <v>333400000</v>
      </c>
      <c r="K1458" s="13">
        <f t="shared" si="90"/>
        <v>236120000</v>
      </c>
      <c r="L1458" s="12">
        <f t="shared" si="91"/>
        <v>309080000</v>
      </c>
    </row>
    <row r="1459" spans="1:12" ht="93.75" x14ac:dyDescent="0.25">
      <c r="A1459" s="11">
        <v>300265</v>
      </c>
      <c r="B1459" s="1"/>
      <c r="C1459" s="2" t="s">
        <v>2756</v>
      </c>
      <c r="D1459" s="7"/>
      <c r="E1459" s="5">
        <v>73</v>
      </c>
      <c r="F1459" s="4">
        <v>73</v>
      </c>
      <c r="G1459" s="4">
        <v>0</v>
      </c>
      <c r="H1459" s="3">
        <v>14</v>
      </c>
      <c r="I1459" s="13">
        <f t="shared" si="88"/>
        <v>40405500</v>
      </c>
      <c r="J1459" s="12">
        <f t="shared" si="89"/>
        <v>135050000</v>
      </c>
      <c r="K1459" s="13">
        <f t="shared" si="90"/>
        <v>135050000</v>
      </c>
      <c r="L1459" s="12">
        <f t="shared" si="91"/>
        <v>135050000</v>
      </c>
    </row>
    <row r="1460" spans="1:12" ht="19.5" x14ac:dyDescent="0.25">
      <c r="A1460" s="11">
        <v>300270</v>
      </c>
      <c r="B1460" s="1"/>
      <c r="C1460" s="2" t="s">
        <v>2757</v>
      </c>
      <c r="D1460" s="7"/>
      <c r="E1460" s="5">
        <v>35</v>
      </c>
      <c r="F1460" s="4">
        <v>35</v>
      </c>
      <c r="G1460" s="4">
        <v>0</v>
      </c>
      <c r="H1460" s="3">
        <v>14</v>
      </c>
      <c r="I1460" s="13">
        <f t="shared" si="88"/>
        <v>19372500</v>
      </c>
      <c r="J1460" s="12">
        <f t="shared" si="89"/>
        <v>64750000</v>
      </c>
      <c r="K1460" s="13">
        <f t="shared" si="90"/>
        <v>64750000</v>
      </c>
      <c r="L1460" s="12">
        <f t="shared" si="91"/>
        <v>64750000</v>
      </c>
    </row>
    <row r="1461" spans="1:12" ht="37.5" x14ac:dyDescent="0.25">
      <c r="A1461" s="11">
        <v>300275</v>
      </c>
      <c r="B1461" s="1"/>
      <c r="C1461" s="2" t="s">
        <v>2758</v>
      </c>
      <c r="D1461" s="7"/>
      <c r="E1461" s="5">
        <v>128</v>
      </c>
      <c r="F1461" s="4">
        <v>128</v>
      </c>
      <c r="G1461" s="4">
        <v>0</v>
      </c>
      <c r="H1461" s="3">
        <v>14</v>
      </c>
      <c r="I1461" s="13">
        <f t="shared" si="88"/>
        <v>70848000</v>
      </c>
      <c r="J1461" s="12">
        <f t="shared" si="89"/>
        <v>236800000</v>
      </c>
      <c r="K1461" s="13">
        <f t="shared" si="90"/>
        <v>236800000</v>
      </c>
      <c r="L1461" s="12">
        <f t="shared" si="91"/>
        <v>236800000</v>
      </c>
    </row>
    <row r="1462" spans="1:12" ht="37.5" x14ac:dyDescent="0.25">
      <c r="A1462" s="11">
        <v>300280</v>
      </c>
      <c r="B1462" s="1"/>
      <c r="C1462" s="2" t="s">
        <v>2759</v>
      </c>
      <c r="D1462" s="7"/>
      <c r="E1462" s="5">
        <v>176</v>
      </c>
      <c r="F1462" s="4">
        <v>176</v>
      </c>
      <c r="G1462" s="4">
        <v>0</v>
      </c>
      <c r="H1462" s="3">
        <v>14</v>
      </c>
      <c r="I1462" s="13">
        <f t="shared" si="88"/>
        <v>97416000</v>
      </c>
      <c r="J1462" s="12">
        <f t="shared" si="89"/>
        <v>325600000</v>
      </c>
      <c r="K1462" s="13">
        <f t="shared" si="90"/>
        <v>325600000</v>
      </c>
      <c r="L1462" s="12">
        <f t="shared" si="91"/>
        <v>325600000</v>
      </c>
    </row>
    <row r="1463" spans="1:12" ht="75" x14ac:dyDescent="0.25">
      <c r="A1463" s="11">
        <v>300285</v>
      </c>
      <c r="B1463" s="1"/>
      <c r="C1463" s="2" t="s">
        <v>2760</v>
      </c>
      <c r="D1463" s="7"/>
      <c r="E1463" s="5">
        <v>148</v>
      </c>
      <c r="F1463" s="4">
        <v>148</v>
      </c>
      <c r="G1463" s="4">
        <v>0</v>
      </c>
      <c r="H1463" s="3">
        <v>14</v>
      </c>
      <c r="I1463" s="13">
        <f t="shared" si="88"/>
        <v>81918000</v>
      </c>
      <c r="J1463" s="12">
        <f t="shared" si="89"/>
        <v>273800000</v>
      </c>
      <c r="K1463" s="13">
        <f t="shared" si="90"/>
        <v>273800000</v>
      </c>
      <c r="L1463" s="12">
        <f t="shared" si="91"/>
        <v>273800000</v>
      </c>
    </row>
    <row r="1464" spans="1:12" ht="56.25" x14ac:dyDescent="0.25">
      <c r="A1464" s="11">
        <v>300290</v>
      </c>
      <c r="B1464" s="1"/>
      <c r="C1464" s="2" t="s">
        <v>2761</v>
      </c>
      <c r="D1464" s="7"/>
      <c r="E1464" s="5">
        <v>173</v>
      </c>
      <c r="F1464" s="4">
        <v>173</v>
      </c>
      <c r="G1464" s="4">
        <v>0</v>
      </c>
      <c r="H1464" s="3">
        <v>14</v>
      </c>
      <c r="I1464" s="13">
        <f t="shared" si="88"/>
        <v>95755500</v>
      </c>
      <c r="J1464" s="12">
        <f t="shared" si="89"/>
        <v>320050000</v>
      </c>
      <c r="K1464" s="13">
        <f t="shared" si="90"/>
        <v>320050000</v>
      </c>
      <c r="L1464" s="12">
        <f t="shared" si="91"/>
        <v>320050000</v>
      </c>
    </row>
    <row r="1465" spans="1:12" ht="75" x14ac:dyDescent="0.25">
      <c r="A1465" s="11">
        <v>300300</v>
      </c>
      <c r="B1465" s="1"/>
      <c r="C1465" s="2" t="s">
        <v>2762</v>
      </c>
      <c r="D1465" s="7"/>
      <c r="E1465" s="5">
        <v>127</v>
      </c>
      <c r="F1465" s="4">
        <v>127</v>
      </c>
      <c r="G1465" s="4">
        <v>0</v>
      </c>
      <c r="H1465" s="3">
        <v>14</v>
      </c>
      <c r="I1465" s="13">
        <f t="shared" si="88"/>
        <v>70294500</v>
      </c>
      <c r="J1465" s="12">
        <f t="shared" si="89"/>
        <v>234950000</v>
      </c>
      <c r="K1465" s="13">
        <f t="shared" si="90"/>
        <v>234950000</v>
      </c>
      <c r="L1465" s="12">
        <f t="shared" si="91"/>
        <v>234950000</v>
      </c>
    </row>
    <row r="1466" spans="1:12" ht="56.25" x14ac:dyDescent="0.25">
      <c r="A1466" s="11">
        <v>300315</v>
      </c>
      <c r="B1466" s="1"/>
      <c r="C1466" s="2" t="s">
        <v>2763</v>
      </c>
      <c r="D1466" s="7" t="s">
        <v>902</v>
      </c>
      <c r="E1466" s="5">
        <v>199</v>
      </c>
      <c r="F1466" s="4">
        <v>199</v>
      </c>
      <c r="G1466" s="4">
        <v>0</v>
      </c>
      <c r="H1466" s="3">
        <v>14</v>
      </c>
      <c r="I1466" s="13">
        <f t="shared" si="88"/>
        <v>110146500</v>
      </c>
      <c r="J1466" s="12">
        <f t="shared" si="89"/>
        <v>368150000</v>
      </c>
      <c r="K1466" s="13">
        <f t="shared" si="90"/>
        <v>368150000</v>
      </c>
      <c r="L1466" s="12">
        <f t="shared" si="91"/>
        <v>368150000</v>
      </c>
    </row>
    <row r="1467" spans="1:12" ht="56.25" x14ac:dyDescent="0.25">
      <c r="A1467" s="11">
        <v>300325</v>
      </c>
      <c r="B1467" s="1"/>
      <c r="C1467" s="2" t="s">
        <v>2764</v>
      </c>
      <c r="D1467" s="7"/>
      <c r="E1467" s="5">
        <v>54</v>
      </c>
      <c r="F1467" s="4">
        <v>54</v>
      </c>
      <c r="G1467" s="4">
        <v>0</v>
      </c>
      <c r="H1467" s="3">
        <v>14</v>
      </c>
      <c r="I1467" s="13">
        <f t="shared" si="88"/>
        <v>29889000</v>
      </c>
      <c r="J1467" s="12">
        <f t="shared" si="89"/>
        <v>99900000</v>
      </c>
      <c r="K1467" s="13">
        <f t="shared" si="90"/>
        <v>99900000</v>
      </c>
      <c r="L1467" s="12">
        <f t="shared" si="91"/>
        <v>99900000</v>
      </c>
    </row>
    <row r="1468" spans="1:12" ht="19.5" x14ac:dyDescent="0.25">
      <c r="A1468" s="11">
        <v>300330</v>
      </c>
      <c r="B1468" s="1"/>
      <c r="C1468" s="2" t="s">
        <v>2765</v>
      </c>
      <c r="D1468" s="7"/>
      <c r="E1468" s="5">
        <v>54</v>
      </c>
      <c r="F1468" s="4">
        <v>54</v>
      </c>
      <c r="G1468" s="4">
        <v>0</v>
      </c>
      <c r="H1468" s="3">
        <v>14</v>
      </c>
      <c r="I1468" s="13">
        <f t="shared" si="88"/>
        <v>29889000</v>
      </c>
      <c r="J1468" s="12">
        <f t="shared" si="89"/>
        <v>99900000</v>
      </c>
      <c r="K1468" s="13">
        <f t="shared" si="90"/>
        <v>99900000</v>
      </c>
      <c r="L1468" s="12">
        <f t="shared" si="91"/>
        <v>99900000</v>
      </c>
    </row>
    <row r="1469" spans="1:12" ht="37.5" x14ac:dyDescent="0.25">
      <c r="A1469" s="11">
        <v>300335</v>
      </c>
      <c r="B1469" s="1"/>
      <c r="C1469" s="2" t="s">
        <v>903</v>
      </c>
      <c r="D1469" s="7" t="s">
        <v>2766</v>
      </c>
      <c r="E1469" s="5">
        <v>12</v>
      </c>
      <c r="F1469" s="4">
        <v>12</v>
      </c>
      <c r="G1469" s="4">
        <v>0</v>
      </c>
      <c r="H1469" s="3">
        <v>9</v>
      </c>
      <c r="I1469" s="13">
        <f t="shared" si="88"/>
        <v>6642000</v>
      </c>
      <c r="J1469" s="12">
        <f t="shared" si="89"/>
        <v>22200000</v>
      </c>
      <c r="K1469" s="13">
        <f t="shared" si="90"/>
        <v>22200000</v>
      </c>
      <c r="L1469" s="12">
        <f t="shared" si="91"/>
        <v>22200000</v>
      </c>
    </row>
    <row r="1470" spans="1:12" ht="37.5" x14ac:dyDescent="0.25">
      <c r="A1470" s="11">
        <v>300336</v>
      </c>
      <c r="B1470" s="1" t="s">
        <v>24</v>
      </c>
      <c r="C1470" s="2" t="s">
        <v>2767</v>
      </c>
      <c r="D1470" s="7"/>
      <c r="E1470" s="5">
        <v>6</v>
      </c>
      <c r="F1470" s="4">
        <v>6</v>
      </c>
      <c r="G1470" s="4">
        <v>0</v>
      </c>
      <c r="H1470" s="3">
        <v>0</v>
      </c>
      <c r="I1470" s="13">
        <f t="shared" si="88"/>
        <v>3321000</v>
      </c>
      <c r="J1470" s="12">
        <f t="shared" si="89"/>
        <v>11100000</v>
      </c>
      <c r="K1470" s="13">
        <f t="shared" si="90"/>
        <v>11100000</v>
      </c>
      <c r="L1470" s="12">
        <f t="shared" si="91"/>
        <v>11100000</v>
      </c>
    </row>
    <row r="1471" spans="1:12" ht="56.25" x14ac:dyDescent="0.25">
      <c r="A1471" s="11">
        <v>300340</v>
      </c>
      <c r="B1471" s="1"/>
      <c r="C1471" s="2" t="s">
        <v>904</v>
      </c>
      <c r="D1471" s="7"/>
      <c r="E1471" s="5">
        <v>5</v>
      </c>
      <c r="F1471" s="4">
        <v>5</v>
      </c>
      <c r="G1471" s="4">
        <v>0</v>
      </c>
      <c r="H1471" s="3">
        <v>7</v>
      </c>
      <c r="I1471" s="13">
        <f t="shared" si="88"/>
        <v>2767500</v>
      </c>
      <c r="J1471" s="12">
        <f t="shared" si="89"/>
        <v>9250000</v>
      </c>
      <c r="K1471" s="13">
        <f t="shared" si="90"/>
        <v>9250000</v>
      </c>
      <c r="L1471" s="12">
        <f t="shared" si="91"/>
        <v>9250000</v>
      </c>
    </row>
    <row r="1472" spans="1:12" ht="56.25" x14ac:dyDescent="0.25">
      <c r="A1472" s="11">
        <v>300345</v>
      </c>
      <c r="B1472" s="1"/>
      <c r="C1472" s="2" t="s">
        <v>905</v>
      </c>
      <c r="D1472" s="7"/>
      <c r="E1472" s="5">
        <v>5.2</v>
      </c>
      <c r="F1472" s="4">
        <v>3</v>
      </c>
      <c r="G1472" s="4">
        <v>2.2000000000000002</v>
      </c>
      <c r="H1472" s="3" t="s">
        <v>2743</v>
      </c>
      <c r="I1472" s="13">
        <f t="shared" si="88"/>
        <v>4168500</v>
      </c>
      <c r="J1472" s="12">
        <f t="shared" si="89"/>
        <v>16770000</v>
      </c>
      <c r="K1472" s="13">
        <f t="shared" si="90"/>
        <v>10082000</v>
      </c>
      <c r="L1472" s="12">
        <f t="shared" si="91"/>
        <v>15098000</v>
      </c>
    </row>
    <row r="1473" spans="1:12" ht="56.25" x14ac:dyDescent="0.25">
      <c r="A1473" s="11">
        <v>300350</v>
      </c>
      <c r="B1473" s="1"/>
      <c r="C1473" s="2" t="s">
        <v>906</v>
      </c>
      <c r="D1473" s="7"/>
      <c r="E1473" s="5">
        <v>15.8</v>
      </c>
      <c r="F1473" s="4">
        <v>10</v>
      </c>
      <c r="G1473" s="4">
        <v>5.8</v>
      </c>
      <c r="H1473" s="3">
        <v>9</v>
      </c>
      <c r="I1473" s="13">
        <f t="shared" si="88"/>
        <v>12147000</v>
      </c>
      <c r="J1473" s="12">
        <f t="shared" si="89"/>
        <v>48080000</v>
      </c>
      <c r="K1473" s="13">
        <f t="shared" si="90"/>
        <v>30448000</v>
      </c>
      <c r="L1473" s="12">
        <f t="shared" si="91"/>
        <v>43672000</v>
      </c>
    </row>
    <row r="1474" spans="1:12" ht="56.25" x14ac:dyDescent="0.25">
      <c r="A1474" s="11">
        <v>300355</v>
      </c>
      <c r="B1474" s="1"/>
      <c r="C1474" s="2" t="s">
        <v>2768</v>
      </c>
      <c r="D1474" s="7"/>
      <c r="E1474" s="5">
        <v>14.4</v>
      </c>
      <c r="F1474" s="4">
        <v>10</v>
      </c>
      <c r="G1474" s="4">
        <v>4.4000000000000004</v>
      </c>
      <c r="H1474" s="3">
        <v>9</v>
      </c>
      <c r="I1474" s="13">
        <f t="shared" si="88"/>
        <v>10551000</v>
      </c>
      <c r="J1474" s="12">
        <f t="shared" si="89"/>
        <v>40940000</v>
      </c>
      <c r="K1474" s="13">
        <f t="shared" si="90"/>
        <v>27564000</v>
      </c>
      <c r="L1474" s="12">
        <f t="shared" si="91"/>
        <v>37596000</v>
      </c>
    </row>
    <row r="1475" spans="1:12" ht="112.5" x14ac:dyDescent="0.25">
      <c r="A1475" s="11">
        <v>300360</v>
      </c>
      <c r="B1475" s="1"/>
      <c r="C1475" s="2" t="s">
        <v>2769</v>
      </c>
      <c r="D1475" s="7" t="s">
        <v>2770</v>
      </c>
      <c r="E1475" s="5">
        <v>16.8</v>
      </c>
      <c r="F1475" s="4">
        <v>11</v>
      </c>
      <c r="G1475" s="4">
        <v>5.8</v>
      </c>
      <c r="H1475" s="3">
        <v>9</v>
      </c>
      <c r="I1475" s="13">
        <f t="shared" si="88"/>
        <v>12700500</v>
      </c>
      <c r="J1475" s="12">
        <f t="shared" si="89"/>
        <v>49930000</v>
      </c>
      <c r="K1475" s="13">
        <f t="shared" si="90"/>
        <v>32298000</v>
      </c>
      <c r="L1475" s="12">
        <f t="shared" si="91"/>
        <v>45522000</v>
      </c>
    </row>
    <row r="1476" spans="1:12" ht="75" x14ac:dyDescent="0.25">
      <c r="A1476" s="11">
        <v>300365</v>
      </c>
      <c r="B1476" s="1"/>
      <c r="C1476" s="2" t="s">
        <v>2771</v>
      </c>
      <c r="D1476" s="7"/>
      <c r="E1476" s="5">
        <v>20.8</v>
      </c>
      <c r="F1476" s="4">
        <v>15</v>
      </c>
      <c r="G1476" s="4">
        <v>5.8</v>
      </c>
      <c r="H1476" s="3">
        <v>9</v>
      </c>
      <c r="I1476" s="13">
        <f t="shared" ref="I1476:I1539" si="92">F1476*553500+G1476*1140000</f>
        <v>14914500</v>
      </c>
      <c r="J1476" s="12">
        <f t="shared" ref="J1476:J1539" si="93">F1476*1850000+G1476*5100000</f>
        <v>57330000</v>
      </c>
      <c r="K1476" s="13">
        <f t="shared" ref="K1476:K1539" si="94">F1476*1850000+G1476*2060000</f>
        <v>39698000</v>
      </c>
      <c r="L1476" s="12">
        <f t="shared" ref="L1476:L1539" si="95">F1476*1850000+G1476*4340000</f>
        <v>52922000</v>
      </c>
    </row>
    <row r="1477" spans="1:12" ht="75" x14ac:dyDescent="0.25">
      <c r="A1477" s="11">
        <v>300370</v>
      </c>
      <c r="B1477" s="1"/>
      <c r="C1477" s="2" t="s">
        <v>907</v>
      </c>
      <c r="D1477" s="7"/>
      <c r="E1477" s="5">
        <v>16.8</v>
      </c>
      <c r="F1477" s="4">
        <v>11</v>
      </c>
      <c r="G1477" s="4">
        <v>5.8</v>
      </c>
      <c r="H1477" s="3">
        <v>9</v>
      </c>
      <c r="I1477" s="13">
        <f t="shared" si="92"/>
        <v>12700500</v>
      </c>
      <c r="J1477" s="12">
        <f t="shared" si="93"/>
        <v>49930000</v>
      </c>
      <c r="K1477" s="13">
        <f t="shared" si="94"/>
        <v>32298000</v>
      </c>
      <c r="L1477" s="12">
        <f t="shared" si="95"/>
        <v>45522000</v>
      </c>
    </row>
    <row r="1478" spans="1:12" ht="56.25" x14ac:dyDescent="0.25">
      <c r="A1478" s="11">
        <v>300375</v>
      </c>
      <c r="B1478" s="1"/>
      <c r="C1478" s="2" t="s">
        <v>2772</v>
      </c>
      <c r="D1478" s="7"/>
      <c r="E1478" s="5">
        <v>17.8</v>
      </c>
      <c r="F1478" s="4">
        <v>12</v>
      </c>
      <c r="G1478" s="4">
        <v>5.8</v>
      </c>
      <c r="H1478" s="3">
        <v>9</v>
      </c>
      <c r="I1478" s="13">
        <f t="shared" si="92"/>
        <v>13254000</v>
      </c>
      <c r="J1478" s="12">
        <f t="shared" si="93"/>
        <v>51780000</v>
      </c>
      <c r="K1478" s="13">
        <f t="shared" si="94"/>
        <v>34148000</v>
      </c>
      <c r="L1478" s="12">
        <f t="shared" si="95"/>
        <v>47372000</v>
      </c>
    </row>
    <row r="1479" spans="1:12" ht="75" x14ac:dyDescent="0.25">
      <c r="A1479" s="11">
        <v>300380</v>
      </c>
      <c r="B1479" s="1"/>
      <c r="C1479" s="2" t="s">
        <v>2773</v>
      </c>
      <c r="D1479" s="7"/>
      <c r="E1479" s="5">
        <v>21.8</v>
      </c>
      <c r="F1479" s="4">
        <v>16</v>
      </c>
      <c r="G1479" s="4">
        <v>5.8</v>
      </c>
      <c r="H1479" s="3">
        <v>9</v>
      </c>
      <c r="I1479" s="13">
        <f t="shared" si="92"/>
        <v>15468000</v>
      </c>
      <c r="J1479" s="12">
        <f t="shared" si="93"/>
        <v>59180000</v>
      </c>
      <c r="K1479" s="13">
        <f t="shared" si="94"/>
        <v>41548000</v>
      </c>
      <c r="L1479" s="12">
        <f t="shared" si="95"/>
        <v>54772000</v>
      </c>
    </row>
    <row r="1480" spans="1:12" ht="112.5" x14ac:dyDescent="0.25">
      <c r="A1480" s="11">
        <v>300385</v>
      </c>
      <c r="B1480" s="1"/>
      <c r="C1480" s="2" t="s">
        <v>2774</v>
      </c>
      <c r="D1480" s="7"/>
      <c r="E1480" s="5">
        <v>26.7</v>
      </c>
      <c r="F1480" s="4">
        <v>18</v>
      </c>
      <c r="G1480" s="4">
        <v>8.6999999999999993</v>
      </c>
      <c r="H1480" s="3">
        <v>9</v>
      </c>
      <c r="I1480" s="13">
        <f t="shared" si="92"/>
        <v>19881000</v>
      </c>
      <c r="J1480" s="12">
        <f t="shared" si="93"/>
        <v>77670000</v>
      </c>
      <c r="K1480" s="13">
        <f t="shared" si="94"/>
        <v>51222000</v>
      </c>
      <c r="L1480" s="12">
        <f t="shared" si="95"/>
        <v>71058000</v>
      </c>
    </row>
    <row r="1481" spans="1:12" ht="150" x14ac:dyDescent="0.25">
      <c r="A1481" s="11">
        <v>300390</v>
      </c>
      <c r="B1481" s="1"/>
      <c r="C1481" s="2" t="s">
        <v>908</v>
      </c>
      <c r="D1481" s="7"/>
      <c r="E1481" s="5">
        <v>35</v>
      </c>
      <c r="F1481" s="4">
        <v>25</v>
      </c>
      <c r="G1481" s="4">
        <v>10</v>
      </c>
      <c r="H1481" s="3">
        <v>10</v>
      </c>
      <c r="I1481" s="13">
        <f t="shared" si="92"/>
        <v>25237500</v>
      </c>
      <c r="J1481" s="12">
        <f t="shared" si="93"/>
        <v>97250000</v>
      </c>
      <c r="K1481" s="13">
        <f t="shared" si="94"/>
        <v>66850000</v>
      </c>
      <c r="L1481" s="12">
        <f t="shared" si="95"/>
        <v>89650000</v>
      </c>
    </row>
    <row r="1482" spans="1:12" ht="150" x14ac:dyDescent="0.25">
      <c r="A1482" s="11">
        <v>300395</v>
      </c>
      <c r="B1482" s="1"/>
      <c r="C1482" s="2" t="s">
        <v>2775</v>
      </c>
      <c r="D1482" s="7" t="s">
        <v>909</v>
      </c>
      <c r="E1482" s="5">
        <v>52.5</v>
      </c>
      <c r="F1482" s="4">
        <v>38</v>
      </c>
      <c r="G1482" s="4">
        <v>14.5</v>
      </c>
      <c r="H1482" s="3">
        <v>10</v>
      </c>
      <c r="I1482" s="13">
        <f t="shared" si="92"/>
        <v>37563000</v>
      </c>
      <c r="J1482" s="12">
        <f t="shared" si="93"/>
        <v>144250000</v>
      </c>
      <c r="K1482" s="13">
        <f t="shared" si="94"/>
        <v>100170000</v>
      </c>
      <c r="L1482" s="12">
        <f t="shared" si="95"/>
        <v>133230000</v>
      </c>
    </row>
    <row r="1483" spans="1:12" ht="93.75" x14ac:dyDescent="0.25">
      <c r="A1483" s="11">
        <v>300400</v>
      </c>
      <c r="B1483" s="1"/>
      <c r="C1483" s="2" t="s">
        <v>2776</v>
      </c>
      <c r="D1483" s="7"/>
      <c r="E1483" s="5">
        <v>33</v>
      </c>
      <c r="F1483" s="4">
        <v>23</v>
      </c>
      <c r="G1483" s="4">
        <v>10</v>
      </c>
      <c r="H1483" s="3">
        <v>10</v>
      </c>
      <c r="I1483" s="13">
        <f t="shared" si="92"/>
        <v>24130500</v>
      </c>
      <c r="J1483" s="12">
        <f t="shared" si="93"/>
        <v>93550000</v>
      </c>
      <c r="K1483" s="13">
        <f t="shared" si="94"/>
        <v>63150000</v>
      </c>
      <c r="L1483" s="12">
        <f t="shared" si="95"/>
        <v>85950000</v>
      </c>
    </row>
    <row r="1484" spans="1:12" ht="75" x14ac:dyDescent="0.25">
      <c r="A1484" s="11">
        <v>300405</v>
      </c>
      <c r="B1484" s="1"/>
      <c r="C1484" s="2" t="s">
        <v>910</v>
      </c>
      <c r="D1484" s="7"/>
      <c r="E1484" s="5">
        <v>29</v>
      </c>
      <c r="F1484" s="4">
        <v>19</v>
      </c>
      <c r="G1484" s="4">
        <v>10</v>
      </c>
      <c r="H1484" s="3">
        <v>10</v>
      </c>
      <c r="I1484" s="13">
        <f t="shared" si="92"/>
        <v>21916500</v>
      </c>
      <c r="J1484" s="12">
        <f t="shared" si="93"/>
        <v>86150000</v>
      </c>
      <c r="K1484" s="13">
        <f t="shared" si="94"/>
        <v>55750000</v>
      </c>
      <c r="L1484" s="12">
        <f t="shared" si="95"/>
        <v>78550000</v>
      </c>
    </row>
    <row r="1485" spans="1:12" ht="37.5" x14ac:dyDescent="0.25">
      <c r="A1485" s="11">
        <v>300410</v>
      </c>
      <c r="B1485" s="1"/>
      <c r="C1485" s="2" t="s">
        <v>911</v>
      </c>
      <c r="D1485" s="7"/>
      <c r="E1485" s="5">
        <v>7.9</v>
      </c>
      <c r="F1485" s="4">
        <v>5</v>
      </c>
      <c r="G1485" s="4">
        <v>2.9</v>
      </c>
      <c r="H1485" s="3" t="s">
        <v>2743</v>
      </c>
      <c r="I1485" s="13">
        <f t="shared" si="92"/>
        <v>6073500</v>
      </c>
      <c r="J1485" s="12">
        <f t="shared" si="93"/>
        <v>24040000</v>
      </c>
      <c r="K1485" s="13">
        <f t="shared" si="94"/>
        <v>15224000</v>
      </c>
      <c r="L1485" s="12">
        <f t="shared" si="95"/>
        <v>21836000</v>
      </c>
    </row>
    <row r="1486" spans="1:12" ht="225" x14ac:dyDescent="0.25">
      <c r="A1486" s="11">
        <v>300415</v>
      </c>
      <c r="B1486" s="1"/>
      <c r="C1486" s="2" t="s">
        <v>2777</v>
      </c>
      <c r="D1486" s="7" t="s">
        <v>5435</v>
      </c>
      <c r="E1486" s="5">
        <v>18.3</v>
      </c>
      <c r="F1486" s="4">
        <v>11</v>
      </c>
      <c r="G1486" s="4">
        <v>7.3</v>
      </c>
      <c r="H1486" s="3">
        <v>10</v>
      </c>
      <c r="I1486" s="13">
        <f t="shared" si="92"/>
        <v>14410500</v>
      </c>
      <c r="J1486" s="12">
        <f t="shared" si="93"/>
        <v>57580000</v>
      </c>
      <c r="K1486" s="13">
        <f t="shared" si="94"/>
        <v>35388000</v>
      </c>
      <c r="L1486" s="12">
        <f t="shared" si="95"/>
        <v>52032000</v>
      </c>
    </row>
    <row r="1487" spans="1:12" ht="75" x14ac:dyDescent="0.25">
      <c r="A1487" s="11">
        <v>300416</v>
      </c>
      <c r="B1487" s="1"/>
      <c r="C1487" s="2" t="s">
        <v>2778</v>
      </c>
      <c r="D1487" s="7"/>
      <c r="E1487" s="5">
        <v>16</v>
      </c>
      <c r="F1487" s="4">
        <v>16</v>
      </c>
      <c r="G1487" s="4">
        <v>0</v>
      </c>
      <c r="H1487" s="3">
        <v>10</v>
      </c>
      <c r="I1487" s="13">
        <f t="shared" si="92"/>
        <v>8856000</v>
      </c>
      <c r="J1487" s="12">
        <f t="shared" si="93"/>
        <v>29600000</v>
      </c>
      <c r="K1487" s="13">
        <f t="shared" si="94"/>
        <v>29600000</v>
      </c>
      <c r="L1487" s="12">
        <f t="shared" si="95"/>
        <v>29600000</v>
      </c>
    </row>
    <row r="1488" spans="1:12" ht="225" x14ac:dyDescent="0.25">
      <c r="A1488" s="11">
        <v>300417</v>
      </c>
      <c r="B1488" s="1"/>
      <c r="C1488" s="2" t="s">
        <v>2779</v>
      </c>
      <c r="D1488" s="7" t="s">
        <v>5435</v>
      </c>
      <c r="E1488" s="5">
        <v>20.3</v>
      </c>
      <c r="F1488" s="4">
        <v>13</v>
      </c>
      <c r="G1488" s="4">
        <v>7.3</v>
      </c>
      <c r="H1488" s="3">
        <v>10</v>
      </c>
      <c r="I1488" s="13">
        <f t="shared" si="92"/>
        <v>15517500</v>
      </c>
      <c r="J1488" s="12">
        <f t="shared" si="93"/>
        <v>61280000</v>
      </c>
      <c r="K1488" s="13">
        <f t="shared" si="94"/>
        <v>39088000</v>
      </c>
      <c r="L1488" s="12">
        <f t="shared" si="95"/>
        <v>55732000</v>
      </c>
    </row>
    <row r="1489" spans="1:12" ht="37.5" x14ac:dyDescent="0.25">
      <c r="A1489" s="11">
        <v>300420</v>
      </c>
      <c r="B1489" s="1"/>
      <c r="C1489" s="2" t="s">
        <v>2780</v>
      </c>
      <c r="D1489" s="7"/>
      <c r="E1489" s="5">
        <v>8.1999999999999993</v>
      </c>
      <c r="F1489" s="4">
        <v>6</v>
      </c>
      <c r="G1489" s="4">
        <v>2.2000000000000002</v>
      </c>
      <c r="H1489" s="3">
        <v>10</v>
      </c>
      <c r="I1489" s="13">
        <f t="shared" si="92"/>
        <v>5829000</v>
      </c>
      <c r="J1489" s="12">
        <f t="shared" si="93"/>
        <v>22320000</v>
      </c>
      <c r="K1489" s="13">
        <f t="shared" si="94"/>
        <v>15632000</v>
      </c>
      <c r="L1489" s="12">
        <f t="shared" si="95"/>
        <v>20648000</v>
      </c>
    </row>
    <row r="1490" spans="1:12" ht="75" x14ac:dyDescent="0.25">
      <c r="A1490" s="11">
        <v>300425</v>
      </c>
      <c r="B1490" s="1"/>
      <c r="C1490" s="2" t="s">
        <v>912</v>
      </c>
      <c r="D1490" s="7"/>
      <c r="E1490" s="5">
        <v>67</v>
      </c>
      <c r="F1490" s="4">
        <v>67</v>
      </c>
      <c r="G1490" s="4">
        <v>0</v>
      </c>
      <c r="H1490" s="3">
        <v>14</v>
      </c>
      <c r="I1490" s="13">
        <f t="shared" si="92"/>
        <v>37084500</v>
      </c>
      <c r="J1490" s="12">
        <f t="shared" si="93"/>
        <v>123950000</v>
      </c>
      <c r="K1490" s="13">
        <f t="shared" si="94"/>
        <v>123950000</v>
      </c>
      <c r="L1490" s="12">
        <f t="shared" si="95"/>
        <v>123950000</v>
      </c>
    </row>
    <row r="1491" spans="1:12" ht="75" x14ac:dyDescent="0.25">
      <c r="A1491" s="11">
        <v>300430</v>
      </c>
      <c r="B1491" s="1"/>
      <c r="C1491" s="2" t="s">
        <v>913</v>
      </c>
      <c r="D1491" s="7"/>
      <c r="E1491" s="5">
        <v>103</v>
      </c>
      <c r="F1491" s="4">
        <v>103</v>
      </c>
      <c r="G1491" s="4">
        <v>0</v>
      </c>
      <c r="H1491" s="3">
        <v>14</v>
      </c>
      <c r="I1491" s="13">
        <f t="shared" si="92"/>
        <v>57010500</v>
      </c>
      <c r="J1491" s="12">
        <f t="shared" si="93"/>
        <v>190550000</v>
      </c>
      <c r="K1491" s="13">
        <f t="shared" si="94"/>
        <v>190550000</v>
      </c>
      <c r="L1491" s="12">
        <f t="shared" si="95"/>
        <v>190550000</v>
      </c>
    </row>
    <row r="1492" spans="1:12" ht="37.5" x14ac:dyDescent="0.25">
      <c r="A1492" s="11">
        <v>300435</v>
      </c>
      <c r="B1492" s="1"/>
      <c r="C1492" s="2" t="s">
        <v>914</v>
      </c>
      <c r="D1492" s="7"/>
      <c r="E1492" s="5">
        <v>86</v>
      </c>
      <c r="F1492" s="4">
        <v>86</v>
      </c>
      <c r="G1492" s="4">
        <v>0</v>
      </c>
      <c r="H1492" s="3">
        <v>14</v>
      </c>
      <c r="I1492" s="13">
        <f t="shared" si="92"/>
        <v>47601000</v>
      </c>
      <c r="J1492" s="12">
        <f t="shared" si="93"/>
        <v>159100000</v>
      </c>
      <c r="K1492" s="13">
        <f t="shared" si="94"/>
        <v>159100000</v>
      </c>
      <c r="L1492" s="12">
        <f t="shared" si="95"/>
        <v>159100000</v>
      </c>
    </row>
    <row r="1493" spans="1:12" ht="56.25" x14ac:dyDescent="0.25">
      <c r="A1493" s="11">
        <v>300440</v>
      </c>
      <c r="B1493" s="1"/>
      <c r="C1493" s="2" t="s">
        <v>915</v>
      </c>
      <c r="D1493" s="7"/>
      <c r="E1493" s="5">
        <v>32</v>
      </c>
      <c r="F1493" s="4">
        <v>32</v>
      </c>
      <c r="G1493" s="4">
        <v>0</v>
      </c>
      <c r="H1493" s="3">
        <v>11</v>
      </c>
      <c r="I1493" s="13">
        <f t="shared" si="92"/>
        <v>17712000</v>
      </c>
      <c r="J1493" s="12">
        <f t="shared" si="93"/>
        <v>59200000</v>
      </c>
      <c r="K1493" s="13">
        <f t="shared" si="94"/>
        <v>59200000</v>
      </c>
      <c r="L1493" s="12">
        <f t="shared" si="95"/>
        <v>59200000</v>
      </c>
    </row>
    <row r="1494" spans="1:12" ht="37.5" x14ac:dyDescent="0.25">
      <c r="A1494" s="11">
        <v>300445</v>
      </c>
      <c r="B1494" s="1"/>
      <c r="C1494" s="2" t="s">
        <v>916</v>
      </c>
      <c r="D1494" s="7"/>
      <c r="E1494" s="5">
        <v>67</v>
      </c>
      <c r="F1494" s="4">
        <v>67</v>
      </c>
      <c r="G1494" s="4">
        <v>0</v>
      </c>
      <c r="H1494" s="3">
        <v>14</v>
      </c>
      <c r="I1494" s="13">
        <f t="shared" si="92"/>
        <v>37084500</v>
      </c>
      <c r="J1494" s="12">
        <f t="shared" si="93"/>
        <v>123950000</v>
      </c>
      <c r="K1494" s="13">
        <f t="shared" si="94"/>
        <v>123950000</v>
      </c>
      <c r="L1494" s="12">
        <f t="shared" si="95"/>
        <v>123950000</v>
      </c>
    </row>
    <row r="1495" spans="1:12" ht="75" x14ac:dyDescent="0.25">
      <c r="A1495" s="11">
        <v>300450</v>
      </c>
      <c r="B1495" s="1"/>
      <c r="C1495" s="2" t="s">
        <v>917</v>
      </c>
      <c r="D1495" s="7"/>
      <c r="E1495" s="5">
        <v>66</v>
      </c>
      <c r="F1495" s="4">
        <v>66</v>
      </c>
      <c r="G1495" s="4">
        <v>0</v>
      </c>
      <c r="H1495" s="3">
        <v>14</v>
      </c>
      <c r="I1495" s="13">
        <f t="shared" si="92"/>
        <v>36531000</v>
      </c>
      <c r="J1495" s="12">
        <f t="shared" si="93"/>
        <v>122100000</v>
      </c>
      <c r="K1495" s="13">
        <f t="shared" si="94"/>
        <v>122100000</v>
      </c>
      <c r="L1495" s="12">
        <f t="shared" si="95"/>
        <v>122100000</v>
      </c>
    </row>
    <row r="1496" spans="1:12" ht="56.25" x14ac:dyDescent="0.25">
      <c r="A1496" s="11">
        <v>300455</v>
      </c>
      <c r="B1496" s="1"/>
      <c r="C1496" s="2" t="s">
        <v>5436</v>
      </c>
      <c r="D1496" s="7"/>
      <c r="E1496" s="5">
        <v>39</v>
      </c>
      <c r="F1496" s="4">
        <v>39</v>
      </c>
      <c r="G1496" s="4">
        <v>0</v>
      </c>
      <c r="H1496" s="3">
        <v>11</v>
      </c>
      <c r="I1496" s="13">
        <f t="shared" si="92"/>
        <v>21586500</v>
      </c>
      <c r="J1496" s="12">
        <f t="shared" si="93"/>
        <v>72150000</v>
      </c>
      <c r="K1496" s="13">
        <f t="shared" si="94"/>
        <v>72150000</v>
      </c>
      <c r="L1496" s="12">
        <f t="shared" si="95"/>
        <v>72150000</v>
      </c>
    </row>
    <row r="1497" spans="1:12" ht="37.5" x14ac:dyDescent="0.25">
      <c r="A1497" s="11">
        <v>300456</v>
      </c>
      <c r="B1497" s="1"/>
      <c r="C1497" s="2" t="s">
        <v>2781</v>
      </c>
      <c r="D1497" s="7"/>
      <c r="E1497" s="5">
        <v>68</v>
      </c>
      <c r="F1497" s="4">
        <v>68</v>
      </c>
      <c r="G1497" s="4">
        <v>0</v>
      </c>
      <c r="H1497" s="3">
        <v>14</v>
      </c>
      <c r="I1497" s="13">
        <f t="shared" si="92"/>
        <v>37638000</v>
      </c>
      <c r="J1497" s="12">
        <f t="shared" si="93"/>
        <v>125800000</v>
      </c>
      <c r="K1497" s="13">
        <f t="shared" si="94"/>
        <v>125800000</v>
      </c>
      <c r="L1497" s="12">
        <f t="shared" si="95"/>
        <v>125800000</v>
      </c>
    </row>
    <row r="1498" spans="1:12" ht="19.5" x14ac:dyDescent="0.25">
      <c r="A1498" s="11">
        <v>300457</v>
      </c>
      <c r="B1498" s="1"/>
      <c r="C1498" s="2" t="s">
        <v>2782</v>
      </c>
      <c r="D1498" s="7"/>
      <c r="E1498" s="5">
        <v>125</v>
      </c>
      <c r="F1498" s="4">
        <v>125</v>
      </c>
      <c r="G1498" s="4">
        <v>0</v>
      </c>
      <c r="H1498" s="3">
        <v>14</v>
      </c>
      <c r="I1498" s="13">
        <f t="shared" si="92"/>
        <v>69187500</v>
      </c>
      <c r="J1498" s="12">
        <f t="shared" si="93"/>
        <v>231250000</v>
      </c>
      <c r="K1498" s="13">
        <f t="shared" si="94"/>
        <v>231250000</v>
      </c>
      <c r="L1498" s="12">
        <f t="shared" si="95"/>
        <v>231250000</v>
      </c>
    </row>
    <row r="1499" spans="1:12" ht="56.25" x14ac:dyDescent="0.25">
      <c r="A1499" s="11">
        <v>300460</v>
      </c>
      <c r="B1499" s="1"/>
      <c r="C1499" s="2" t="s">
        <v>918</v>
      </c>
      <c r="D1499" s="7"/>
      <c r="E1499" s="5">
        <v>42</v>
      </c>
      <c r="F1499" s="4">
        <v>42</v>
      </c>
      <c r="G1499" s="4">
        <v>0</v>
      </c>
      <c r="H1499" s="3">
        <v>11</v>
      </c>
      <c r="I1499" s="13">
        <f t="shared" si="92"/>
        <v>23247000</v>
      </c>
      <c r="J1499" s="12">
        <f t="shared" si="93"/>
        <v>77700000</v>
      </c>
      <c r="K1499" s="13">
        <f t="shared" si="94"/>
        <v>77700000</v>
      </c>
      <c r="L1499" s="12">
        <f t="shared" si="95"/>
        <v>77700000</v>
      </c>
    </row>
    <row r="1500" spans="1:12" ht="37.5" x14ac:dyDescent="0.25">
      <c r="A1500" s="11">
        <v>300465</v>
      </c>
      <c r="B1500" s="1"/>
      <c r="C1500" s="2" t="s">
        <v>2783</v>
      </c>
      <c r="D1500" s="7"/>
      <c r="E1500" s="5">
        <v>25</v>
      </c>
      <c r="F1500" s="4">
        <v>25</v>
      </c>
      <c r="G1500" s="4">
        <v>0</v>
      </c>
      <c r="H1500" s="3">
        <v>11</v>
      </c>
      <c r="I1500" s="13">
        <f t="shared" si="92"/>
        <v>13837500</v>
      </c>
      <c r="J1500" s="12">
        <f t="shared" si="93"/>
        <v>46250000</v>
      </c>
      <c r="K1500" s="13">
        <f t="shared" si="94"/>
        <v>46250000</v>
      </c>
      <c r="L1500" s="12">
        <f t="shared" si="95"/>
        <v>46250000</v>
      </c>
    </row>
    <row r="1501" spans="1:12" ht="37.5" x14ac:dyDescent="0.25">
      <c r="A1501" s="11">
        <v>300466</v>
      </c>
      <c r="B1501" s="1"/>
      <c r="C1501" s="2" t="s">
        <v>2784</v>
      </c>
      <c r="D1501" s="7"/>
      <c r="E1501" s="5">
        <v>26</v>
      </c>
      <c r="F1501" s="4">
        <v>26</v>
      </c>
      <c r="G1501" s="4">
        <v>0</v>
      </c>
      <c r="H1501" s="3">
        <v>11</v>
      </c>
      <c r="I1501" s="13">
        <f t="shared" si="92"/>
        <v>14391000</v>
      </c>
      <c r="J1501" s="12">
        <f t="shared" si="93"/>
        <v>48100000</v>
      </c>
      <c r="K1501" s="13">
        <f t="shared" si="94"/>
        <v>48100000</v>
      </c>
      <c r="L1501" s="12">
        <f t="shared" si="95"/>
        <v>48100000</v>
      </c>
    </row>
    <row r="1502" spans="1:12" ht="37.5" x14ac:dyDescent="0.25">
      <c r="A1502" s="11">
        <v>300470</v>
      </c>
      <c r="B1502" s="1"/>
      <c r="C1502" s="2" t="s">
        <v>919</v>
      </c>
      <c r="D1502" s="7"/>
      <c r="E1502" s="5">
        <v>20</v>
      </c>
      <c r="F1502" s="4">
        <v>20</v>
      </c>
      <c r="G1502" s="4">
        <v>0</v>
      </c>
      <c r="H1502" s="3">
        <v>10</v>
      </c>
      <c r="I1502" s="13">
        <f t="shared" si="92"/>
        <v>11070000</v>
      </c>
      <c r="J1502" s="12">
        <f t="shared" si="93"/>
        <v>37000000</v>
      </c>
      <c r="K1502" s="13">
        <f t="shared" si="94"/>
        <v>37000000</v>
      </c>
      <c r="L1502" s="12">
        <f t="shared" si="95"/>
        <v>37000000</v>
      </c>
    </row>
    <row r="1503" spans="1:12" ht="56.25" x14ac:dyDescent="0.25">
      <c r="A1503" s="11">
        <v>300475</v>
      </c>
      <c r="B1503" s="1"/>
      <c r="C1503" s="2" t="s">
        <v>2785</v>
      </c>
      <c r="D1503" s="7" t="s">
        <v>920</v>
      </c>
      <c r="E1503" s="5">
        <v>52</v>
      </c>
      <c r="F1503" s="4">
        <v>52</v>
      </c>
      <c r="G1503" s="4">
        <v>0</v>
      </c>
      <c r="H1503" s="3">
        <v>13</v>
      </c>
      <c r="I1503" s="13">
        <f t="shared" si="92"/>
        <v>28782000</v>
      </c>
      <c r="J1503" s="12">
        <f t="shared" si="93"/>
        <v>96200000</v>
      </c>
      <c r="K1503" s="13">
        <f t="shared" si="94"/>
        <v>96200000</v>
      </c>
      <c r="L1503" s="12">
        <f t="shared" si="95"/>
        <v>96200000</v>
      </c>
    </row>
    <row r="1504" spans="1:12" ht="131.25" x14ac:dyDescent="0.25">
      <c r="A1504" s="11">
        <v>300480</v>
      </c>
      <c r="B1504" s="1"/>
      <c r="C1504" s="2" t="s">
        <v>921</v>
      </c>
      <c r="D1504" s="7"/>
      <c r="E1504" s="5">
        <v>29</v>
      </c>
      <c r="F1504" s="4">
        <v>29</v>
      </c>
      <c r="G1504" s="4">
        <v>0</v>
      </c>
      <c r="H1504" s="3">
        <v>13</v>
      </c>
      <c r="I1504" s="13">
        <f t="shared" si="92"/>
        <v>16051500</v>
      </c>
      <c r="J1504" s="12">
        <f t="shared" si="93"/>
        <v>53650000</v>
      </c>
      <c r="K1504" s="13">
        <f t="shared" si="94"/>
        <v>53650000</v>
      </c>
      <c r="L1504" s="12">
        <f t="shared" si="95"/>
        <v>53650000</v>
      </c>
    </row>
    <row r="1505" spans="1:12" ht="75" x14ac:dyDescent="0.25">
      <c r="A1505" s="11">
        <v>300485</v>
      </c>
      <c r="B1505" s="1"/>
      <c r="C1505" s="2" t="s">
        <v>922</v>
      </c>
      <c r="D1505" s="7"/>
      <c r="E1505" s="5">
        <v>5</v>
      </c>
      <c r="F1505" s="4">
        <v>5</v>
      </c>
      <c r="G1505" s="4">
        <v>0</v>
      </c>
      <c r="H1505" s="3">
        <v>9</v>
      </c>
      <c r="I1505" s="13">
        <f t="shared" si="92"/>
        <v>2767500</v>
      </c>
      <c r="J1505" s="12">
        <f t="shared" si="93"/>
        <v>9250000</v>
      </c>
      <c r="K1505" s="13">
        <f t="shared" si="94"/>
        <v>9250000</v>
      </c>
      <c r="L1505" s="12">
        <f t="shared" si="95"/>
        <v>9250000</v>
      </c>
    </row>
    <row r="1506" spans="1:12" ht="37.5" x14ac:dyDescent="0.25">
      <c r="A1506" s="11">
        <v>300490</v>
      </c>
      <c r="B1506" s="1"/>
      <c r="C1506" s="2" t="s">
        <v>2786</v>
      </c>
      <c r="D1506" s="7"/>
      <c r="E1506" s="5">
        <v>27</v>
      </c>
      <c r="F1506" s="4">
        <v>27</v>
      </c>
      <c r="G1506" s="4">
        <v>0</v>
      </c>
      <c r="H1506" s="3">
        <v>13</v>
      </c>
      <c r="I1506" s="13">
        <f t="shared" si="92"/>
        <v>14944500</v>
      </c>
      <c r="J1506" s="12">
        <f t="shared" si="93"/>
        <v>49950000</v>
      </c>
      <c r="K1506" s="13">
        <f t="shared" si="94"/>
        <v>49950000</v>
      </c>
      <c r="L1506" s="12">
        <f t="shared" si="95"/>
        <v>49950000</v>
      </c>
    </row>
    <row r="1507" spans="1:12" ht="37.5" x14ac:dyDescent="0.25">
      <c r="A1507" s="11">
        <v>300491</v>
      </c>
      <c r="B1507" s="1"/>
      <c r="C1507" s="2" t="s">
        <v>2787</v>
      </c>
      <c r="D1507" s="7"/>
      <c r="E1507" s="5">
        <v>38</v>
      </c>
      <c r="F1507" s="4">
        <v>38</v>
      </c>
      <c r="G1507" s="4">
        <v>0</v>
      </c>
      <c r="H1507" s="3">
        <v>13</v>
      </c>
      <c r="I1507" s="13">
        <f t="shared" si="92"/>
        <v>21033000</v>
      </c>
      <c r="J1507" s="12">
        <f t="shared" si="93"/>
        <v>70300000</v>
      </c>
      <c r="K1507" s="13">
        <f t="shared" si="94"/>
        <v>70300000</v>
      </c>
      <c r="L1507" s="12">
        <f t="shared" si="95"/>
        <v>70300000</v>
      </c>
    </row>
    <row r="1508" spans="1:12" ht="56.25" x14ac:dyDescent="0.25">
      <c r="A1508" s="11">
        <v>300492</v>
      </c>
      <c r="B1508" s="1"/>
      <c r="C1508" s="2" t="s">
        <v>5437</v>
      </c>
      <c r="D1508" s="7"/>
      <c r="E1508" s="5">
        <v>20.2</v>
      </c>
      <c r="F1508" s="4">
        <v>10</v>
      </c>
      <c r="G1508" s="4">
        <v>10.199999999999999</v>
      </c>
      <c r="H1508" s="3">
        <v>4</v>
      </c>
      <c r="I1508" s="13">
        <f t="shared" si="92"/>
        <v>17163000</v>
      </c>
      <c r="J1508" s="12">
        <f t="shared" si="93"/>
        <v>70520000</v>
      </c>
      <c r="K1508" s="13">
        <f t="shared" si="94"/>
        <v>39512000</v>
      </c>
      <c r="L1508" s="12">
        <f t="shared" si="95"/>
        <v>62768000</v>
      </c>
    </row>
    <row r="1509" spans="1:12" ht="187.5" x14ac:dyDescent="0.25">
      <c r="A1509" s="11">
        <v>300495</v>
      </c>
      <c r="B1509" s="1"/>
      <c r="C1509" s="2" t="s">
        <v>923</v>
      </c>
      <c r="D1509" s="7"/>
      <c r="E1509" s="5">
        <v>27</v>
      </c>
      <c r="F1509" s="4">
        <v>17</v>
      </c>
      <c r="G1509" s="4">
        <v>10</v>
      </c>
      <c r="H1509" s="3">
        <v>11</v>
      </c>
      <c r="I1509" s="13">
        <f t="shared" si="92"/>
        <v>20809500</v>
      </c>
      <c r="J1509" s="12">
        <f t="shared" si="93"/>
        <v>82450000</v>
      </c>
      <c r="K1509" s="13">
        <f t="shared" si="94"/>
        <v>52050000</v>
      </c>
      <c r="L1509" s="12">
        <f t="shared" si="95"/>
        <v>74850000</v>
      </c>
    </row>
    <row r="1510" spans="1:12" ht="150" x14ac:dyDescent="0.25">
      <c r="A1510" s="11">
        <v>300500</v>
      </c>
      <c r="B1510" s="1"/>
      <c r="C1510" s="2" t="s">
        <v>924</v>
      </c>
      <c r="D1510" s="7"/>
      <c r="E1510" s="5">
        <v>22.7</v>
      </c>
      <c r="F1510" s="4">
        <v>14</v>
      </c>
      <c r="G1510" s="4">
        <v>8.6999999999999993</v>
      </c>
      <c r="H1510" s="3" t="s">
        <v>952</v>
      </c>
      <c r="I1510" s="13">
        <f t="shared" si="92"/>
        <v>17667000</v>
      </c>
      <c r="J1510" s="12">
        <f t="shared" si="93"/>
        <v>70270000</v>
      </c>
      <c r="K1510" s="13">
        <f t="shared" si="94"/>
        <v>43822000</v>
      </c>
      <c r="L1510" s="12">
        <f t="shared" si="95"/>
        <v>63658000</v>
      </c>
    </row>
    <row r="1511" spans="1:12" ht="206.25" x14ac:dyDescent="0.25">
      <c r="A1511" s="11">
        <v>300501</v>
      </c>
      <c r="B1511" s="1"/>
      <c r="C1511" s="2" t="s">
        <v>2788</v>
      </c>
      <c r="D1511" s="7"/>
      <c r="E1511" s="5">
        <v>22.7</v>
      </c>
      <c r="F1511" s="4">
        <v>14</v>
      </c>
      <c r="G1511" s="4">
        <v>8.6999999999999993</v>
      </c>
      <c r="H1511" s="3" t="s">
        <v>952</v>
      </c>
      <c r="I1511" s="13">
        <f t="shared" si="92"/>
        <v>17667000</v>
      </c>
      <c r="J1511" s="12">
        <f t="shared" si="93"/>
        <v>70270000</v>
      </c>
      <c r="K1511" s="13">
        <f t="shared" si="94"/>
        <v>43822000</v>
      </c>
      <c r="L1511" s="12">
        <f t="shared" si="95"/>
        <v>63658000</v>
      </c>
    </row>
    <row r="1512" spans="1:12" ht="187.5" x14ac:dyDescent="0.25">
      <c r="A1512" s="11">
        <v>300502</v>
      </c>
      <c r="B1512" s="1"/>
      <c r="C1512" s="2" t="s">
        <v>925</v>
      </c>
      <c r="D1512" s="7"/>
      <c r="E1512" s="5">
        <v>29</v>
      </c>
      <c r="F1512" s="4">
        <v>19</v>
      </c>
      <c r="G1512" s="4">
        <v>10</v>
      </c>
      <c r="H1512" s="3" t="s">
        <v>952</v>
      </c>
      <c r="I1512" s="13">
        <f t="shared" si="92"/>
        <v>21916500</v>
      </c>
      <c r="J1512" s="12">
        <f t="shared" si="93"/>
        <v>86150000</v>
      </c>
      <c r="K1512" s="13">
        <f t="shared" si="94"/>
        <v>55750000</v>
      </c>
      <c r="L1512" s="12">
        <f t="shared" si="95"/>
        <v>78550000</v>
      </c>
    </row>
    <row r="1513" spans="1:12" ht="206.25" x14ac:dyDescent="0.25">
      <c r="A1513" s="11">
        <v>300503</v>
      </c>
      <c r="B1513" s="1"/>
      <c r="C1513" s="2" t="s">
        <v>926</v>
      </c>
      <c r="D1513" s="7"/>
      <c r="E1513" s="5">
        <v>38.6</v>
      </c>
      <c r="F1513" s="4">
        <v>27</v>
      </c>
      <c r="G1513" s="4">
        <v>11.6</v>
      </c>
      <c r="H1513" s="3" t="s">
        <v>952</v>
      </c>
      <c r="I1513" s="13">
        <f t="shared" si="92"/>
        <v>28168500</v>
      </c>
      <c r="J1513" s="12">
        <f t="shared" si="93"/>
        <v>109110000</v>
      </c>
      <c r="K1513" s="13">
        <f t="shared" si="94"/>
        <v>73846000</v>
      </c>
      <c r="L1513" s="12">
        <f t="shared" si="95"/>
        <v>100294000</v>
      </c>
    </row>
    <row r="1514" spans="1:12" ht="187.5" x14ac:dyDescent="0.25">
      <c r="A1514" s="11">
        <v>300504</v>
      </c>
      <c r="B1514" s="1"/>
      <c r="C1514" s="2" t="s">
        <v>2789</v>
      </c>
      <c r="D1514" s="7"/>
      <c r="E1514" s="5">
        <v>32.200000000000003</v>
      </c>
      <c r="F1514" s="4">
        <v>22</v>
      </c>
      <c r="G1514" s="4">
        <v>10.199999999999999</v>
      </c>
      <c r="H1514" s="3" t="s">
        <v>952</v>
      </c>
      <c r="I1514" s="13">
        <f t="shared" si="92"/>
        <v>23805000</v>
      </c>
      <c r="J1514" s="12">
        <f t="shared" si="93"/>
        <v>92720000</v>
      </c>
      <c r="K1514" s="13">
        <f t="shared" si="94"/>
        <v>61712000</v>
      </c>
      <c r="L1514" s="12">
        <f t="shared" si="95"/>
        <v>84968000</v>
      </c>
    </row>
    <row r="1515" spans="1:12" ht="225" x14ac:dyDescent="0.25">
      <c r="A1515" s="11">
        <v>300505</v>
      </c>
      <c r="B1515" s="1"/>
      <c r="C1515" s="2" t="s">
        <v>2790</v>
      </c>
      <c r="D1515" s="7" t="s">
        <v>927</v>
      </c>
      <c r="E1515" s="5">
        <v>28</v>
      </c>
      <c r="F1515" s="4">
        <v>18</v>
      </c>
      <c r="G1515" s="4">
        <v>10</v>
      </c>
      <c r="H1515" s="3">
        <v>10</v>
      </c>
      <c r="I1515" s="13">
        <f t="shared" si="92"/>
        <v>21363000</v>
      </c>
      <c r="J1515" s="12">
        <f t="shared" si="93"/>
        <v>84300000</v>
      </c>
      <c r="K1515" s="13">
        <f t="shared" si="94"/>
        <v>53900000</v>
      </c>
      <c r="L1515" s="12">
        <f t="shared" si="95"/>
        <v>76700000</v>
      </c>
    </row>
    <row r="1516" spans="1:12" ht="75" x14ac:dyDescent="0.25">
      <c r="A1516" s="11">
        <v>300507</v>
      </c>
      <c r="B1516" s="1" t="s">
        <v>24</v>
      </c>
      <c r="C1516" s="2" t="s">
        <v>928</v>
      </c>
      <c r="D1516" s="7"/>
      <c r="E1516" s="5">
        <v>6.5</v>
      </c>
      <c r="F1516" s="4">
        <v>5</v>
      </c>
      <c r="G1516" s="4">
        <v>1.5</v>
      </c>
      <c r="H1516" s="3">
        <v>0</v>
      </c>
      <c r="I1516" s="13">
        <f t="shared" si="92"/>
        <v>4477500</v>
      </c>
      <c r="J1516" s="12">
        <f t="shared" si="93"/>
        <v>16900000</v>
      </c>
      <c r="K1516" s="13">
        <f t="shared" si="94"/>
        <v>12340000</v>
      </c>
      <c r="L1516" s="12">
        <f t="shared" si="95"/>
        <v>15760000</v>
      </c>
    </row>
    <row r="1517" spans="1:12" ht="75" x14ac:dyDescent="0.25">
      <c r="A1517" s="11">
        <v>300510</v>
      </c>
      <c r="B1517" s="1" t="s">
        <v>24</v>
      </c>
      <c r="C1517" s="2" t="s">
        <v>929</v>
      </c>
      <c r="D1517" s="7" t="s">
        <v>2791</v>
      </c>
      <c r="E1517" s="5">
        <v>5.9</v>
      </c>
      <c r="F1517" s="4">
        <v>4</v>
      </c>
      <c r="G1517" s="4">
        <v>1.9</v>
      </c>
      <c r="H1517" s="3">
        <v>0</v>
      </c>
      <c r="I1517" s="13">
        <f t="shared" si="92"/>
        <v>4380000</v>
      </c>
      <c r="J1517" s="12">
        <f t="shared" si="93"/>
        <v>17090000</v>
      </c>
      <c r="K1517" s="13">
        <f t="shared" si="94"/>
        <v>11314000</v>
      </c>
      <c r="L1517" s="12">
        <f t="shared" si="95"/>
        <v>15646000</v>
      </c>
    </row>
    <row r="1518" spans="1:12" ht="112.5" x14ac:dyDescent="0.25">
      <c r="A1518" s="11">
        <v>300515</v>
      </c>
      <c r="B1518" s="1" t="s">
        <v>24</v>
      </c>
      <c r="C1518" s="2" t="s">
        <v>2792</v>
      </c>
      <c r="D1518" s="7" t="s">
        <v>930</v>
      </c>
      <c r="E1518" s="5">
        <v>8.9</v>
      </c>
      <c r="F1518" s="4">
        <v>6</v>
      </c>
      <c r="G1518" s="4">
        <v>2.9</v>
      </c>
      <c r="H1518" s="3">
        <v>0</v>
      </c>
      <c r="I1518" s="13">
        <f t="shared" si="92"/>
        <v>6627000</v>
      </c>
      <c r="J1518" s="12">
        <f t="shared" si="93"/>
        <v>25890000</v>
      </c>
      <c r="K1518" s="13">
        <f t="shared" si="94"/>
        <v>17074000</v>
      </c>
      <c r="L1518" s="12">
        <f t="shared" si="95"/>
        <v>23686000</v>
      </c>
    </row>
    <row r="1519" spans="1:12" ht="150" x14ac:dyDescent="0.25">
      <c r="A1519" s="11">
        <v>300519</v>
      </c>
      <c r="B1519" s="1"/>
      <c r="C1519" s="2" t="s">
        <v>2793</v>
      </c>
      <c r="D1519" s="7"/>
      <c r="E1519" s="5">
        <v>16</v>
      </c>
      <c r="F1519" s="4">
        <v>16</v>
      </c>
      <c r="G1519" s="4">
        <v>0</v>
      </c>
      <c r="H1519" s="3">
        <v>10</v>
      </c>
      <c r="I1519" s="13">
        <f t="shared" si="92"/>
        <v>8856000</v>
      </c>
      <c r="J1519" s="12">
        <f t="shared" si="93"/>
        <v>29600000</v>
      </c>
      <c r="K1519" s="13">
        <f t="shared" si="94"/>
        <v>29600000</v>
      </c>
      <c r="L1519" s="12">
        <f t="shared" si="95"/>
        <v>29600000</v>
      </c>
    </row>
    <row r="1520" spans="1:12" ht="75" x14ac:dyDescent="0.25">
      <c r="A1520" s="11">
        <v>300520</v>
      </c>
      <c r="B1520" s="1" t="s">
        <v>24</v>
      </c>
      <c r="C1520" s="2" t="s">
        <v>931</v>
      </c>
      <c r="D1520" s="7"/>
      <c r="E1520" s="5">
        <v>8.1999999999999993</v>
      </c>
      <c r="F1520" s="4">
        <v>6</v>
      </c>
      <c r="G1520" s="4">
        <v>2.2000000000000002</v>
      </c>
      <c r="H1520" s="3">
        <v>0</v>
      </c>
      <c r="I1520" s="13">
        <f t="shared" si="92"/>
        <v>5829000</v>
      </c>
      <c r="J1520" s="12">
        <f t="shared" si="93"/>
        <v>22320000</v>
      </c>
      <c r="K1520" s="13">
        <f t="shared" si="94"/>
        <v>15632000</v>
      </c>
      <c r="L1520" s="12">
        <f t="shared" si="95"/>
        <v>20648000</v>
      </c>
    </row>
    <row r="1521" spans="1:12" ht="112.5" x14ac:dyDescent="0.25">
      <c r="A1521" s="11">
        <v>300525</v>
      </c>
      <c r="B1521" s="1"/>
      <c r="C1521" s="2" t="s">
        <v>2794</v>
      </c>
      <c r="D1521" s="7"/>
      <c r="E1521" s="5">
        <v>43.5</v>
      </c>
      <c r="F1521" s="4">
        <v>29</v>
      </c>
      <c r="G1521" s="4">
        <v>14.5</v>
      </c>
      <c r="H1521" s="3">
        <v>10</v>
      </c>
      <c r="I1521" s="13">
        <f t="shared" si="92"/>
        <v>32581500</v>
      </c>
      <c r="J1521" s="12">
        <f t="shared" si="93"/>
        <v>127600000</v>
      </c>
      <c r="K1521" s="13">
        <f t="shared" si="94"/>
        <v>83520000</v>
      </c>
      <c r="L1521" s="12">
        <f t="shared" si="95"/>
        <v>116580000</v>
      </c>
    </row>
    <row r="1522" spans="1:12" ht="56.25" x14ac:dyDescent="0.25">
      <c r="A1522" s="11">
        <v>300530</v>
      </c>
      <c r="B1522" s="1" t="s">
        <v>24</v>
      </c>
      <c r="C1522" s="2" t="s">
        <v>932</v>
      </c>
      <c r="D1522" s="7"/>
      <c r="E1522" s="5">
        <v>12.8</v>
      </c>
      <c r="F1522" s="4">
        <v>8</v>
      </c>
      <c r="G1522" s="4">
        <v>4.8</v>
      </c>
      <c r="H1522" s="3">
        <v>0</v>
      </c>
      <c r="I1522" s="13">
        <f t="shared" si="92"/>
        <v>9900000</v>
      </c>
      <c r="J1522" s="12">
        <f t="shared" si="93"/>
        <v>39280000</v>
      </c>
      <c r="K1522" s="13">
        <f t="shared" si="94"/>
        <v>24688000</v>
      </c>
      <c r="L1522" s="12">
        <f t="shared" si="95"/>
        <v>35632000</v>
      </c>
    </row>
    <row r="1523" spans="1:12" ht="75" x14ac:dyDescent="0.25">
      <c r="A1523" s="11">
        <v>300535</v>
      </c>
      <c r="B1523" s="1" t="s">
        <v>24</v>
      </c>
      <c r="C1523" s="2" t="s">
        <v>933</v>
      </c>
      <c r="D1523" s="7"/>
      <c r="E1523" s="5">
        <v>17</v>
      </c>
      <c r="F1523" s="4">
        <v>9</v>
      </c>
      <c r="G1523" s="4">
        <v>8</v>
      </c>
      <c r="H1523" s="3">
        <v>0</v>
      </c>
      <c r="I1523" s="13">
        <f t="shared" si="92"/>
        <v>14101500</v>
      </c>
      <c r="J1523" s="12">
        <f t="shared" si="93"/>
        <v>57450000</v>
      </c>
      <c r="K1523" s="13">
        <f t="shared" si="94"/>
        <v>33130000</v>
      </c>
      <c r="L1523" s="12">
        <f t="shared" si="95"/>
        <v>51370000</v>
      </c>
    </row>
    <row r="1524" spans="1:12" ht="37.5" x14ac:dyDescent="0.25">
      <c r="A1524" s="11">
        <v>300540</v>
      </c>
      <c r="B1524" s="1"/>
      <c r="C1524" s="2" t="s">
        <v>934</v>
      </c>
      <c r="D1524" s="7"/>
      <c r="E1524" s="5">
        <v>11</v>
      </c>
      <c r="F1524" s="4">
        <v>8</v>
      </c>
      <c r="G1524" s="4">
        <v>3</v>
      </c>
      <c r="H1524" s="3">
        <v>9</v>
      </c>
      <c r="I1524" s="13">
        <f t="shared" si="92"/>
        <v>7848000</v>
      </c>
      <c r="J1524" s="12">
        <f t="shared" si="93"/>
        <v>30100000</v>
      </c>
      <c r="K1524" s="13">
        <f t="shared" si="94"/>
        <v>20980000</v>
      </c>
      <c r="L1524" s="12">
        <f t="shared" si="95"/>
        <v>27820000</v>
      </c>
    </row>
    <row r="1525" spans="1:12" ht="75" x14ac:dyDescent="0.25">
      <c r="A1525" s="11">
        <v>300545</v>
      </c>
      <c r="B1525" s="1"/>
      <c r="C1525" s="2" t="s">
        <v>2795</v>
      </c>
      <c r="D1525" s="7" t="s">
        <v>935</v>
      </c>
      <c r="E1525" s="5">
        <v>31</v>
      </c>
      <c r="F1525" s="4">
        <v>21</v>
      </c>
      <c r="G1525" s="4">
        <v>10</v>
      </c>
      <c r="H1525" s="3">
        <v>7</v>
      </c>
      <c r="I1525" s="13">
        <f t="shared" si="92"/>
        <v>23023500</v>
      </c>
      <c r="J1525" s="12">
        <f t="shared" si="93"/>
        <v>89850000</v>
      </c>
      <c r="K1525" s="13">
        <f t="shared" si="94"/>
        <v>59450000</v>
      </c>
      <c r="L1525" s="12">
        <f t="shared" si="95"/>
        <v>82250000</v>
      </c>
    </row>
    <row r="1526" spans="1:12" ht="37.5" x14ac:dyDescent="0.25">
      <c r="A1526" s="11">
        <v>300550</v>
      </c>
      <c r="B1526" s="1"/>
      <c r="C1526" s="2" t="s">
        <v>2796</v>
      </c>
      <c r="D1526" s="7" t="s">
        <v>936</v>
      </c>
      <c r="E1526" s="5">
        <v>5</v>
      </c>
      <c r="F1526" s="4">
        <v>5</v>
      </c>
      <c r="G1526" s="4">
        <v>0</v>
      </c>
      <c r="H1526" s="3">
        <v>4</v>
      </c>
      <c r="I1526" s="13">
        <f t="shared" si="92"/>
        <v>2767500</v>
      </c>
      <c r="J1526" s="12">
        <f t="shared" si="93"/>
        <v>9250000</v>
      </c>
      <c r="K1526" s="13">
        <f t="shared" si="94"/>
        <v>9250000</v>
      </c>
      <c r="L1526" s="12">
        <f t="shared" si="95"/>
        <v>9250000</v>
      </c>
    </row>
    <row r="1527" spans="1:12" ht="37.5" x14ac:dyDescent="0.25">
      <c r="A1527" s="11">
        <v>300555</v>
      </c>
      <c r="B1527" s="1"/>
      <c r="C1527" s="2" t="s">
        <v>2797</v>
      </c>
      <c r="D1527" s="7" t="s">
        <v>937</v>
      </c>
      <c r="E1527" s="5">
        <v>14.2</v>
      </c>
      <c r="F1527" s="4">
        <v>9</v>
      </c>
      <c r="G1527" s="4">
        <v>5.2</v>
      </c>
      <c r="H1527" s="3">
        <v>9</v>
      </c>
      <c r="I1527" s="13">
        <f t="shared" si="92"/>
        <v>10909500</v>
      </c>
      <c r="J1527" s="12">
        <f t="shared" si="93"/>
        <v>43170000</v>
      </c>
      <c r="K1527" s="13">
        <f t="shared" si="94"/>
        <v>27362000</v>
      </c>
      <c r="L1527" s="12">
        <f t="shared" si="95"/>
        <v>39218000</v>
      </c>
    </row>
    <row r="1528" spans="1:12" ht="37.5" x14ac:dyDescent="0.25">
      <c r="A1528" s="11">
        <v>300560</v>
      </c>
      <c r="B1528" s="1"/>
      <c r="C1528" s="2" t="s">
        <v>938</v>
      </c>
      <c r="D1528" s="7"/>
      <c r="E1528" s="5">
        <v>6</v>
      </c>
      <c r="F1528" s="4">
        <v>6</v>
      </c>
      <c r="G1528" s="4">
        <v>0</v>
      </c>
      <c r="H1528" s="3">
        <v>9</v>
      </c>
      <c r="I1528" s="13">
        <f t="shared" si="92"/>
        <v>3321000</v>
      </c>
      <c r="J1528" s="12">
        <f t="shared" si="93"/>
        <v>11100000</v>
      </c>
      <c r="K1528" s="13">
        <f t="shared" si="94"/>
        <v>11100000</v>
      </c>
      <c r="L1528" s="12">
        <f t="shared" si="95"/>
        <v>11100000</v>
      </c>
    </row>
    <row r="1529" spans="1:12" ht="75" x14ac:dyDescent="0.25">
      <c r="A1529" s="11">
        <v>300565</v>
      </c>
      <c r="B1529" s="1"/>
      <c r="C1529" s="2" t="s">
        <v>2798</v>
      </c>
      <c r="D1529" s="7"/>
      <c r="E1529" s="5">
        <v>9</v>
      </c>
      <c r="F1529" s="4">
        <v>9</v>
      </c>
      <c r="G1529" s="4">
        <v>0</v>
      </c>
      <c r="H1529" s="3">
        <v>9</v>
      </c>
      <c r="I1529" s="13">
        <f t="shared" si="92"/>
        <v>4981500</v>
      </c>
      <c r="J1529" s="12">
        <f t="shared" si="93"/>
        <v>16650000</v>
      </c>
      <c r="K1529" s="13">
        <f t="shared" si="94"/>
        <v>16650000</v>
      </c>
      <c r="L1529" s="12">
        <f t="shared" si="95"/>
        <v>16650000</v>
      </c>
    </row>
    <row r="1530" spans="1:12" ht="112.5" x14ac:dyDescent="0.25">
      <c r="A1530" s="11">
        <v>300570</v>
      </c>
      <c r="B1530" s="1"/>
      <c r="C1530" s="2" t="s">
        <v>2799</v>
      </c>
      <c r="D1530" s="7"/>
      <c r="E1530" s="5">
        <v>14</v>
      </c>
      <c r="F1530" s="4">
        <v>14</v>
      </c>
      <c r="G1530" s="4">
        <v>0</v>
      </c>
      <c r="H1530" s="3">
        <v>11</v>
      </c>
      <c r="I1530" s="13">
        <f t="shared" si="92"/>
        <v>7749000</v>
      </c>
      <c r="J1530" s="12">
        <f t="shared" si="93"/>
        <v>25900000</v>
      </c>
      <c r="K1530" s="13">
        <f t="shared" si="94"/>
        <v>25900000</v>
      </c>
      <c r="L1530" s="12">
        <f t="shared" si="95"/>
        <v>25900000</v>
      </c>
    </row>
    <row r="1531" spans="1:12" ht="56.25" x14ac:dyDescent="0.25">
      <c r="A1531" s="11">
        <v>300575</v>
      </c>
      <c r="B1531" s="1"/>
      <c r="C1531" s="2" t="s">
        <v>2800</v>
      </c>
      <c r="D1531" s="7"/>
      <c r="E1531" s="5">
        <v>83</v>
      </c>
      <c r="F1531" s="4">
        <v>83</v>
      </c>
      <c r="G1531" s="4">
        <v>0</v>
      </c>
      <c r="H1531" s="3">
        <v>17</v>
      </c>
      <c r="I1531" s="13">
        <f t="shared" si="92"/>
        <v>45940500</v>
      </c>
      <c r="J1531" s="12">
        <f t="shared" si="93"/>
        <v>153550000</v>
      </c>
      <c r="K1531" s="13">
        <f t="shared" si="94"/>
        <v>153550000</v>
      </c>
      <c r="L1531" s="12">
        <f t="shared" si="95"/>
        <v>153550000</v>
      </c>
    </row>
    <row r="1532" spans="1:12" ht="56.25" x14ac:dyDescent="0.25">
      <c r="A1532" s="11">
        <v>300576</v>
      </c>
      <c r="B1532" s="1"/>
      <c r="C1532" s="2" t="s">
        <v>2801</v>
      </c>
      <c r="D1532" s="7"/>
      <c r="E1532" s="5">
        <v>109</v>
      </c>
      <c r="F1532" s="4">
        <v>109</v>
      </c>
      <c r="G1532" s="4">
        <v>0</v>
      </c>
      <c r="H1532" s="3">
        <v>17</v>
      </c>
      <c r="I1532" s="13">
        <f t="shared" si="92"/>
        <v>60331500</v>
      </c>
      <c r="J1532" s="12">
        <f t="shared" si="93"/>
        <v>201650000</v>
      </c>
      <c r="K1532" s="13">
        <f t="shared" si="94"/>
        <v>201650000</v>
      </c>
      <c r="L1532" s="12">
        <f t="shared" si="95"/>
        <v>201650000</v>
      </c>
    </row>
    <row r="1533" spans="1:12" ht="37.5" x14ac:dyDescent="0.25">
      <c r="A1533" s="11">
        <v>300578</v>
      </c>
      <c r="B1533" s="1"/>
      <c r="C1533" s="2" t="s">
        <v>2802</v>
      </c>
      <c r="D1533" s="7"/>
      <c r="E1533" s="5">
        <v>124</v>
      </c>
      <c r="F1533" s="4">
        <v>124</v>
      </c>
      <c r="G1533" s="4">
        <v>0</v>
      </c>
      <c r="H1533" s="3">
        <v>23</v>
      </c>
      <c r="I1533" s="13">
        <f t="shared" si="92"/>
        <v>68634000</v>
      </c>
      <c r="J1533" s="12">
        <f t="shared" si="93"/>
        <v>229400000</v>
      </c>
      <c r="K1533" s="13">
        <f t="shared" si="94"/>
        <v>229400000</v>
      </c>
      <c r="L1533" s="12">
        <f t="shared" si="95"/>
        <v>229400000</v>
      </c>
    </row>
    <row r="1534" spans="1:12" ht="37.5" x14ac:dyDescent="0.25">
      <c r="A1534" s="11">
        <v>300579</v>
      </c>
      <c r="B1534" s="1"/>
      <c r="C1534" s="2" t="s">
        <v>2803</v>
      </c>
      <c r="D1534" s="7"/>
      <c r="E1534" s="5">
        <v>114</v>
      </c>
      <c r="F1534" s="4">
        <v>114</v>
      </c>
      <c r="G1534" s="4">
        <v>0</v>
      </c>
      <c r="H1534" s="3">
        <v>23</v>
      </c>
      <c r="I1534" s="13">
        <f t="shared" si="92"/>
        <v>63099000</v>
      </c>
      <c r="J1534" s="12">
        <f t="shared" si="93"/>
        <v>210900000</v>
      </c>
      <c r="K1534" s="13">
        <f t="shared" si="94"/>
        <v>210900000</v>
      </c>
      <c r="L1534" s="12">
        <f t="shared" si="95"/>
        <v>210900000</v>
      </c>
    </row>
    <row r="1535" spans="1:12" ht="37.5" x14ac:dyDescent="0.25">
      <c r="A1535" s="11">
        <v>300580</v>
      </c>
      <c r="B1535" s="1"/>
      <c r="C1535" s="2" t="s">
        <v>2804</v>
      </c>
      <c r="D1535" s="7"/>
      <c r="E1535" s="5">
        <v>105</v>
      </c>
      <c r="F1535" s="4">
        <v>105</v>
      </c>
      <c r="G1535" s="4">
        <v>0</v>
      </c>
      <c r="H1535" s="3">
        <v>23</v>
      </c>
      <c r="I1535" s="13">
        <f t="shared" si="92"/>
        <v>58117500</v>
      </c>
      <c r="J1535" s="12">
        <f t="shared" si="93"/>
        <v>194250000</v>
      </c>
      <c r="K1535" s="13">
        <f t="shared" si="94"/>
        <v>194250000</v>
      </c>
      <c r="L1535" s="12">
        <f t="shared" si="95"/>
        <v>194250000</v>
      </c>
    </row>
    <row r="1536" spans="1:12" ht="56.25" x14ac:dyDescent="0.25">
      <c r="A1536" s="11">
        <v>300581</v>
      </c>
      <c r="B1536" s="1"/>
      <c r="C1536" s="2" t="s">
        <v>939</v>
      </c>
      <c r="D1536" s="7"/>
      <c r="E1536" s="5">
        <v>128</v>
      </c>
      <c r="F1536" s="4">
        <v>128</v>
      </c>
      <c r="G1536" s="4">
        <v>0</v>
      </c>
      <c r="H1536" s="3">
        <v>23</v>
      </c>
      <c r="I1536" s="13">
        <f t="shared" si="92"/>
        <v>70848000</v>
      </c>
      <c r="J1536" s="12">
        <f t="shared" si="93"/>
        <v>236800000</v>
      </c>
      <c r="K1536" s="13">
        <f t="shared" si="94"/>
        <v>236800000</v>
      </c>
      <c r="L1536" s="12">
        <f t="shared" si="95"/>
        <v>236800000</v>
      </c>
    </row>
    <row r="1537" spans="1:12" ht="75" x14ac:dyDescent="0.25">
      <c r="A1537" s="11">
        <v>300583</v>
      </c>
      <c r="B1537" s="1"/>
      <c r="C1537" s="2" t="s">
        <v>940</v>
      </c>
      <c r="D1537" s="7"/>
      <c r="E1537" s="5">
        <v>174</v>
      </c>
      <c r="F1537" s="4">
        <v>174</v>
      </c>
      <c r="G1537" s="4">
        <v>0</v>
      </c>
      <c r="H1537" s="3">
        <v>23</v>
      </c>
      <c r="I1537" s="13">
        <f t="shared" si="92"/>
        <v>96309000</v>
      </c>
      <c r="J1537" s="12">
        <f t="shared" si="93"/>
        <v>321900000</v>
      </c>
      <c r="K1537" s="13">
        <f t="shared" si="94"/>
        <v>321900000</v>
      </c>
      <c r="L1537" s="12">
        <f t="shared" si="95"/>
        <v>321900000</v>
      </c>
    </row>
    <row r="1538" spans="1:12" ht="37.5" x14ac:dyDescent="0.25">
      <c r="A1538" s="11">
        <v>300595</v>
      </c>
      <c r="B1538" s="1"/>
      <c r="C1538" s="2" t="s">
        <v>2805</v>
      </c>
      <c r="D1538" s="7"/>
      <c r="E1538" s="5">
        <v>36</v>
      </c>
      <c r="F1538" s="4">
        <v>36</v>
      </c>
      <c r="G1538" s="4">
        <v>0</v>
      </c>
      <c r="H1538" s="3">
        <v>11</v>
      </c>
      <c r="I1538" s="13">
        <f t="shared" si="92"/>
        <v>19926000</v>
      </c>
      <c r="J1538" s="12">
        <f t="shared" si="93"/>
        <v>66600000</v>
      </c>
      <c r="K1538" s="13">
        <f t="shared" si="94"/>
        <v>66600000</v>
      </c>
      <c r="L1538" s="12">
        <f t="shared" si="95"/>
        <v>66600000</v>
      </c>
    </row>
    <row r="1539" spans="1:12" ht="37.5" x14ac:dyDescent="0.25">
      <c r="A1539" s="11">
        <v>300600</v>
      </c>
      <c r="B1539" s="1"/>
      <c r="C1539" s="2" t="s">
        <v>2806</v>
      </c>
      <c r="D1539" s="7"/>
      <c r="E1539" s="5">
        <v>69</v>
      </c>
      <c r="F1539" s="4">
        <v>69</v>
      </c>
      <c r="G1539" s="4">
        <v>0</v>
      </c>
      <c r="H1539" s="3">
        <v>23</v>
      </c>
      <c r="I1539" s="13">
        <f t="shared" si="92"/>
        <v>38191500</v>
      </c>
      <c r="J1539" s="12">
        <f t="shared" si="93"/>
        <v>127650000</v>
      </c>
      <c r="K1539" s="13">
        <f t="shared" si="94"/>
        <v>127650000</v>
      </c>
      <c r="L1539" s="12">
        <f t="shared" si="95"/>
        <v>127650000</v>
      </c>
    </row>
    <row r="1540" spans="1:12" ht="56.25" x14ac:dyDescent="0.25">
      <c r="A1540" s="11">
        <v>300605</v>
      </c>
      <c r="B1540" s="1"/>
      <c r="C1540" s="2" t="s">
        <v>941</v>
      </c>
      <c r="D1540" s="7"/>
      <c r="E1540" s="5">
        <v>23</v>
      </c>
      <c r="F1540" s="4">
        <v>23</v>
      </c>
      <c r="G1540" s="4">
        <v>0</v>
      </c>
      <c r="H1540" s="3">
        <v>11</v>
      </c>
      <c r="I1540" s="13">
        <f t="shared" ref="I1540:I1603" si="96">F1540*553500+G1540*1140000</f>
        <v>12730500</v>
      </c>
      <c r="J1540" s="12">
        <f t="shared" ref="J1540:J1603" si="97">F1540*1850000+G1540*5100000</f>
        <v>42550000</v>
      </c>
      <c r="K1540" s="13">
        <f t="shared" ref="K1540:K1603" si="98">F1540*1850000+G1540*2060000</f>
        <v>42550000</v>
      </c>
      <c r="L1540" s="12">
        <f t="shared" ref="L1540:L1603" si="99">F1540*1850000+G1540*4340000</f>
        <v>42550000</v>
      </c>
    </row>
    <row r="1541" spans="1:12" ht="56.25" x14ac:dyDescent="0.25">
      <c r="A1541" s="11">
        <v>300610</v>
      </c>
      <c r="B1541" s="1"/>
      <c r="C1541" s="2" t="s">
        <v>942</v>
      </c>
      <c r="D1541" s="7"/>
      <c r="E1541" s="5">
        <v>35</v>
      </c>
      <c r="F1541" s="4">
        <v>35</v>
      </c>
      <c r="G1541" s="4">
        <v>0</v>
      </c>
      <c r="H1541" s="3">
        <v>11</v>
      </c>
      <c r="I1541" s="13">
        <f t="shared" si="96"/>
        <v>19372500</v>
      </c>
      <c r="J1541" s="12">
        <f t="shared" si="97"/>
        <v>64750000</v>
      </c>
      <c r="K1541" s="13">
        <f t="shared" si="98"/>
        <v>64750000</v>
      </c>
      <c r="L1541" s="12">
        <f t="shared" si="99"/>
        <v>64750000</v>
      </c>
    </row>
    <row r="1542" spans="1:12" ht="19.5" x14ac:dyDescent="0.25">
      <c r="A1542" s="11">
        <v>300615</v>
      </c>
      <c r="B1542" s="1"/>
      <c r="C1542" s="2" t="s">
        <v>943</v>
      </c>
      <c r="D1542" s="7"/>
      <c r="E1542" s="5">
        <v>26</v>
      </c>
      <c r="F1542" s="4">
        <v>26</v>
      </c>
      <c r="G1542" s="4">
        <v>0</v>
      </c>
      <c r="H1542" s="3">
        <v>9</v>
      </c>
      <c r="I1542" s="13">
        <f t="shared" si="96"/>
        <v>14391000</v>
      </c>
      <c r="J1542" s="12">
        <f t="shared" si="97"/>
        <v>48100000</v>
      </c>
      <c r="K1542" s="13">
        <f t="shared" si="98"/>
        <v>48100000</v>
      </c>
      <c r="L1542" s="12">
        <f t="shared" si="99"/>
        <v>48100000</v>
      </c>
    </row>
    <row r="1543" spans="1:12" ht="93.75" x14ac:dyDescent="0.25">
      <c r="A1543" s="11">
        <v>300620</v>
      </c>
      <c r="B1543" s="1"/>
      <c r="C1543" s="2" t="s">
        <v>5438</v>
      </c>
      <c r="D1543" s="7"/>
      <c r="E1543" s="5">
        <v>12.6</v>
      </c>
      <c r="F1543" s="4">
        <v>8</v>
      </c>
      <c r="G1543" s="4">
        <v>4.5999999999999996</v>
      </c>
      <c r="H1543" s="3">
        <v>13</v>
      </c>
      <c r="I1543" s="13">
        <f t="shared" si="96"/>
        <v>9672000</v>
      </c>
      <c r="J1543" s="12">
        <f t="shared" si="97"/>
        <v>38260000</v>
      </c>
      <c r="K1543" s="13">
        <f t="shared" si="98"/>
        <v>24276000</v>
      </c>
      <c r="L1543" s="12">
        <f t="shared" si="99"/>
        <v>34764000</v>
      </c>
    </row>
    <row r="1544" spans="1:12" ht="93.75" x14ac:dyDescent="0.25">
      <c r="A1544" s="11">
        <v>300625</v>
      </c>
      <c r="B1544" s="1"/>
      <c r="C1544" s="2" t="s">
        <v>5439</v>
      </c>
      <c r="D1544" s="7"/>
      <c r="E1544" s="5">
        <v>19.3</v>
      </c>
      <c r="F1544" s="4">
        <v>12</v>
      </c>
      <c r="G1544" s="4">
        <v>7.3</v>
      </c>
      <c r="H1544" s="3">
        <v>9</v>
      </c>
      <c r="I1544" s="13">
        <f t="shared" si="96"/>
        <v>14964000</v>
      </c>
      <c r="J1544" s="12">
        <f t="shared" si="97"/>
        <v>59430000</v>
      </c>
      <c r="K1544" s="13">
        <f t="shared" si="98"/>
        <v>37238000</v>
      </c>
      <c r="L1544" s="12">
        <f t="shared" si="99"/>
        <v>53882000</v>
      </c>
    </row>
    <row r="1545" spans="1:12" ht="56.25" x14ac:dyDescent="0.25">
      <c r="A1545" s="11">
        <v>300630</v>
      </c>
      <c r="B1545" s="1"/>
      <c r="C1545" s="2" t="s">
        <v>2807</v>
      </c>
      <c r="D1545" s="7"/>
      <c r="E1545" s="5">
        <v>20.7</v>
      </c>
      <c r="F1545" s="4">
        <v>12</v>
      </c>
      <c r="G1545" s="4">
        <v>8.6999999999999993</v>
      </c>
      <c r="H1545" s="3">
        <v>9</v>
      </c>
      <c r="I1545" s="13">
        <f t="shared" si="96"/>
        <v>16560000</v>
      </c>
      <c r="J1545" s="12">
        <f t="shared" si="97"/>
        <v>66570000</v>
      </c>
      <c r="K1545" s="13">
        <f t="shared" si="98"/>
        <v>40122000</v>
      </c>
      <c r="L1545" s="12">
        <f t="shared" si="99"/>
        <v>59958000</v>
      </c>
    </row>
    <row r="1546" spans="1:12" ht="56.25" x14ac:dyDescent="0.25">
      <c r="A1546" s="11">
        <v>300635</v>
      </c>
      <c r="B1546" s="1"/>
      <c r="C1546" s="2" t="s">
        <v>2808</v>
      </c>
      <c r="D1546" s="7"/>
      <c r="E1546" s="5">
        <v>49</v>
      </c>
      <c r="F1546" s="4">
        <v>49</v>
      </c>
      <c r="G1546" s="4">
        <v>0</v>
      </c>
      <c r="H1546" s="3">
        <v>9</v>
      </c>
      <c r="I1546" s="13">
        <f t="shared" si="96"/>
        <v>27121500</v>
      </c>
      <c r="J1546" s="12">
        <f t="shared" si="97"/>
        <v>90650000</v>
      </c>
      <c r="K1546" s="13">
        <f t="shared" si="98"/>
        <v>90650000</v>
      </c>
      <c r="L1546" s="12">
        <f t="shared" si="99"/>
        <v>90650000</v>
      </c>
    </row>
    <row r="1547" spans="1:12" ht="75" x14ac:dyDescent="0.25">
      <c r="A1547" s="11">
        <v>300640</v>
      </c>
      <c r="B1547" s="1"/>
      <c r="C1547" s="2" t="s">
        <v>944</v>
      </c>
      <c r="D1547" s="7" t="s">
        <v>5440</v>
      </c>
      <c r="E1547" s="5">
        <v>13</v>
      </c>
      <c r="F1547" s="4">
        <v>13</v>
      </c>
      <c r="G1547" s="4">
        <v>0</v>
      </c>
      <c r="H1547" s="3">
        <v>11</v>
      </c>
      <c r="I1547" s="13">
        <f t="shared" si="96"/>
        <v>7195500</v>
      </c>
      <c r="J1547" s="12">
        <f t="shared" si="97"/>
        <v>24050000</v>
      </c>
      <c r="K1547" s="13">
        <f t="shared" si="98"/>
        <v>24050000</v>
      </c>
      <c r="L1547" s="12">
        <f t="shared" si="99"/>
        <v>24050000</v>
      </c>
    </row>
    <row r="1548" spans="1:12" ht="75" x14ac:dyDescent="0.25">
      <c r="A1548" s="11">
        <v>300645</v>
      </c>
      <c r="B1548" s="1"/>
      <c r="C1548" s="2" t="s">
        <v>945</v>
      </c>
      <c r="D1548" s="7"/>
      <c r="E1548" s="5">
        <v>54</v>
      </c>
      <c r="F1548" s="4">
        <v>54</v>
      </c>
      <c r="G1548" s="4">
        <v>0</v>
      </c>
      <c r="H1548" s="3">
        <v>23</v>
      </c>
      <c r="I1548" s="13">
        <f t="shared" si="96"/>
        <v>29889000</v>
      </c>
      <c r="J1548" s="12">
        <f t="shared" si="97"/>
        <v>99900000</v>
      </c>
      <c r="K1548" s="13">
        <f t="shared" si="98"/>
        <v>99900000</v>
      </c>
      <c r="L1548" s="12">
        <f t="shared" si="99"/>
        <v>99900000</v>
      </c>
    </row>
    <row r="1549" spans="1:12" ht="243.75" x14ac:dyDescent="0.25">
      <c r="A1549" s="11">
        <v>300650</v>
      </c>
      <c r="B1549" s="1"/>
      <c r="C1549" s="2" t="s">
        <v>2809</v>
      </c>
      <c r="D1549" s="7" t="s">
        <v>946</v>
      </c>
      <c r="E1549" s="5">
        <v>68</v>
      </c>
      <c r="F1549" s="4">
        <v>68</v>
      </c>
      <c r="G1549" s="4">
        <v>0</v>
      </c>
      <c r="H1549" s="3">
        <v>27</v>
      </c>
      <c r="I1549" s="13">
        <f t="shared" si="96"/>
        <v>37638000</v>
      </c>
      <c r="J1549" s="12">
        <f t="shared" si="97"/>
        <v>125800000</v>
      </c>
      <c r="K1549" s="13">
        <f t="shared" si="98"/>
        <v>125800000</v>
      </c>
      <c r="L1549" s="12">
        <f t="shared" si="99"/>
        <v>125800000</v>
      </c>
    </row>
    <row r="1550" spans="1:12" ht="75" x14ac:dyDescent="0.25">
      <c r="A1550" s="11">
        <v>300655</v>
      </c>
      <c r="B1550" s="1"/>
      <c r="C1550" s="2" t="s">
        <v>2810</v>
      </c>
      <c r="D1550" s="7" t="s">
        <v>5440</v>
      </c>
      <c r="E1550" s="5">
        <v>120</v>
      </c>
      <c r="F1550" s="4">
        <v>120</v>
      </c>
      <c r="G1550" s="4">
        <v>0</v>
      </c>
      <c r="H1550" s="3">
        <v>27</v>
      </c>
      <c r="I1550" s="13">
        <f t="shared" si="96"/>
        <v>66420000</v>
      </c>
      <c r="J1550" s="12">
        <f t="shared" si="97"/>
        <v>222000000</v>
      </c>
      <c r="K1550" s="13">
        <f t="shared" si="98"/>
        <v>222000000</v>
      </c>
      <c r="L1550" s="12">
        <f t="shared" si="99"/>
        <v>222000000</v>
      </c>
    </row>
    <row r="1551" spans="1:12" ht="56.25" x14ac:dyDescent="0.25">
      <c r="A1551" s="11">
        <v>300656</v>
      </c>
      <c r="B1551" s="1"/>
      <c r="C1551" s="2" t="s">
        <v>2811</v>
      </c>
      <c r="D1551" s="7" t="s">
        <v>5440</v>
      </c>
      <c r="E1551" s="5">
        <v>114</v>
      </c>
      <c r="F1551" s="4">
        <v>114</v>
      </c>
      <c r="G1551" s="4">
        <v>0</v>
      </c>
      <c r="H1551" s="3">
        <v>27</v>
      </c>
      <c r="I1551" s="13">
        <f t="shared" si="96"/>
        <v>63099000</v>
      </c>
      <c r="J1551" s="12">
        <f t="shared" si="97"/>
        <v>210900000</v>
      </c>
      <c r="K1551" s="13">
        <f t="shared" si="98"/>
        <v>210900000</v>
      </c>
      <c r="L1551" s="12">
        <f t="shared" si="99"/>
        <v>210900000</v>
      </c>
    </row>
    <row r="1552" spans="1:12" ht="37.5" x14ac:dyDescent="0.25">
      <c r="A1552" s="11">
        <v>300657</v>
      </c>
      <c r="B1552" s="1"/>
      <c r="C1552" s="2" t="s">
        <v>2812</v>
      </c>
      <c r="D1552" s="7" t="s">
        <v>5440</v>
      </c>
      <c r="E1552" s="5">
        <v>94</v>
      </c>
      <c r="F1552" s="4">
        <v>94</v>
      </c>
      <c r="G1552" s="4">
        <v>0</v>
      </c>
      <c r="H1552" s="3">
        <v>27</v>
      </c>
      <c r="I1552" s="13">
        <f t="shared" si="96"/>
        <v>52029000</v>
      </c>
      <c r="J1552" s="12">
        <f t="shared" si="97"/>
        <v>173900000</v>
      </c>
      <c r="K1552" s="13">
        <f t="shared" si="98"/>
        <v>173900000</v>
      </c>
      <c r="L1552" s="12">
        <f t="shared" si="99"/>
        <v>173900000</v>
      </c>
    </row>
    <row r="1553" spans="1:12" ht="56.25" x14ac:dyDescent="0.25">
      <c r="A1553" s="11">
        <v>300658</v>
      </c>
      <c r="B1553" s="1"/>
      <c r="C1553" s="2" t="s">
        <v>2813</v>
      </c>
      <c r="D1553" s="7" t="s">
        <v>5440</v>
      </c>
      <c r="E1553" s="5">
        <v>81</v>
      </c>
      <c r="F1553" s="4">
        <v>81</v>
      </c>
      <c r="G1553" s="4">
        <v>0</v>
      </c>
      <c r="H1553" s="3">
        <v>27</v>
      </c>
      <c r="I1553" s="13">
        <f t="shared" si="96"/>
        <v>44833500</v>
      </c>
      <c r="J1553" s="12">
        <f t="shared" si="97"/>
        <v>149850000</v>
      </c>
      <c r="K1553" s="13">
        <f t="shared" si="98"/>
        <v>149850000</v>
      </c>
      <c r="L1553" s="12">
        <f t="shared" si="99"/>
        <v>149850000</v>
      </c>
    </row>
    <row r="1554" spans="1:12" ht="37.5" x14ac:dyDescent="0.25">
      <c r="A1554" s="11">
        <v>300660</v>
      </c>
      <c r="B1554" s="1"/>
      <c r="C1554" s="2" t="s">
        <v>2814</v>
      </c>
      <c r="D1554" s="7"/>
      <c r="E1554" s="5">
        <v>69</v>
      </c>
      <c r="F1554" s="4">
        <v>69</v>
      </c>
      <c r="G1554" s="4">
        <v>0</v>
      </c>
      <c r="H1554" s="3">
        <v>27</v>
      </c>
      <c r="I1554" s="13">
        <f t="shared" si="96"/>
        <v>38191500</v>
      </c>
      <c r="J1554" s="12">
        <f t="shared" si="97"/>
        <v>127650000</v>
      </c>
      <c r="K1554" s="13">
        <f t="shared" si="98"/>
        <v>127650000</v>
      </c>
      <c r="L1554" s="12">
        <f t="shared" si="99"/>
        <v>127650000</v>
      </c>
    </row>
    <row r="1555" spans="1:12" ht="56.25" x14ac:dyDescent="0.25">
      <c r="A1555" s="11">
        <v>300665</v>
      </c>
      <c r="B1555" s="1"/>
      <c r="C1555" s="2" t="s">
        <v>2815</v>
      </c>
      <c r="D1555" s="7"/>
      <c r="E1555" s="5">
        <v>75</v>
      </c>
      <c r="F1555" s="4">
        <v>75</v>
      </c>
      <c r="G1555" s="4">
        <v>0</v>
      </c>
      <c r="H1555" s="3">
        <v>27</v>
      </c>
      <c r="I1555" s="13">
        <f t="shared" si="96"/>
        <v>41512500</v>
      </c>
      <c r="J1555" s="12">
        <f t="shared" si="97"/>
        <v>138750000</v>
      </c>
      <c r="K1555" s="13">
        <f t="shared" si="98"/>
        <v>138750000</v>
      </c>
      <c r="L1555" s="12">
        <f t="shared" si="99"/>
        <v>138750000</v>
      </c>
    </row>
    <row r="1556" spans="1:12" ht="56.25" x14ac:dyDescent="0.25">
      <c r="A1556" s="11">
        <v>300670</v>
      </c>
      <c r="B1556" s="1"/>
      <c r="C1556" s="2" t="s">
        <v>5441</v>
      </c>
      <c r="D1556" s="7"/>
      <c r="E1556" s="5">
        <v>76</v>
      </c>
      <c r="F1556" s="4">
        <v>76</v>
      </c>
      <c r="G1556" s="4">
        <v>0</v>
      </c>
      <c r="H1556" s="3">
        <v>27</v>
      </c>
      <c r="I1556" s="13">
        <f t="shared" si="96"/>
        <v>42066000</v>
      </c>
      <c r="J1556" s="12">
        <f t="shared" si="97"/>
        <v>140600000</v>
      </c>
      <c r="K1556" s="13">
        <f t="shared" si="98"/>
        <v>140600000</v>
      </c>
      <c r="L1556" s="12">
        <f t="shared" si="99"/>
        <v>140600000</v>
      </c>
    </row>
    <row r="1557" spans="1:12" ht="37.5" x14ac:dyDescent="0.25">
      <c r="A1557" s="11">
        <v>300675</v>
      </c>
      <c r="B1557" s="1"/>
      <c r="C1557" s="2" t="s">
        <v>2816</v>
      </c>
      <c r="D1557" s="7"/>
      <c r="E1557" s="5">
        <v>123</v>
      </c>
      <c r="F1557" s="4">
        <v>123</v>
      </c>
      <c r="G1557" s="4">
        <v>0</v>
      </c>
      <c r="H1557" s="3">
        <v>30</v>
      </c>
      <c r="I1557" s="13">
        <f t="shared" si="96"/>
        <v>68080500</v>
      </c>
      <c r="J1557" s="12">
        <f t="shared" si="97"/>
        <v>227550000</v>
      </c>
      <c r="K1557" s="13">
        <f t="shared" si="98"/>
        <v>227550000</v>
      </c>
      <c r="L1557" s="12">
        <f t="shared" si="99"/>
        <v>227550000</v>
      </c>
    </row>
    <row r="1558" spans="1:12" ht="37.5" x14ac:dyDescent="0.25">
      <c r="A1558" s="11">
        <v>300676</v>
      </c>
      <c r="B1558" s="1"/>
      <c r="C1558" s="2" t="s">
        <v>2817</v>
      </c>
      <c r="D1558" s="7"/>
      <c r="E1558" s="5">
        <v>92</v>
      </c>
      <c r="F1558" s="4">
        <v>92</v>
      </c>
      <c r="G1558" s="4">
        <v>0</v>
      </c>
      <c r="H1558" s="3">
        <v>30</v>
      </c>
      <c r="I1558" s="13">
        <f t="shared" si="96"/>
        <v>50922000</v>
      </c>
      <c r="J1558" s="12">
        <f t="shared" si="97"/>
        <v>170200000</v>
      </c>
      <c r="K1558" s="13">
        <f t="shared" si="98"/>
        <v>170200000</v>
      </c>
      <c r="L1558" s="12">
        <f t="shared" si="99"/>
        <v>170200000</v>
      </c>
    </row>
    <row r="1559" spans="1:12" ht="37.5" x14ac:dyDescent="0.25">
      <c r="A1559" s="11">
        <v>300677</v>
      </c>
      <c r="B1559" s="1"/>
      <c r="C1559" s="2" t="s">
        <v>2818</v>
      </c>
      <c r="D1559" s="7"/>
      <c r="E1559" s="5">
        <v>95</v>
      </c>
      <c r="F1559" s="4">
        <v>95</v>
      </c>
      <c r="G1559" s="4">
        <v>0</v>
      </c>
      <c r="H1559" s="3">
        <v>30</v>
      </c>
      <c r="I1559" s="13">
        <f t="shared" si="96"/>
        <v>52582500</v>
      </c>
      <c r="J1559" s="12">
        <f t="shared" si="97"/>
        <v>175750000</v>
      </c>
      <c r="K1559" s="13">
        <f t="shared" si="98"/>
        <v>175750000</v>
      </c>
      <c r="L1559" s="12">
        <f t="shared" si="99"/>
        <v>175750000</v>
      </c>
    </row>
    <row r="1560" spans="1:12" ht="37.5" x14ac:dyDescent="0.25">
      <c r="A1560" s="11">
        <v>300678</v>
      </c>
      <c r="B1560" s="1"/>
      <c r="C1560" s="2" t="s">
        <v>2819</v>
      </c>
      <c r="D1560" s="7"/>
      <c r="E1560" s="5">
        <v>124</v>
      </c>
      <c r="F1560" s="4">
        <v>124</v>
      </c>
      <c r="G1560" s="4">
        <v>0</v>
      </c>
      <c r="H1560" s="3">
        <v>30</v>
      </c>
      <c r="I1560" s="13">
        <f t="shared" si="96"/>
        <v>68634000</v>
      </c>
      <c r="J1560" s="12">
        <f t="shared" si="97"/>
        <v>229400000</v>
      </c>
      <c r="K1560" s="13">
        <f t="shared" si="98"/>
        <v>229400000</v>
      </c>
      <c r="L1560" s="12">
        <f t="shared" si="99"/>
        <v>229400000</v>
      </c>
    </row>
    <row r="1561" spans="1:12" ht="56.25" x14ac:dyDescent="0.25">
      <c r="A1561" s="11">
        <v>300681</v>
      </c>
      <c r="B1561" s="1"/>
      <c r="C1561" s="2" t="s">
        <v>2820</v>
      </c>
      <c r="D1561" s="7" t="s">
        <v>5440</v>
      </c>
      <c r="E1561" s="5">
        <v>15</v>
      </c>
      <c r="F1561" s="4">
        <v>15</v>
      </c>
      <c r="G1561" s="4">
        <v>0</v>
      </c>
      <c r="H1561" s="3">
        <v>4</v>
      </c>
      <c r="I1561" s="13">
        <f t="shared" si="96"/>
        <v>8302500</v>
      </c>
      <c r="J1561" s="12">
        <f t="shared" si="97"/>
        <v>27750000</v>
      </c>
      <c r="K1561" s="13">
        <f t="shared" si="98"/>
        <v>27750000</v>
      </c>
      <c r="L1561" s="12">
        <f t="shared" si="99"/>
        <v>27750000</v>
      </c>
    </row>
    <row r="1562" spans="1:12" ht="37.5" x14ac:dyDescent="0.25">
      <c r="A1562" s="11">
        <v>300690</v>
      </c>
      <c r="B1562" s="1"/>
      <c r="C1562" s="2" t="s">
        <v>947</v>
      </c>
      <c r="D1562" s="7"/>
      <c r="E1562" s="5">
        <v>145</v>
      </c>
      <c r="F1562" s="4">
        <v>145</v>
      </c>
      <c r="G1562" s="4">
        <v>0</v>
      </c>
      <c r="H1562" s="3">
        <v>27</v>
      </c>
      <c r="I1562" s="13">
        <f t="shared" si="96"/>
        <v>80257500</v>
      </c>
      <c r="J1562" s="12">
        <f t="shared" si="97"/>
        <v>268250000</v>
      </c>
      <c r="K1562" s="13">
        <f t="shared" si="98"/>
        <v>268250000</v>
      </c>
      <c r="L1562" s="12">
        <f t="shared" si="99"/>
        <v>268250000</v>
      </c>
    </row>
    <row r="1563" spans="1:12" ht="93.75" x14ac:dyDescent="0.25">
      <c r="A1563" s="11">
        <v>300691</v>
      </c>
      <c r="B1563" s="1"/>
      <c r="C1563" s="2" t="s">
        <v>2821</v>
      </c>
      <c r="D1563" s="7" t="s">
        <v>2534</v>
      </c>
      <c r="E1563" s="5">
        <v>229</v>
      </c>
      <c r="F1563" s="4">
        <v>229</v>
      </c>
      <c r="G1563" s="4">
        <v>0</v>
      </c>
      <c r="H1563" s="3">
        <v>27</v>
      </c>
      <c r="I1563" s="13">
        <f t="shared" si="96"/>
        <v>126751500</v>
      </c>
      <c r="J1563" s="12">
        <f t="shared" si="97"/>
        <v>423650000</v>
      </c>
      <c r="K1563" s="13">
        <f t="shared" si="98"/>
        <v>423650000</v>
      </c>
      <c r="L1563" s="12">
        <f t="shared" si="99"/>
        <v>423650000</v>
      </c>
    </row>
    <row r="1564" spans="1:12" ht="37.5" x14ac:dyDescent="0.25">
      <c r="A1564" s="11">
        <v>300692</v>
      </c>
      <c r="B1564" s="1"/>
      <c r="C1564" s="2" t="s">
        <v>948</v>
      </c>
      <c r="D1564" s="7"/>
      <c r="E1564" s="5">
        <v>126</v>
      </c>
      <c r="F1564" s="4">
        <v>126</v>
      </c>
      <c r="G1564" s="4">
        <v>0</v>
      </c>
      <c r="H1564" s="3">
        <v>27</v>
      </c>
      <c r="I1564" s="13">
        <f t="shared" si="96"/>
        <v>69741000</v>
      </c>
      <c r="J1564" s="12">
        <f t="shared" si="97"/>
        <v>233100000</v>
      </c>
      <c r="K1564" s="13">
        <f t="shared" si="98"/>
        <v>233100000</v>
      </c>
      <c r="L1564" s="12">
        <f t="shared" si="99"/>
        <v>233100000</v>
      </c>
    </row>
    <row r="1565" spans="1:12" ht="187.5" x14ac:dyDescent="0.25">
      <c r="A1565" s="11">
        <v>300695</v>
      </c>
      <c r="B1565" s="1"/>
      <c r="C1565" s="2" t="s">
        <v>2822</v>
      </c>
      <c r="D1565" s="7"/>
      <c r="E1565" s="5">
        <v>237</v>
      </c>
      <c r="F1565" s="4">
        <v>237</v>
      </c>
      <c r="G1565" s="4">
        <v>0</v>
      </c>
      <c r="H1565" s="3">
        <v>27</v>
      </c>
      <c r="I1565" s="13">
        <f t="shared" si="96"/>
        <v>131179500</v>
      </c>
      <c r="J1565" s="12">
        <f t="shared" si="97"/>
        <v>438450000</v>
      </c>
      <c r="K1565" s="13">
        <f t="shared" si="98"/>
        <v>438450000</v>
      </c>
      <c r="L1565" s="12">
        <f t="shared" si="99"/>
        <v>438450000</v>
      </c>
    </row>
    <row r="1566" spans="1:12" ht="19.5" x14ac:dyDescent="0.25">
      <c r="A1566" s="11">
        <v>300696</v>
      </c>
      <c r="B1566" s="1"/>
      <c r="C1566" s="2" t="s">
        <v>2823</v>
      </c>
      <c r="D1566" s="7"/>
      <c r="E1566" s="5">
        <v>284</v>
      </c>
      <c r="F1566" s="4">
        <v>284</v>
      </c>
      <c r="G1566" s="4">
        <v>0</v>
      </c>
      <c r="H1566" s="3">
        <v>27</v>
      </c>
      <c r="I1566" s="13">
        <f t="shared" si="96"/>
        <v>157194000</v>
      </c>
      <c r="J1566" s="12">
        <f t="shared" si="97"/>
        <v>525400000</v>
      </c>
      <c r="K1566" s="13">
        <f t="shared" si="98"/>
        <v>525400000</v>
      </c>
      <c r="L1566" s="12">
        <f t="shared" si="99"/>
        <v>525400000</v>
      </c>
    </row>
    <row r="1567" spans="1:12" ht="131.25" x14ac:dyDescent="0.25">
      <c r="A1567" s="11">
        <v>300710</v>
      </c>
      <c r="B1567" s="1"/>
      <c r="C1567" s="2" t="s">
        <v>949</v>
      </c>
      <c r="D1567" s="7"/>
      <c r="E1567" s="5">
        <v>129</v>
      </c>
      <c r="F1567" s="4">
        <v>129</v>
      </c>
      <c r="G1567" s="4">
        <v>0</v>
      </c>
      <c r="H1567" s="3">
        <v>27</v>
      </c>
      <c r="I1567" s="13">
        <f t="shared" si="96"/>
        <v>71401500</v>
      </c>
      <c r="J1567" s="12">
        <f t="shared" si="97"/>
        <v>238650000</v>
      </c>
      <c r="K1567" s="13">
        <f t="shared" si="98"/>
        <v>238650000</v>
      </c>
      <c r="L1567" s="12">
        <f t="shared" si="99"/>
        <v>238650000</v>
      </c>
    </row>
    <row r="1568" spans="1:12" ht="93.75" x14ac:dyDescent="0.25">
      <c r="A1568" s="11">
        <v>300711</v>
      </c>
      <c r="B1568" s="1" t="s">
        <v>24</v>
      </c>
      <c r="C1568" s="2" t="s">
        <v>2824</v>
      </c>
      <c r="D1568" s="7" t="s">
        <v>2825</v>
      </c>
      <c r="E1568" s="5">
        <v>29</v>
      </c>
      <c r="F1568" s="4">
        <v>29</v>
      </c>
      <c r="G1568" s="4">
        <v>0</v>
      </c>
      <c r="H1568" s="3">
        <v>0</v>
      </c>
      <c r="I1568" s="13">
        <f t="shared" si="96"/>
        <v>16051500</v>
      </c>
      <c r="J1568" s="12">
        <f t="shared" si="97"/>
        <v>53650000</v>
      </c>
      <c r="K1568" s="13">
        <f t="shared" si="98"/>
        <v>53650000</v>
      </c>
      <c r="L1568" s="12">
        <f t="shared" si="99"/>
        <v>53650000</v>
      </c>
    </row>
    <row r="1569" spans="1:12" ht="37.5" x14ac:dyDescent="0.25">
      <c r="A1569" s="11">
        <v>300715</v>
      </c>
      <c r="B1569" s="1"/>
      <c r="C1569" s="2" t="s">
        <v>2826</v>
      </c>
      <c r="D1569" s="7"/>
      <c r="E1569" s="5">
        <v>100</v>
      </c>
      <c r="F1569" s="4">
        <v>100</v>
      </c>
      <c r="G1569" s="4">
        <v>0</v>
      </c>
      <c r="H1569" s="3">
        <v>27</v>
      </c>
      <c r="I1569" s="13">
        <f t="shared" si="96"/>
        <v>55350000</v>
      </c>
      <c r="J1569" s="12">
        <f t="shared" si="97"/>
        <v>185000000</v>
      </c>
      <c r="K1569" s="13">
        <f t="shared" si="98"/>
        <v>185000000</v>
      </c>
      <c r="L1569" s="12">
        <f t="shared" si="99"/>
        <v>185000000</v>
      </c>
    </row>
    <row r="1570" spans="1:12" ht="56.25" x14ac:dyDescent="0.25">
      <c r="A1570" s="11">
        <v>300716</v>
      </c>
      <c r="B1570" s="1" t="s">
        <v>24</v>
      </c>
      <c r="C1570" s="2" t="s">
        <v>2827</v>
      </c>
      <c r="D1570" s="7" t="s">
        <v>2825</v>
      </c>
      <c r="E1570" s="5">
        <v>19</v>
      </c>
      <c r="F1570" s="4">
        <v>19</v>
      </c>
      <c r="G1570" s="4">
        <v>0</v>
      </c>
      <c r="H1570" s="3">
        <v>0</v>
      </c>
      <c r="I1570" s="13">
        <f t="shared" si="96"/>
        <v>10516500</v>
      </c>
      <c r="J1570" s="12">
        <f t="shared" si="97"/>
        <v>35150000</v>
      </c>
      <c r="K1570" s="13">
        <f t="shared" si="98"/>
        <v>35150000</v>
      </c>
      <c r="L1570" s="12">
        <f t="shared" si="99"/>
        <v>35150000</v>
      </c>
    </row>
    <row r="1571" spans="1:12" ht="150" x14ac:dyDescent="0.25">
      <c r="A1571" s="11">
        <v>300720</v>
      </c>
      <c r="B1571" s="1"/>
      <c r="C1571" s="2" t="s">
        <v>2828</v>
      </c>
      <c r="D1571" s="7"/>
      <c r="E1571" s="5">
        <v>181</v>
      </c>
      <c r="F1571" s="4">
        <v>181</v>
      </c>
      <c r="G1571" s="4">
        <v>0</v>
      </c>
      <c r="H1571" s="3">
        <v>27</v>
      </c>
      <c r="I1571" s="13">
        <f t="shared" si="96"/>
        <v>100183500</v>
      </c>
      <c r="J1571" s="12">
        <f t="shared" si="97"/>
        <v>334850000</v>
      </c>
      <c r="K1571" s="13">
        <f t="shared" si="98"/>
        <v>334850000</v>
      </c>
      <c r="L1571" s="12">
        <f t="shared" si="99"/>
        <v>334850000</v>
      </c>
    </row>
    <row r="1572" spans="1:12" ht="37.5" x14ac:dyDescent="0.25">
      <c r="A1572" s="11">
        <v>300725</v>
      </c>
      <c r="B1572" s="1"/>
      <c r="C1572" s="2" t="s">
        <v>950</v>
      </c>
      <c r="D1572" s="7"/>
      <c r="E1572" s="5">
        <v>106</v>
      </c>
      <c r="F1572" s="4">
        <v>106</v>
      </c>
      <c r="G1572" s="4">
        <v>0</v>
      </c>
      <c r="H1572" s="3">
        <v>26</v>
      </c>
      <c r="I1572" s="13">
        <f t="shared" si="96"/>
        <v>58671000</v>
      </c>
      <c r="J1572" s="12">
        <f t="shared" si="97"/>
        <v>196100000</v>
      </c>
      <c r="K1572" s="13">
        <f t="shared" si="98"/>
        <v>196100000</v>
      </c>
      <c r="L1572" s="12">
        <f t="shared" si="99"/>
        <v>196100000</v>
      </c>
    </row>
    <row r="1573" spans="1:12" ht="112.5" x14ac:dyDescent="0.25">
      <c r="A1573" s="11">
        <v>300735</v>
      </c>
      <c r="B1573" s="1"/>
      <c r="C1573" s="2" t="s">
        <v>951</v>
      </c>
      <c r="D1573" s="7"/>
      <c r="E1573" s="5">
        <v>50</v>
      </c>
      <c r="F1573" s="4">
        <v>31</v>
      </c>
      <c r="G1573" s="4">
        <v>19</v>
      </c>
      <c r="H1573" s="3" t="s">
        <v>2829</v>
      </c>
      <c r="I1573" s="13">
        <f t="shared" si="96"/>
        <v>38818500</v>
      </c>
      <c r="J1573" s="12">
        <f t="shared" si="97"/>
        <v>154250000</v>
      </c>
      <c r="K1573" s="13">
        <f t="shared" si="98"/>
        <v>96490000</v>
      </c>
      <c r="L1573" s="12">
        <f t="shared" si="99"/>
        <v>139810000</v>
      </c>
    </row>
    <row r="1574" spans="1:12" ht="37.5" x14ac:dyDescent="0.25">
      <c r="A1574" s="11">
        <v>300736</v>
      </c>
      <c r="B1574" s="1"/>
      <c r="C1574" s="2" t="s">
        <v>2830</v>
      </c>
      <c r="D1574" s="7"/>
      <c r="E1574" s="5">
        <v>13</v>
      </c>
      <c r="F1574" s="4">
        <v>13</v>
      </c>
      <c r="G1574" s="4">
        <v>0</v>
      </c>
      <c r="H1574" s="3">
        <v>6</v>
      </c>
      <c r="I1574" s="13">
        <f t="shared" si="96"/>
        <v>7195500</v>
      </c>
      <c r="J1574" s="12">
        <f t="shared" si="97"/>
        <v>24050000</v>
      </c>
      <c r="K1574" s="13">
        <f t="shared" si="98"/>
        <v>24050000</v>
      </c>
      <c r="L1574" s="12">
        <f t="shared" si="99"/>
        <v>24050000</v>
      </c>
    </row>
    <row r="1575" spans="1:12" ht="131.25" x14ac:dyDescent="0.25">
      <c r="A1575" s="11">
        <v>300737</v>
      </c>
      <c r="B1575" s="1"/>
      <c r="C1575" s="2" t="s">
        <v>2831</v>
      </c>
      <c r="D1575" s="7"/>
      <c r="E1575" s="5">
        <v>18</v>
      </c>
      <c r="F1575" s="4">
        <v>18</v>
      </c>
      <c r="G1575" s="4">
        <v>0</v>
      </c>
      <c r="H1575" s="3">
        <v>6</v>
      </c>
      <c r="I1575" s="13">
        <f t="shared" si="96"/>
        <v>9963000</v>
      </c>
      <c r="J1575" s="12">
        <f t="shared" si="97"/>
        <v>33300000</v>
      </c>
      <c r="K1575" s="13">
        <f t="shared" si="98"/>
        <v>33300000</v>
      </c>
      <c r="L1575" s="12">
        <f t="shared" si="99"/>
        <v>33300000</v>
      </c>
    </row>
    <row r="1576" spans="1:12" ht="37.5" x14ac:dyDescent="0.25">
      <c r="A1576" s="11">
        <v>300750</v>
      </c>
      <c r="B1576" s="1"/>
      <c r="C1576" s="2" t="s">
        <v>953</v>
      </c>
      <c r="D1576" s="7"/>
      <c r="E1576" s="5">
        <v>72</v>
      </c>
      <c r="F1576" s="4">
        <v>72</v>
      </c>
      <c r="G1576" s="4">
        <v>0</v>
      </c>
      <c r="H1576" s="3">
        <v>26</v>
      </c>
      <c r="I1576" s="13">
        <f t="shared" si="96"/>
        <v>39852000</v>
      </c>
      <c r="J1576" s="12">
        <f t="shared" si="97"/>
        <v>133200000</v>
      </c>
      <c r="K1576" s="13">
        <f t="shared" si="98"/>
        <v>133200000</v>
      </c>
      <c r="L1576" s="12">
        <f t="shared" si="99"/>
        <v>133200000</v>
      </c>
    </row>
    <row r="1577" spans="1:12" ht="75" x14ac:dyDescent="0.25">
      <c r="A1577" s="11">
        <v>300755</v>
      </c>
      <c r="B1577" s="1"/>
      <c r="C1577" s="2" t="s">
        <v>954</v>
      </c>
      <c r="D1577" s="7"/>
      <c r="E1577" s="5">
        <v>69</v>
      </c>
      <c r="F1577" s="4">
        <v>69</v>
      </c>
      <c r="G1577" s="4">
        <v>0</v>
      </c>
      <c r="H1577" s="3">
        <v>26</v>
      </c>
      <c r="I1577" s="13">
        <f t="shared" si="96"/>
        <v>38191500</v>
      </c>
      <c r="J1577" s="12">
        <f t="shared" si="97"/>
        <v>127650000</v>
      </c>
      <c r="K1577" s="13">
        <f t="shared" si="98"/>
        <v>127650000</v>
      </c>
      <c r="L1577" s="12">
        <f t="shared" si="99"/>
        <v>127650000</v>
      </c>
    </row>
    <row r="1578" spans="1:12" ht="56.25" x14ac:dyDescent="0.25">
      <c r="A1578" s="11">
        <v>300760</v>
      </c>
      <c r="B1578" s="1"/>
      <c r="C1578" s="2" t="s">
        <v>2832</v>
      </c>
      <c r="D1578" s="7"/>
      <c r="E1578" s="5">
        <v>231</v>
      </c>
      <c r="F1578" s="4">
        <v>231</v>
      </c>
      <c r="G1578" s="4">
        <v>0</v>
      </c>
      <c r="H1578" s="3">
        <v>26</v>
      </c>
      <c r="I1578" s="13">
        <f t="shared" si="96"/>
        <v>127858500</v>
      </c>
      <c r="J1578" s="12">
        <f t="shared" si="97"/>
        <v>427350000</v>
      </c>
      <c r="K1578" s="13">
        <f t="shared" si="98"/>
        <v>427350000</v>
      </c>
      <c r="L1578" s="12">
        <f t="shared" si="99"/>
        <v>427350000</v>
      </c>
    </row>
    <row r="1579" spans="1:12" ht="37.5" x14ac:dyDescent="0.25">
      <c r="A1579" s="11">
        <v>300765</v>
      </c>
      <c r="B1579" s="1"/>
      <c r="C1579" s="2" t="s">
        <v>2833</v>
      </c>
      <c r="D1579" s="7"/>
      <c r="E1579" s="5">
        <v>106</v>
      </c>
      <c r="F1579" s="4">
        <v>106</v>
      </c>
      <c r="G1579" s="4">
        <v>0</v>
      </c>
      <c r="H1579" s="3">
        <v>26</v>
      </c>
      <c r="I1579" s="13">
        <f t="shared" si="96"/>
        <v>58671000</v>
      </c>
      <c r="J1579" s="12">
        <f t="shared" si="97"/>
        <v>196100000</v>
      </c>
      <c r="K1579" s="13">
        <f t="shared" si="98"/>
        <v>196100000</v>
      </c>
      <c r="L1579" s="12">
        <f t="shared" si="99"/>
        <v>196100000</v>
      </c>
    </row>
    <row r="1580" spans="1:12" ht="37.5" x14ac:dyDescent="0.25">
      <c r="A1580" s="11">
        <v>300785</v>
      </c>
      <c r="B1580" s="1"/>
      <c r="C1580" s="2" t="s">
        <v>955</v>
      </c>
      <c r="D1580" s="7"/>
      <c r="E1580" s="5">
        <v>106</v>
      </c>
      <c r="F1580" s="4">
        <v>106</v>
      </c>
      <c r="G1580" s="4">
        <v>0</v>
      </c>
      <c r="H1580" s="3">
        <v>17</v>
      </c>
      <c r="I1580" s="13">
        <f t="shared" si="96"/>
        <v>58671000</v>
      </c>
      <c r="J1580" s="12">
        <f t="shared" si="97"/>
        <v>196100000</v>
      </c>
      <c r="K1580" s="13">
        <f t="shared" si="98"/>
        <v>196100000</v>
      </c>
      <c r="L1580" s="12">
        <f t="shared" si="99"/>
        <v>196100000</v>
      </c>
    </row>
    <row r="1581" spans="1:12" ht="56.25" x14ac:dyDescent="0.25">
      <c r="A1581" s="11">
        <v>300790</v>
      </c>
      <c r="B1581" s="1"/>
      <c r="C1581" s="2" t="s">
        <v>956</v>
      </c>
      <c r="D1581" s="7"/>
      <c r="E1581" s="5">
        <v>106</v>
      </c>
      <c r="F1581" s="4">
        <v>106</v>
      </c>
      <c r="G1581" s="4">
        <v>0</v>
      </c>
      <c r="H1581" s="3">
        <v>26</v>
      </c>
      <c r="I1581" s="13">
        <f t="shared" si="96"/>
        <v>58671000</v>
      </c>
      <c r="J1581" s="12">
        <f t="shared" si="97"/>
        <v>196100000</v>
      </c>
      <c r="K1581" s="13">
        <f t="shared" si="98"/>
        <v>196100000</v>
      </c>
      <c r="L1581" s="12">
        <f t="shared" si="99"/>
        <v>196100000</v>
      </c>
    </row>
    <row r="1582" spans="1:12" ht="75" x14ac:dyDescent="0.25">
      <c r="A1582" s="11">
        <v>300795</v>
      </c>
      <c r="B1582" s="1"/>
      <c r="C1582" s="2" t="s">
        <v>2834</v>
      </c>
      <c r="D1582" s="7" t="s">
        <v>957</v>
      </c>
      <c r="E1582" s="5">
        <v>134</v>
      </c>
      <c r="F1582" s="4">
        <v>134</v>
      </c>
      <c r="G1582" s="4">
        <v>0</v>
      </c>
      <c r="H1582" s="3">
        <v>26</v>
      </c>
      <c r="I1582" s="13">
        <f t="shared" si="96"/>
        <v>74169000</v>
      </c>
      <c r="J1582" s="12">
        <f t="shared" si="97"/>
        <v>247900000</v>
      </c>
      <c r="K1582" s="13">
        <f t="shared" si="98"/>
        <v>247900000</v>
      </c>
      <c r="L1582" s="12">
        <f t="shared" si="99"/>
        <v>247900000</v>
      </c>
    </row>
    <row r="1583" spans="1:12" ht="56.25" x14ac:dyDescent="0.25">
      <c r="A1583" s="11">
        <v>300800</v>
      </c>
      <c r="B1583" s="1"/>
      <c r="C1583" s="2" t="s">
        <v>2835</v>
      </c>
      <c r="D1583" s="7"/>
      <c r="E1583" s="5">
        <v>98</v>
      </c>
      <c r="F1583" s="4">
        <v>98</v>
      </c>
      <c r="G1583" s="4">
        <v>0</v>
      </c>
      <c r="H1583" s="3">
        <v>27</v>
      </c>
      <c r="I1583" s="13">
        <f t="shared" si="96"/>
        <v>54243000</v>
      </c>
      <c r="J1583" s="12">
        <f t="shared" si="97"/>
        <v>181300000</v>
      </c>
      <c r="K1583" s="13">
        <f t="shared" si="98"/>
        <v>181300000</v>
      </c>
      <c r="L1583" s="12">
        <f t="shared" si="99"/>
        <v>181300000</v>
      </c>
    </row>
    <row r="1584" spans="1:12" ht="37.5" x14ac:dyDescent="0.25">
      <c r="A1584" s="11">
        <v>300805</v>
      </c>
      <c r="B1584" s="1"/>
      <c r="C1584" s="2" t="s">
        <v>2836</v>
      </c>
      <c r="D1584" s="7"/>
      <c r="E1584" s="5">
        <v>9</v>
      </c>
      <c r="F1584" s="4">
        <v>9</v>
      </c>
      <c r="G1584" s="4">
        <v>0</v>
      </c>
      <c r="H1584" s="3">
        <v>10</v>
      </c>
      <c r="I1584" s="13">
        <f t="shared" si="96"/>
        <v>4981500</v>
      </c>
      <c r="J1584" s="12">
        <f t="shared" si="97"/>
        <v>16650000</v>
      </c>
      <c r="K1584" s="13">
        <f t="shared" si="98"/>
        <v>16650000</v>
      </c>
      <c r="L1584" s="12">
        <f t="shared" si="99"/>
        <v>16650000</v>
      </c>
    </row>
    <row r="1585" spans="1:12" ht="168.75" x14ac:dyDescent="0.25">
      <c r="A1585" s="11">
        <v>300815</v>
      </c>
      <c r="B1585" s="1" t="s">
        <v>16</v>
      </c>
      <c r="C1585" s="2" t="s">
        <v>5442</v>
      </c>
      <c r="D1585" s="7"/>
      <c r="E1585" s="5">
        <v>114</v>
      </c>
      <c r="F1585" s="4">
        <v>66</v>
      </c>
      <c r="G1585" s="4">
        <v>48</v>
      </c>
      <c r="H1585" s="3">
        <v>14</v>
      </c>
      <c r="I1585" s="13">
        <f t="shared" si="96"/>
        <v>91251000</v>
      </c>
      <c r="J1585" s="12">
        <f t="shared" si="97"/>
        <v>366900000</v>
      </c>
      <c r="K1585" s="13">
        <f t="shared" si="98"/>
        <v>220980000</v>
      </c>
      <c r="L1585" s="12">
        <f t="shared" si="99"/>
        <v>330420000</v>
      </c>
    </row>
    <row r="1586" spans="1:12" ht="19.5" x14ac:dyDescent="0.25">
      <c r="A1586" s="11">
        <v>300816</v>
      </c>
      <c r="B1586" s="1"/>
      <c r="C1586" s="2" t="s">
        <v>2837</v>
      </c>
      <c r="D1586" s="7"/>
      <c r="E1586" s="5">
        <v>32</v>
      </c>
      <c r="F1586" s="4">
        <v>32</v>
      </c>
      <c r="G1586" s="4">
        <v>0</v>
      </c>
      <c r="H1586" s="3">
        <v>8</v>
      </c>
      <c r="I1586" s="13">
        <f t="shared" si="96"/>
        <v>17712000</v>
      </c>
      <c r="J1586" s="12">
        <f t="shared" si="97"/>
        <v>59200000</v>
      </c>
      <c r="K1586" s="13">
        <f t="shared" si="98"/>
        <v>59200000</v>
      </c>
      <c r="L1586" s="12">
        <f t="shared" si="99"/>
        <v>59200000</v>
      </c>
    </row>
    <row r="1587" spans="1:12" ht="37.5" x14ac:dyDescent="0.25">
      <c r="A1587" s="11">
        <v>300820</v>
      </c>
      <c r="B1587" s="1"/>
      <c r="C1587" s="2" t="s">
        <v>2838</v>
      </c>
      <c r="D1587" s="7" t="s">
        <v>113</v>
      </c>
      <c r="E1587" s="5">
        <v>10</v>
      </c>
      <c r="F1587" s="4">
        <v>10</v>
      </c>
      <c r="G1587" s="4">
        <v>0</v>
      </c>
      <c r="H1587" s="3">
        <v>26</v>
      </c>
      <c r="I1587" s="13">
        <f t="shared" si="96"/>
        <v>5535000</v>
      </c>
      <c r="J1587" s="12">
        <f t="shared" si="97"/>
        <v>18500000</v>
      </c>
      <c r="K1587" s="13">
        <f t="shared" si="98"/>
        <v>18500000</v>
      </c>
      <c r="L1587" s="12">
        <f t="shared" si="99"/>
        <v>18500000</v>
      </c>
    </row>
    <row r="1588" spans="1:12" ht="19.5" x14ac:dyDescent="0.25">
      <c r="A1588" s="11">
        <v>300825</v>
      </c>
      <c r="B1588" s="1"/>
      <c r="C1588" s="2" t="s">
        <v>958</v>
      </c>
      <c r="D1588" s="7"/>
      <c r="E1588" s="5">
        <v>38</v>
      </c>
      <c r="F1588" s="4">
        <v>38</v>
      </c>
      <c r="G1588" s="4">
        <v>0</v>
      </c>
      <c r="H1588" s="3">
        <v>26</v>
      </c>
      <c r="I1588" s="13">
        <f t="shared" si="96"/>
        <v>21033000</v>
      </c>
      <c r="J1588" s="12">
        <f t="shared" si="97"/>
        <v>70300000</v>
      </c>
      <c r="K1588" s="13">
        <f t="shared" si="98"/>
        <v>70300000</v>
      </c>
      <c r="L1588" s="12">
        <f t="shared" si="99"/>
        <v>70300000</v>
      </c>
    </row>
    <row r="1589" spans="1:12" ht="56.25" x14ac:dyDescent="0.25">
      <c r="A1589" s="11">
        <v>300830</v>
      </c>
      <c r="B1589" s="1"/>
      <c r="C1589" s="2" t="s">
        <v>959</v>
      </c>
      <c r="D1589" s="7"/>
      <c r="E1589" s="5">
        <v>65</v>
      </c>
      <c r="F1589" s="4">
        <v>65</v>
      </c>
      <c r="G1589" s="4">
        <v>0</v>
      </c>
      <c r="H1589" s="3">
        <v>26</v>
      </c>
      <c r="I1589" s="13">
        <f t="shared" si="96"/>
        <v>35977500</v>
      </c>
      <c r="J1589" s="12">
        <f t="shared" si="97"/>
        <v>120250000</v>
      </c>
      <c r="K1589" s="13">
        <f t="shared" si="98"/>
        <v>120250000</v>
      </c>
      <c r="L1589" s="12">
        <f t="shared" si="99"/>
        <v>120250000</v>
      </c>
    </row>
    <row r="1590" spans="1:12" ht="56.25" x14ac:dyDescent="0.25">
      <c r="A1590" s="11">
        <v>300835</v>
      </c>
      <c r="B1590" s="1"/>
      <c r="C1590" s="2" t="s">
        <v>960</v>
      </c>
      <c r="D1590" s="7"/>
      <c r="E1590" s="5">
        <v>61</v>
      </c>
      <c r="F1590" s="4">
        <v>61</v>
      </c>
      <c r="G1590" s="4">
        <v>0</v>
      </c>
      <c r="H1590" s="3">
        <v>26</v>
      </c>
      <c r="I1590" s="13">
        <f t="shared" si="96"/>
        <v>33763500</v>
      </c>
      <c r="J1590" s="12">
        <f t="shared" si="97"/>
        <v>112850000</v>
      </c>
      <c r="K1590" s="13">
        <f t="shared" si="98"/>
        <v>112850000</v>
      </c>
      <c r="L1590" s="12">
        <f t="shared" si="99"/>
        <v>112850000</v>
      </c>
    </row>
    <row r="1591" spans="1:12" ht="56.25" x14ac:dyDescent="0.25">
      <c r="A1591" s="11">
        <v>300840</v>
      </c>
      <c r="B1591" s="1"/>
      <c r="C1591" s="2" t="s">
        <v>961</v>
      </c>
      <c r="D1591" s="7"/>
      <c r="E1591" s="5">
        <v>183</v>
      </c>
      <c r="F1591" s="4">
        <v>183</v>
      </c>
      <c r="G1591" s="4">
        <v>0</v>
      </c>
      <c r="H1591" s="3">
        <v>27</v>
      </c>
      <c r="I1591" s="13">
        <f t="shared" si="96"/>
        <v>101290500</v>
      </c>
      <c r="J1591" s="12">
        <f t="shared" si="97"/>
        <v>338550000</v>
      </c>
      <c r="K1591" s="13">
        <f t="shared" si="98"/>
        <v>338550000</v>
      </c>
      <c r="L1591" s="12">
        <f t="shared" si="99"/>
        <v>338550000</v>
      </c>
    </row>
    <row r="1592" spans="1:12" ht="37.5" x14ac:dyDescent="0.25">
      <c r="A1592" s="11">
        <v>300845</v>
      </c>
      <c r="B1592" s="1"/>
      <c r="C1592" s="2" t="s">
        <v>962</v>
      </c>
      <c r="D1592" s="7"/>
      <c r="E1592" s="5">
        <v>77</v>
      </c>
      <c r="F1592" s="4">
        <v>77</v>
      </c>
      <c r="G1592" s="4">
        <v>0</v>
      </c>
      <c r="H1592" s="3">
        <v>26</v>
      </c>
      <c r="I1592" s="13">
        <f t="shared" si="96"/>
        <v>42619500</v>
      </c>
      <c r="J1592" s="12">
        <f t="shared" si="97"/>
        <v>142450000</v>
      </c>
      <c r="K1592" s="13">
        <f t="shared" si="98"/>
        <v>142450000</v>
      </c>
      <c r="L1592" s="12">
        <f t="shared" si="99"/>
        <v>142450000</v>
      </c>
    </row>
    <row r="1593" spans="1:12" ht="56.25" x14ac:dyDescent="0.25">
      <c r="A1593" s="11">
        <v>300850</v>
      </c>
      <c r="B1593" s="1"/>
      <c r="C1593" s="2" t="s">
        <v>963</v>
      </c>
      <c r="D1593" s="7"/>
      <c r="E1593" s="5">
        <v>168</v>
      </c>
      <c r="F1593" s="4">
        <v>168</v>
      </c>
      <c r="G1593" s="4">
        <v>0</v>
      </c>
      <c r="H1593" s="3">
        <v>38</v>
      </c>
      <c r="I1593" s="13">
        <f t="shared" si="96"/>
        <v>92988000</v>
      </c>
      <c r="J1593" s="12">
        <f t="shared" si="97"/>
        <v>310800000</v>
      </c>
      <c r="K1593" s="13">
        <f t="shared" si="98"/>
        <v>310800000</v>
      </c>
      <c r="L1593" s="12">
        <f t="shared" si="99"/>
        <v>310800000</v>
      </c>
    </row>
    <row r="1594" spans="1:12" ht="56.25" x14ac:dyDescent="0.25">
      <c r="A1594" s="11">
        <v>300855</v>
      </c>
      <c r="B1594" s="1"/>
      <c r="C1594" s="2" t="s">
        <v>964</v>
      </c>
      <c r="D1594" s="7"/>
      <c r="E1594" s="5">
        <v>108</v>
      </c>
      <c r="F1594" s="4">
        <v>108</v>
      </c>
      <c r="G1594" s="4">
        <v>0</v>
      </c>
      <c r="H1594" s="3">
        <v>36</v>
      </c>
      <c r="I1594" s="13">
        <f t="shared" si="96"/>
        <v>59778000</v>
      </c>
      <c r="J1594" s="12">
        <f t="shared" si="97"/>
        <v>199800000</v>
      </c>
      <c r="K1594" s="13">
        <f t="shared" si="98"/>
        <v>199800000</v>
      </c>
      <c r="L1594" s="12">
        <f t="shared" si="99"/>
        <v>199800000</v>
      </c>
    </row>
    <row r="1595" spans="1:12" ht="75" x14ac:dyDescent="0.25">
      <c r="A1595" s="11">
        <v>300856</v>
      </c>
      <c r="B1595" s="1"/>
      <c r="C1595" s="2" t="s">
        <v>965</v>
      </c>
      <c r="D1595" s="7"/>
      <c r="E1595" s="5">
        <v>98</v>
      </c>
      <c r="F1595" s="4">
        <v>98</v>
      </c>
      <c r="G1595" s="4">
        <v>0</v>
      </c>
      <c r="H1595" s="3">
        <v>36</v>
      </c>
      <c r="I1595" s="13">
        <f t="shared" si="96"/>
        <v>54243000</v>
      </c>
      <c r="J1595" s="12">
        <f t="shared" si="97"/>
        <v>181300000</v>
      </c>
      <c r="K1595" s="13">
        <f t="shared" si="98"/>
        <v>181300000</v>
      </c>
      <c r="L1595" s="12">
        <f t="shared" si="99"/>
        <v>181300000</v>
      </c>
    </row>
    <row r="1596" spans="1:12" ht="75" x14ac:dyDescent="0.25">
      <c r="A1596" s="11">
        <v>300857</v>
      </c>
      <c r="B1596" s="1"/>
      <c r="C1596" s="2" t="s">
        <v>966</v>
      </c>
      <c r="D1596" s="7"/>
      <c r="E1596" s="5">
        <v>150</v>
      </c>
      <c r="F1596" s="4">
        <v>150</v>
      </c>
      <c r="G1596" s="4">
        <v>0</v>
      </c>
      <c r="H1596" s="3">
        <v>36</v>
      </c>
      <c r="I1596" s="13">
        <f t="shared" si="96"/>
        <v>83025000</v>
      </c>
      <c r="J1596" s="12">
        <f t="shared" si="97"/>
        <v>277500000</v>
      </c>
      <c r="K1596" s="13">
        <f t="shared" si="98"/>
        <v>277500000</v>
      </c>
      <c r="L1596" s="12">
        <f t="shared" si="99"/>
        <v>277500000</v>
      </c>
    </row>
    <row r="1597" spans="1:12" ht="93.75" x14ac:dyDescent="0.25">
      <c r="A1597" s="11">
        <v>300858</v>
      </c>
      <c r="B1597" s="1"/>
      <c r="C1597" s="2" t="s">
        <v>967</v>
      </c>
      <c r="D1597" s="7"/>
      <c r="E1597" s="5">
        <v>195</v>
      </c>
      <c r="F1597" s="4">
        <v>195</v>
      </c>
      <c r="G1597" s="4">
        <v>0</v>
      </c>
      <c r="H1597" s="3">
        <v>36</v>
      </c>
      <c r="I1597" s="13">
        <f t="shared" si="96"/>
        <v>107932500</v>
      </c>
      <c r="J1597" s="12">
        <f t="shared" si="97"/>
        <v>360750000</v>
      </c>
      <c r="K1597" s="13">
        <f t="shared" si="98"/>
        <v>360750000</v>
      </c>
      <c r="L1597" s="12">
        <f t="shared" si="99"/>
        <v>360750000</v>
      </c>
    </row>
    <row r="1598" spans="1:12" ht="56.25" x14ac:dyDescent="0.25">
      <c r="A1598" s="11">
        <v>300860</v>
      </c>
      <c r="B1598" s="1"/>
      <c r="C1598" s="2" t="s">
        <v>2839</v>
      </c>
      <c r="D1598" s="7"/>
      <c r="E1598" s="5">
        <v>120</v>
      </c>
      <c r="F1598" s="4">
        <v>120</v>
      </c>
      <c r="G1598" s="4">
        <v>0</v>
      </c>
      <c r="H1598" s="3">
        <v>36</v>
      </c>
      <c r="I1598" s="13">
        <f t="shared" si="96"/>
        <v>66420000</v>
      </c>
      <c r="J1598" s="12">
        <f t="shared" si="97"/>
        <v>222000000</v>
      </c>
      <c r="K1598" s="13">
        <f t="shared" si="98"/>
        <v>222000000</v>
      </c>
      <c r="L1598" s="12">
        <f t="shared" si="99"/>
        <v>222000000</v>
      </c>
    </row>
    <row r="1599" spans="1:12" ht="75" x14ac:dyDescent="0.25">
      <c r="A1599" s="11">
        <v>300865</v>
      </c>
      <c r="B1599" s="1" t="s">
        <v>24</v>
      </c>
      <c r="C1599" s="2" t="s">
        <v>2840</v>
      </c>
      <c r="D1599" s="7"/>
      <c r="E1599" s="5">
        <v>16</v>
      </c>
      <c r="F1599" s="4">
        <v>16</v>
      </c>
      <c r="G1599" s="4">
        <v>0</v>
      </c>
      <c r="H1599" s="3">
        <v>0</v>
      </c>
      <c r="I1599" s="13">
        <f t="shared" si="96"/>
        <v>8856000</v>
      </c>
      <c r="J1599" s="12">
        <f t="shared" si="97"/>
        <v>29600000</v>
      </c>
      <c r="K1599" s="13">
        <f t="shared" si="98"/>
        <v>29600000</v>
      </c>
      <c r="L1599" s="12">
        <f t="shared" si="99"/>
        <v>29600000</v>
      </c>
    </row>
    <row r="1600" spans="1:12" ht="75" x14ac:dyDescent="0.25">
      <c r="A1600" s="11">
        <v>300870</v>
      </c>
      <c r="B1600" s="1"/>
      <c r="C1600" s="2" t="s">
        <v>2841</v>
      </c>
      <c r="D1600" s="7"/>
      <c r="E1600" s="5">
        <v>61</v>
      </c>
      <c r="F1600" s="4">
        <v>61</v>
      </c>
      <c r="G1600" s="4">
        <v>0</v>
      </c>
      <c r="H1600" s="3">
        <v>17</v>
      </c>
      <c r="I1600" s="13">
        <f t="shared" si="96"/>
        <v>33763500</v>
      </c>
      <c r="J1600" s="12">
        <f t="shared" si="97"/>
        <v>112850000</v>
      </c>
      <c r="K1600" s="13">
        <f t="shared" si="98"/>
        <v>112850000</v>
      </c>
      <c r="L1600" s="12">
        <f t="shared" si="99"/>
        <v>112850000</v>
      </c>
    </row>
    <row r="1601" spans="1:12" ht="75" x14ac:dyDescent="0.25">
      <c r="A1601" s="11">
        <v>300880</v>
      </c>
      <c r="B1601" s="1"/>
      <c r="C1601" s="2" t="s">
        <v>2842</v>
      </c>
      <c r="D1601" s="7"/>
      <c r="E1601" s="5">
        <v>34</v>
      </c>
      <c r="F1601" s="4">
        <v>34</v>
      </c>
      <c r="G1601" s="4">
        <v>0</v>
      </c>
      <c r="H1601" s="3">
        <v>4</v>
      </c>
      <c r="I1601" s="13">
        <f t="shared" si="96"/>
        <v>18819000</v>
      </c>
      <c r="J1601" s="12">
        <f t="shared" si="97"/>
        <v>62900000</v>
      </c>
      <c r="K1601" s="13">
        <f t="shared" si="98"/>
        <v>62900000</v>
      </c>
      <c r="L1601" s="12">
        <f t="shared" si="99"/>
        <v>62900000</v>
      </c>
    </row>
    <row r="1602" spans="1:12" ht="112.5" x14ac:dyDescent="0.25">
      <c r="A1602" s="11">
        <v>300885</v>
      </c>
      <c r="B1602" s="1"/>
      <c r="C1602" s="2" t="s">
        <v>2843</v>
      </c>
      <c r="D1602" s="7" t="s">
        <v>968</v>
      </c>
      <c r="E1602" s="5">
        <v>93</v>
      </c>
      <c r="F1602" s="4">
        <v>71</v>
      </c>
      <c r="G1602" s="4">
        <v>22</v>
      </c>
      <c r="H1602" s="3">
        <v>4</v>
      </c>
      <c r="I1602" s="13">
        <f t="shared" si="96"/>
        <v>64378500</v>
      </c>
      <c r="J1602" s="12">
        <f t="shared" si="97"/>
        <v>243550000</v>
      </c>
      <c r="K1602" s="13">
        <f t="shared" si="98"/>
        <v>176670000</v>
      </c>
      <c r="L1602" s="12">
        <f t="shared" si="99"/>
        <v>226830000</v>
      </c>
    </row>
    <row r="1603" spans="1:12" ht="131.25" x14ac:dyDescent="0.25">
      <c r="A1603" s="11">
        <v>300890</v>
      </c>
      <c r="B1603" s="1"/>
      <c r="C1603" s="2" t="s">
        <v>2844</v>
      </c>
      <c r="D1603" s="7" t="s">
        <v>2845</v>
      </c>
      <c r="E1603" s="5">
        <v>102</v>
      </c>
      <c r="F1603" s="4">
        <v>80</v>
      </c>
      <c r="G1603" s="4">
        <v>22</v>
      </c>
      <c r="H1603" s="3">
        <v>4</v>
      </c>
      <c r="I1603" s="13">
        <f t="shared" si="96"/>
        <v>69360000</v>
      </c>
      <c r="J1603" s="12">
        <f t="shared" si="97"/>
        <v>260200000</v>
      </c>
      <c r="K1603" s="13">
        <f t="shared" si="98"/>
        <v>193320000</v>
      </c>
      <c r="L1603" s="12">
        <f t="shared" si="99"/>
        <v>243480000</v>
      </c>
    </row>
    <row r="1604" spans="1:12" ht="37.5" x14ac:dyDescent="0.25">
      <c r="A1604" s="11">
        <v>300895</v>
      </c>
      <c r="B1604" s="1"/>
      <c r="C1604" s="2" t="s">
        <v>2846</v>
      </c>
      <c r="D1604" s="7" t="s">
        <v>969</v>
      </c>
      <c r="E1604" s="5">
        <v>26</v>
      </c>
      <c r="F1604" s="4">
        <v>16</v>
      </c>
      <c r="G1604" s="4">
        <v>10</v>
      </c>
      <c r="H1604" s="3">
        <v>4</v>
      </c>
      <c r="I1604" s="13">
        <f t="shared" ref="I1604:I1667" si="100">F1604*553500+G1604*1140000</f>
        <v>20256000</v>
      </c>
      <c r="J1604" s="12">
        <f t="shared" ref="J1604:J1667" si="101">F1604*1850000+G1604*5100000</f>
        <v>80600000</v>
      </c>
      <c r="K1604" s="13">
        <f t="shared" ref="K1604:K1667" si="102">F1604*1850000+G1604*2060000</f>
        <v>50200000</v>
      </c>
      <c r="L1604" s="12">
        <f t="shared" ref="L1604:L1667" si="103">F1604*1850000+G1604*4340000</f>
        <v>73000000</v>
      </c>
    </row>
    <row r="1605" spans="1:12" ht="112.5" x14ac:dyDescent="0.25">
      <c r="A1605" s="11">
        <v>300900</v>
      </c>
      <c r="B1605" s="1"/>
      <c r="C1605" s="2" t="s">
        <v>970</v>
      </c>
      <c r="D1605" s="7"/>
      <c r="E1605" s="5">
        <v>27.3</v>
      </c>
      <c r="F1605" s="4">
        <v>20</v>
      </c>
      <c r="G1605" s="4">
        <v>7.3</v>
      </c>
      <c r="H1605" s="3">
        <v>4</v>
      </c>
      <c r="I1605" s="13">
        <f t="shared" si="100"/>
        <v>19392000</v>
      </c>
      <c r="J1605" s="12">
        <f t="shared" si="101"/>
        <v>74230000</v>
      </c>
      <c r="K1605" s="13">
        <f t="shared" si="102"/>
        <v>52038000</v>
      </c>
      <c r="L1605" s="12">
        <f t="shared" si="103"/>
        <v>68682000</v>
      </c>
    </row>
    <row r="1606" spans="1:12" ht="150" x14ac:dyDescent="0.25">
      <c r="A1606" s="11">
        <v>300905</v>
      </c>
      <c r="B1606" s="1"/>
      <c r="C1606" s="2" t="s">
        <v>2847</v>
      </c>
      <c r="D1606" s="7" t="s">
        <v>971</v>
      </c>
      <c r="E1606" s="5">
        <v>99</v>
      </c>
      <c r="F1606" s="4">
        <v>77</v>
      </c>
      <c r="G1606" s="4">
        <v>22</v>
      </c>
      <c r="H1606" s="3">
        <v>4</v>
      </c>
      <c r="I1606" s="13">
        <f t="shared" si="100"/>
        <v>67699500</v>
      </c>
      <c r="J1606" s="12">
        <f t="shared" si="101"/>
        <v>254650000</v>
      </c>
      <c r="K1606" s="13">
        <f t="shared" si="102"/>
        <v>187770000</v>
      </c>
      <c r="L1606" s="12">
        <f t="shared" si="103"/>
        <v>237930000</v>
      </c>
    </row>
    <row r="1607" spans="1:12" ht="75" x14ac:dyDescent="0.25">
      <c r="A1607" s="11">
        <v>300910</v>
      </c>
      <c r="B1607" s="1"/>
      <c r="C1607" s="2" t="s">
        <v>972</v>
      </c>
      <c r="D1607" s="7"/>
      <c r="E1607" s="5">
        <v>27.3</v>
      </c>
      <c r="F1607" s="4">
        <v>20</v>
      </c>
      <c r="G1607" s="4">
        <v>7.3</v>
      </c>
      <c r="H1607" s="3">
        <v>4</v>
      </c>
      <c r="I1607" s="13">
        <f t="shared" si="100"/>
        <v>19392000</v>
      </c>
      <c r="J1607" s="12">
        <f t="shared" si="101"/>
        <v>74230000</v>
      </c>
      <c r="K1607" s="13">
        <f t="shared" si="102"/>
        <v>52038000</v>
      </c>
      <c r="L1607" s="12">
        <f t="shared" si="103"/>
        <v>68682000</v>
      </c>
    </row>
    <row r="1608" spans="1:12" ht="56.25" x14ac:dyDescent="0.25">
      <c r="A1608" s="11">
        <v>300920</v>
      </c>
      <c r="B1608" s="1"/>
      <c r="C1608" s="2" t="s">
        <v>973</v>
      </c>
      <c r="D1608" s="7"/>
      <c r="E1608" s="5">
        <v>34</v>
      </c>
      <c r="F1608" s="4">
        <v>24</v>
      </c>
      <c r="G1608" s="4">
        <v>10</v>
      </c>
      <c r="H1608" s="3">
        <v>4</v>
      </c>
      <c r="I1608" s="13">
        <f t="shared" si="100"/>
        <v>24684000</v>
      </c>
      <c r="J1608" s="12">
        <f t="shared" si="101"/>
        <v>95400000</v>
      </c>
      <c r="K1608" s="13">
        <f t="shared" si="102"/>
        <v>65000000</v>
      </c>
      <c r="L1608" s="12">
        <f t="shared" si="103"/>
        <v>87800000</v>
      </c>
    </row>
    <row r="1609" spans="1:12" ht="262.5" x14ac:dyDescent="0.25">
      <c r="A1609" s="11">
        <v>300925</v>
      </c>
      <c r="B1609" s="1"/>
      <c r="C1609" s="2" t="s">
        <v>2848</v>
      </c>
      <c r="D1609" s="7" t="s">
        <v>968</v>
      </c>
      <c r="E1609" s="5">
        <v>207</v>
      </c>
      <c r="F1609" s="4">
        <v>149</v>
      </c>
      <c r="G1609" s="4">
        <v>58</v>
      </c>
      <c r="H1609" s="3">
        <v>4</v>
      </c>
      <c r="I1609" s="13">
        <f t="shared" si="100"/>
        <v>148591500</v>
      </c>
      <c r="J1609" s="12">
        <f t="shared" si="101"/>
        <v>571450000</v>
      </c>
      <c r="K1609" s="13">
        <f t="shared" si="102"/>
        <v>395130000</v>
      </c>
      <c r="L1609" s="12">
        <f t="shared" si="103"/>
        <v>527370000</v>
      </c>
    </row>
    <row r="1610" spans="1:12" ht="131.25" x14ac:dyDescent="0.25">
      <c r="A1610" s="11">
        <v>300930</v>
      </c>
      <c r="B1610" s="1"/>
      <c r="C1610" s="2" t="s">
        <v>2849</v>
      </c>
      <c r="D1610" s="7" t="s">
        <v>968</v>
      </c>
      <c r="E1610" s="5">
        <v>203</v>
      </c>
      <c r="F1610" s="4">
        <v>145</v>
      </c>
      <c r="G1610" s="4">
        <v>58</v>
      </c>
      <c r="H1610" s="3">
        <v>4</v>
      </c>
      <c r="I1610" s="13">
        <f t="shared" si="100"/>
        <v>146377500</v>
      </c>
      <c r="J1610" s="12">
        <f t="shared" si="101"/>
        <v>564050000</v>
      </c>
      <c r="K1610" s="13">
        <f t="shared" si="102"/>
        <v>387730000</v>
      </c>
      <c r="L1610" s="12">
        <f t="shared" si="103"/>
        <v>519970000</v>
      </c>
    </row>
    <row r="1611" spans="1:12" ht="131.25" x14ac:dyDescent="0.25">
      <c r="A1611" s="11">
        <v>300935</v>
      </c>
      <c r="B1611" s="1"/>
      <c r="C1611" s="2" t="s">
        <v>2850</v>
      </c>
      <c r="D1611" s="7" t="s">
        <v>968</v>
      </c>
      <c r="E1611" s="5">
        <v>204</v>
      </c>
      <c r="F1611" s="4">
        <v>146</v>
      </c>
      <c r="G1611" s="4">
        <v>58</v>
      </c>
      <c r="H1611" s="3">
        <v>4</v>
      </c>
      <c r="I1611" s="13">
        <f t="shared" si="100"/>
        <v>146931000</v>
      </c>
      <c r="J1611" s="12">
        <f t="shared" si="101"/>
        <v>565900000</v>
      </c>
      <c r="K1611" s="13">
        <f t="shared" si="102"/>
        <v>389580000</v>
      </c>
      <c r="L1611" s="12">
        <f t="shared" si="103"/>
        <v>521820000</v>
      </c>
    </row>
    <row r="1612" spans="1:12" ht="112.5" x14ac:dyDescent="0.25">
      <c r="A1612" s="11">
        <v>300940</v>
      </c>
      <c r="B1612" s="1"/>
      <c r="C1612" s="2" t="s">
        <v>974</v>
      </c>
      <c r="D1612" s="7"/>
      <c r="E1612" s="5">
        <v>47</v>
      </c>
      <c r="F1612" s="4">
        <v>34</v>
      </c>
      <c r="G1612" s="4">
        <v>13</v>
      </c>
      <c r="H1612" s="3">
        <v>4</v>
      </c>
      <c r="I1612" s="13">
        <f t="shared" si="100"/>
        <v>33639000</v>
      </c>
      <c r="J1612" s="12">
        <f t="shared" si="101"/>
        <v>129200000</v>
      </c>
      <c r="K1612" s="13">
        <f t="shared" si="102"/>
        <v>89680000</v>
      </c>
      <c r="L1612" s="12">
        <f t="shared" si="103"/>
        <v>119320000</v>
      </c>
    </row>
    <row r="1613" spans="1:12" ht="56.25" x14ac:dyDescent="0.25">
      <c r="A1613" s="11">
        <v>300945</v>
      </c>
      <c r="B1613" s="1"/>
      <c r="C1613" s="2" t="s">
        <v>975</v>
      </c>
      <c r="D1613" s="7"/>
      <c r="E1613" s="5">
        <v>21.1</v>
      </c>
      <c r="F1613" s="4">
        <v>14</v>
      </c>
      <c r="G1613" s="4">
        <v>7.1</v>
      </c>
      <c r="H1613" s="3">
        <v>10</v>
      </c>
      <c r="I1613" s="13">
        <f t="shared" si="100"/>
        <v>15843000</v>
      </c>
      <c r="J1613" s="12">
        <f t="shared" si="101"/>
        <v>62110000</v>
      </c>
      <c r="K1613" s="13">
        <f t="shared" si="102"/>
        <v>40526000</v>
      </c>
      <c r="L1613" s="12">
        <f t="shared" si="103"/>
        <v>56714000</v>
      </c>
    </row>
    <row r="1614" spans="1:12" ht="93.75" x14ac:dyDescent="0.25">
      <c r="A1614" s="11">
        <v>300950</v>
      </c>
      <c r="B1614" s="1"/>
      <c r="C1614" s="2" t="s">
        <v>976</v>
      </c>
      <c r="D1614" s="7"/>
      <c r="E1614" s="5">
        <v>46</v>
      </c>
      <c r="F1614" s="4">
        <v>33</v>
      </c>
      <c r="G1614" s="4">
        <v>13</v>
      </c>
      <c r="H1614" s="3">
        <v>4</v>
      </c>
      <c r="I1614" s="13">
        <f t="shared" si="100"/>
        <v>33085500</v>
      </c>
      <c r="J1614" s="12">
        <f t="shared" si="101"/>
        <v>127350000</v>
      </c>
      <c r="K1614" s="13">
        <f t="shared" si="102"/>
        <v>87830000</v>
      </c>
      <c r="L1614" s="12">
        <f t="shared" si="103"/>
        <v>117470000</v>
      </c>
    </row>
    <row r="1615" spans="1:12" ht="112.5" x14ac:dyDescent="0.25">
      <c r="A1615" s="11">
        <v>300951</v>
      </c>
      <c r="B1615" s="1"/>
      <c r="C1615" s="2" t="s">
        <v>977</v>
      </c>
      <c r="D1615" s="7"/>
      <c r="E1615" s="5">
        <v>148</v>
      </c>
      <c r="F1615" s="4">
        <v>90</v>
      </c>
      <c r="G1615" s="4">
        <v>58</v>
      </c>
      <c r="H1615" s="3">
        <v>4</v>
      </c>
      <c r="I1615" s="13">
        <f t="shared" si="100"/>
        <v>115935000</v>
      </c>
      <c r="J1615" s="12">
        <f t="shared" si="101"/>
        <v>462300000</v>
      </c>
      <c r="K1615" s="13">
        <f t="shared" si="102"/>
        <v>285980000</v>
      </c>
      <c r="L1615" s="12">
        <f t="shared" si="103"/>
        <v>418220000</v>
      </c>
    </row>
    <row r="1616" spans="1:12" ht="56.25" x14ac:dyDescent="0.25">
      <c r="A1616" s="11">
        <v>300955</v>
      </c>
      <c r="B1616" s="1"/>
      <c r="C1616" s="2" t="s">
        <v>2851</v>
      </c>
      <c r="D1616" s="7"/>
      <c r="E1616" s="5">
        <v>58.4</v>
      </c>
      <c r="F1616" s="4">
        <v>42</v>
      </c>
      <c r="G1616" s="4">
        <v>16.399999999999999</v>
      </c>
      <c r="H1616" s="3">
        <v>4</v>
      </c>
      <c r="I1616" s="13">
        <f t="shared" si="100"/>
        <v>41943000</v>
      </c>
      <c r="J1616" s="12">
        <f t="shared" si="101"/>
        <v>161340000</v>
      </c>
      <c r="K1616" s="13">
        <f t="shared" si="102"/>
        <v>111484000</v>
      </c>
      <c r="L1616" s="12">
        <f t="shared" si="103"/>
        <v>148876000</v>
      </c>
    </row>
    <row r="1617" spans="1:12" ht="112.5" x14ac:dyDescent="0.25">
      <c r="A1617" s="11">
        <v>300960</v>
      </c>
      <c r="B1617" s="1"/>
      <c r="C1617" s="2" t="s">
        <v>978</v>
      </c>
      <c r="D1617" s="7"/>
      <c r="E1617" s="5">
        <v>61</v>
      </c>
      <c r="F1617" s="4">
        <v>61</v>
      </c>
      <c r="G1617" s="4">
        <v>0</v>
      </c>
      <c r="H1617" s="3">
        <v>4</v>
      </c>
      <c r="I1617" s="13">
        <f t="shared" si="100"/>
        <v>33763500</v>
      </c>
      <c r="J1617" s="12">
        <f t="shared" si="101"/>
        <v>112850000</v>
      </c>
      <c r="K1617" s="13">
        <f t="shared" si="102"/>
        <v>112850000</v>
      </c>
      <c r="L1617" s="12">
        <f t="shared" si="103"/>
        <v>112850000</v>
      </c>
    </row>
    <row r="1618" spans="1:12" ht="75" x14ac:dyDescent="0.25">
      <c r="A1618" s="11">
        <v>300965</v>
      </c>
      <c r="B1618" s="1"/>
      <c r="C1618" s="2" t="s">
        <v>979</v>
      </c>
      <c r="D1618" s="7"/>
      <c r="E1618" s="5">
        <v>66</v>
      </c>
      <c r="F1618" s="4">
        <v>66</v>
      </c>
      <c r="G1618" s="4">
        <v>0</v>
      </c>
      <c r="H1618" s="3">
        <v>23</v>
      </c>
      <c r="I1618" s="13">
        <f t="shared" si="100"/>
        <v>36531000</v>
      </c>
      <c r="J1618" s="12">
        <f t="shared" si="101"/>
        <v>122100000</v>
      </c>
      <c r="K1618" s="13">
        <f t="shared" si="102"/>
        <v>122100000</v>
      </c>
      <c r="L1618" s="12">
        <f t="shared" si="103"/>
        <v>122100000</v>
      </c>
    </row>
    <row r="1619" spans="1:12" ht="56.25" x14ac:dyDescent="0.25">
      <c r="A1619" s="11">
        <v>300970</v>
      </c>
      <c r="B1619" s="1"/>
      <c r="C1619" s="2" t="s">
        <v>980</v>
      </c>
      <c r="D1619" s="7"/>
      <c r="E1619" s="5">
        <v>72</v>
      </c>
      <c r="F1619" s="4">
        <v>72</v>
      </c>
      <c r="G1619" s="4">
        <v>0</v>
      </c>
      <c r="H1619" s="3">
        <v>23</v>
      </c>
      <c r="I1619" s="13">
        <f t="shared" si="100"/>
        <v>39852000</v>
      </c>
      <c r="J1619" s="12">
        <f t="shared" si="101"/>
        <v>133200000</v>
      </c>
      <c r="K1619" s="13">
        <f t="shared" si="102"/>
        <v>133200000</v>
      </c>
      <c r="L1619" s="12">
        <f t="shared" si="103"/>
        <v>133200000</v>
      </c>
    </row>
    <row r="1620" spans="1:12" ht="131.25" x14ac:dyDescent="0.25">
      <c r="A1620" s="11">
        <v>300975</v>
      </c>
      <c r="B1620" s="1"/>
      <c r="C1620" s="2" t="s">
        <v>2852</v>
      </c>
      <c r="D1620" s="7" t="s">
        <v>968</v>
      </c>
      <c r="E1620" s="5">
        <v>140</v>
      </c>
      <c r="F1620" s="4">
        <v>104</v>
      </c>
      <c r="G1620" s="4">
        <v>36</v>
      </c>
      <c r="H1620" s="3">
        <v>4</v>
      </c>
      <c r="I1620" s="13">
        <f t="shared" si="100"/>
        <v>98604000</v>
      </c>
      <c r="J1620" s="12">
        <f t="shared" si="101"/>
        <v>376000000</v>
      </c>
      <c r="K1620" s="13">
        <f t="shared" si="102"/>
        <v>266560000</v>
      </c>
      <c r="L1620" s="12">
        <f t="shared" si="103"/>
        <v>348640000</v>
      </c>
    </row>
    <row r="1621" spans="1:12" ht="75" x14ac:dyDescent="0.25">
      <c r="A1621" s="11">
        <v>300980</v>
      </c>
      <c r="B1621" s="1"/>
      <c r="C1621" s="2" t="s">
        <v>2853</v>
      </c>
      <c r="D1621" s="7"/>
      <c r="E1621" s="5">
        <v>20.3</v>
      </c>
      <c r="F1621" s="4">
        <v>13</v>
      </c>
      <c r="G1621" s="4">
        <v>7.3</v>
      </c>
      <c r="H1621" s="3">
        <v>4</v>
      </c>
      <c r="I1621" s="13">
        <f t="shared" si="100"/>
        <v>15517500</v>
      </c>
      <c r="J1621" s="12">
        <f t="shared" si="101"/>
        <v>61280000</v>
      </c>
      <c r="K1621" s="13">
        <f t="shared" si="102"/>
        <v>39088000</v>
      </c>
      <c r="L1621" s="12">
        <f t="shared" si="103"/>
        <v>55732000</v>
      </c>
    </row>
    <row r="1622" spans="1:12" ht="75" x14ac:dyDescent="0.25">
      <c r="A1622" s="11">
        <v>300981</v>
      </c>
      <c r="B1622" s="1"/>
      <c r="C1622" s="2" t="s">
        <v>2854</v>
      </c>
      <c r="D1622" s="7"/>
      <c r="E1622" s="5">
        <v>63.3</v>
      </c>
      <c r="F1622" s="4">
        <v>27</v>
      </c>
      <c r="G1622" s="4">
        <v>36.299999999999997</v>
      </c>
      <c r="H1622" s="3">
        <v>4</v>
      </c>
      <c r="I1622" s="13">
        <f t="shared" si="100"/>
        <v>56326500</v>
      </c>
      <c r="J1622" s="12">
        <f t="shared" si="101"/>
        <v>235080000</v>
      </c>
      <c r="K1622" s="13">
        <f t="shared" si="102"/>
        <v>124728000</v>
      </c>
      <c r="L1622" s="12">
        <f t="shared" si="103"/>
        <v>207492000</v>
      </c>
    </row>
    <row r="1623" spans="1:12" ht="75" x14ac:dyDescent="0.25">
      <c r="A1623" s="11">
        <v>300985</v>
      </c>
      <c r="B1623" s="1"/>
      <c r="C1623" s="2" t="s">
        <v>2855</v>
      </c>
      <c r="D1623" s="7"/>
      <c r="E1623" s="5">
        <v>103</v>
      </c>
      <c r="F1623" s="4">
        <v>67</v>
      </c>
      <c r="G1623" s="4">
        <v>36</v>
      </c>
      <c r="H1623" s="3">
        <v>4</v>
      </c>
      <c r="I1623" s="13">
        <f t="shared" si="100"/>
        <v>78124500</v>
      </c>
      <c r="J1623" s="12">
        <f t="shared" si="101"/>
        <v>307550000</v>
      </c>
      <c r="K1623" s="13">
        <f t="shared" si="102"/>
        <v>198110000</v>
      </c>
      <c r="L1623" s="12">
        <f t="shared" si="103"/>
        <v>280190000</v>
      </c>
    </row>
    <row r="1624" spans="1:12" ht="93.75" x14ac:dyDescent="0.25">
      <c r="A1624" s="11">
        <v>300986</v>
      </c>
      <c r="B1624" s="1"/>
      <c r="C1624" s="2" t="s">
        <v>2856</v>
      </c>
      <c r="D1624" s="7"/>
      <c r="E1624" s="5">
        <v>134.30000000000001</v>
      </c>
      <c r="F1624" s="4">
        <v>98</v>
      </c>
      <c r="G1624" s="4">
        <v>36.299999999999997</v>
      </c>
      <c r="H1624" s="3">
        <v>4</v>
      </c>
      <c r="I1624" s="13">
        <f t="shared" si="100"/>
        <v>95625000</v>
      </c>
      <c r="J1624" s="12">
        <f t="shared" si="101"/>
        <v>366430000</v>
      </c>
      <c r="K1624" s="13">
        <f t="shared" si="102"/>
        <v>256078000</v>
      </c>
      <c r="L1624" s="12">
        <f t="shared" si="103"/>
        <v>338842000</v>
      </c>
    </row>
    <row r="1625" spans="1:12" ht="112.5" x14ac:dyDescent="0.25">
      <c r="A1625" s="11">
        <v>300990</v>
      </c>
      <c r="B1625" s="1"/>
      <c r="C1625" s="2" t="s">
        <v>5443</v>
      </c>
      <c r="D1625" s="7"/>
      <c r="E1625" s="5">
        <v>74</v>
      </c>
      <c r="F1625" s="4">
        <v>74</v>
      </c>
      <c r="G1625" s="4">
        <v>0</v>
      </c>
      <c r="H1625" s="3">
        <v>23</v>
      </c>
      <c r="I1625" s="13">
        <f t="shared" si="100"/>
        <v>40959000</v>
      </c>
      <c r="J1625" s="12">
        <f t="shared" si="101"/>
        <v>136900000</v>
      </c>
      <c r="K1625" s="13">
        <f t="shared" si="102"/>
        <v>136900000</v>
      </c>
      <c r="L1625" s="12">
        <f t="shared" si="103"/>
        <v>136900000</v>
      </c>
    </row>
    <row r="1626" spans="1:12" ht="112.5" x14ac:dyDescent="0.25">
      <c r="A1626" s="11">
        <v>300995</v>
      </c>
      <c r="B1626" s="1"/>
      <c r="C1626" s="2" t="s">
        <v>981</v>
      </c>
      <c r="D1626" s="7"/>
      <c r="E1626" s="5">
        <v>101</v>
      </c>
      <c r="F1626" s="4">
        <v>101</v>
      </c>
      <c r="G1626" s="4">
        <v>0</v>
      </c>
      <c r="H1626" s="3">
        <v>23</v>
      </c>
      <c r="I1626" s="13">
        <f t="shared" si="100"/>
        <v>55903500</v>
      </c>
      <c r="J1626" s="12">
        <f t="shared" si="101"/>
        <v>186850000</v>
      </c>
      <c r="K1626" s="13">
        <f t="shared" si="102"/>
        <v>186850000</v>
      </c>
      <c r="L1626" s="12">
        <f t="shared" si="103"/>
        <v>186850000</v>
      </c>
    </row>
    <row r="1627" spans="1:12" ht="168.75" x14ac:dyDescent="0.25">
      <c r="A1627" s="11">
        <v>301000</v>
      </c>
      <c r="B1627" s="1"/>
      <c r="C1627" s="2" t="s">
        <v>2857</v>
      </c>
      <c r="D1627" s="7" t="s">
        <v>969</v>
      </c>
      <c r="E1627" s="5">
        <v>155.5</v>
      </c>
      <c r="F1627" s="4">
        <v>112</v>
      </c>
      <c r="G1627" s="4">
        <v>43.5</v>
      </c>
      <c r="H1627" s="3">
        <v>4</v>
      </c>
      <c r="I1627" s="13">
        <f t="shared" si="100"/>
        <v>111582000</v>
      </c>
      <c r="J1627" s="12">
        <f t="shared" si="101"/>
        <v>429050000</v>
      </c>
      <c r="K1627" s="13">
        <f t="shared" si="102"/>
        <v>296810000</v>
      </c>
      <c r="L1627" s="12">
        <f t="shared" si="103"/>
        <v>395990000</v>
      </c>
    </row>
    <row r="1628" spans="1:12" ht="131.25" x14ac:dyDescent="0.25">
      <c r="A1628" s="11">
        <v>301005</v>
      </c>
      <c r="B1628" s="1"/>
      <c r="C1628" s="2" t="s">
        <v>982</v>
      </c>
      <c r="D1628" s="7"/>
      <c r="E1628" s="5">
        <v>114</v>
      </c>
      <c r="F1628" s="4">
        <v>114</v>
      </c>
      <c r="G1628" s="4">
        <v>0</v>
      </c>
      <c r="H1628" s="3">
        <v>27</v>
      </c>
      <c r="I1628" s="13">
        <f t="shared" si="100"/>
        <v>63099000</v>
      </c>
      <c r="J1628" s="12">
        <f t="shared" si="101"/>
        <v>210900000</v>
      </c>
      <c r="K1628" s="13">
        <f t="shared" si="102"/>
        <v>210900000</v>
      </c>
      <c r="L1628" s="12">
        <f t="shared" si="103"/>
        <v>210900000</v>
      </c>
    </row>
    <row r="1629" spans="1:12" ht="131.25" x14ac:dyDescent="0.25">
      <c r="A1629" s="11">
        <v>301010</v>
      </c>
      <c r="B1629" s="1"/>
      <c r="C1629" s="2" t="s">
        <v>983</v>
      </c>
      <c r="D1629" s="7"/>
      <c r="E1629" s="5">
        <v>129</v>
      </c>
      <c r="F1629" s="4">
        <v>129</v>
      </c>
      <c r="G1629" s="4">
        <v>0</v>
      </c>
      <c r="H1629" s="3">
        <v>40</v>
      </c>
      <c r="I1629" s="13">
        <f t="shared" si="100"/>
        <v>71401500</v>
      </c>
      <c r="J1629" s="12">
        <f t="shared" si="101"/>
        <v>238650000</v>
      </c>
      <c r="K1629" s="13">
        <f t="shared" si="102"/>
        <v>238650000</v>
      </c>
      <c r="L1629" s="12">
        <f t="shared" si="103"/>
        <v>238650000</v>
      </c>
    </row>
    <row r="1630" spans="1:12" ht="93.75" x14ac:dyDescent="0.25">
      <c r="A1630" s="11">
        <v>301015</v>
      </c>
      <c r="B1630" s="1"/>
      <c r="C1630" s="2" t="s">
        <v>2858</v>
      </c>
      <c r="D1630" s="7"/>
      <c r="E1630" s="5">
        <v>139</v>
      </c>
      <c r="F1630" s="4">
        <v>139</v>
      </c>
      <c r="G1630" s="4">
        <v>0</v>
      </c>
      <c r="H1630" s="3">
        <v>40</v>
      </c>
      <c r="I1630" s="13">
        <f t="shared" si="100"/>
        <v>76936500</v>
      </c>
      <c r="J1630" s="12">
        <f t="shared" si="101"/>
        <v>257150000</v>
      </c>
      <c r="K1630" s="13">
        <f t="shared" si="102"/>
        <v>257150000</v>
      </c>
      <c r="L1630" s="12">
        <f t="shared" si="103"/>
        <v>257150000</v>
      </c>
    </row>
    <row r="1631" spans="1:12" ht="75" x14ac:dyDescent="0.25">
      <c r="A1631" s="11">
        <v>301020</v>
      </c>
      <c r="B1631" s="1"/>
      <c r="C1631" s="2" t="s">
        <v>984</v>
      </c>
      <c r="D1631" s="7"/>
      <c r="E1631" s="5">
        <v>128</v>
      </c>
      <c r="F1631" s="4">
        <v>128</v>
      </c>
      <c r="G1631" s="4">
        <v>0</v>
      </c>
      <c r="H1631" s="3">
        <v>40</v>
      </c>
      <c r="I1631" s="13">
        <f t="shared" si="100"/>
        <v>70848000</v>
      </c>
      <c r="J1631" s="12">
        <f t="shared" si="101"/>
        <v>236800000</v>
      </c>
      <c r="K1631" s="13">
        <f t="shared" si="102"/>
        <v>236800000</v>
      </c>
      <c r="L1631" s="12">
        <f t="shared" si="103"/>
        <v>236800000</v>
      </c>
    </row>
    <row r="1632" spans="1:12" ht="56.25" x14ac:dyDescent="0.25">
      <c r="A1632" s="11">
        <v>301025</v>
      </c>
      <c r="B1632" s="1"/>
      <c r="C1632" s="2" t="s">
        <v>985</v>
      </c>
      <c r="D1632" s="7"/>
      <c r="E1632" s="5">
        <v>24.7</v>
      </c>
      <c r="F1632" s="4">
        <v>16</v>
      </c>
      <c r="G1632" s="4">
        <v>8.6999999999999993</v>
      </c>
      <c r="H1632" s="3">
        <v>9</v>
      </c>
      <c r="I1632" s="13">
        <f t="shared" si="100"/>
        <v>18774000</v>
      </c>
      <c r="J1632" s="12">
        <f t="shared" si="101"/>
        <v>73970000</v>
      </c>
      <c r="K1632" s="13">
        <f t="shared" si="102"/>
        <v>47522000</v>
      </c>
      <c r="L1632" s="12">
        <f t="shared" si="103"/>
        <v>67358000</v>
      </c>
    </row>
    <row r="1633" spans="1:12" ht="37.5" x14ac:dyDescent="0.25">
      <c r="A1633" s="11">
        <v>301030</v>
      </c>
      <c r="B1633" s="1"/>
      <c r="C1633" s="2" t="s">
        <v>986</v>
      </c>
      <c r="D1633" s="7"/>
      <c r="E1633" s="5">
        <v>19.5</v>
      </c>
      <c r="F1633" s="4">
        <v>13</v>
      </c>
      <c r="G1633" s="4">
        <v>6.5</v>
      </c>
      <c r="H1633" s="3">
        <v>9</v>
      </c>
      <c r="I1633" s="13">
        <f t="shared" si="100"/>
        <v>14605500</v>
      </c>
      <c r="J1633" s="12">
        <f t="shared" si="101"/>
        <v>57200000</v>
      </c>
      <c r="K1633" s="13">
        <f t="shared" si="102"/>
        <v>37440000</v>
      </c>
      <c r="L1633" s="12">
        <f t="shared" si="103"/>
        <v>52260000</v>
      </c>
    </row>
    <row r="1634" spans="1:12" ht="37.5" x14ac:dyDescent="0.25">
      <c r="A1634" s="11">
        <v>301035</v>
      </c>
      <c r="B1634" s="1"/>
      <c r="C1634" s="2" t="s">
        <v>987</v>
      </c>
      <c r="D1634" s="7"/>
      <c r="E1634" s="5">
        <v>160</v>
      </c>
      <c r="F1634" s="4">
        <v>160</v>
      </c>
      <c r="G1634" s="4">
        <v>0</v>
      </c>
      <c r="H1634" s="3">
        <v>45</v>
      </c>
      <c r="I1634" s="13">
        <f t="shared" si="100"/>
        <v>88560000</v>
      </c>
      <c r="J1634" s="12">
        <f t="shared" si="101"/>
        <v>296000000</v>
      </c>
      <c r="K1634" s="13">
        <f t="shared" si="102"/>
        <v>296000000</v>
      </c>
      <c r="L1634" s="12">
        <f t="shared" si="103"/>
        <v>296000000</v>
      </c>
    </row>
    <row r="1635" spans="1:12" ht="93.75" x14ac:dyDescent="0.25">
      <c r="A1635" s="11">
        <v>301040</v>
      </c>
      <c r="B1635" s="1"/>
      <c r="C1635" s="2" t="s">
        <v>988</v>
      </c>
      <c r="D1635" s="7"/>
      <c r="E1635" s="5">
        <v>119</v>
      </c>
      <c r="F1635" s="4">
        <v>119</v>
      </c>
      <c r="G1635" s="4">
        <v>0</v>
      </c>
      <c r="H1635" s="3">
        <v>45</v>
      </c>
      <c r="I1635" s="13">
        <f t="shared" si="100"/>
        <v>65866500</v>
      </c>
      <c r="J1635" s="12">
        <f t="shared" si="101"/>
        <v>220150000</v>
      </c>
      <c r="K1635" s="13">
        <f t="shared" si="102"/>
        <v>220150000</v>
      </c>
      <c r="L1635" s="12">
        <f t="shared" si="103"/>
        <v>220150000</v>
      </c>
    </row>
    <row r="1636" spans="1:12" ht="75" x14ac:dyDescent="0.25">
      <c r="A1636" s="11">
        <v>301045</v>
      </c>
      <c r="B1636" s="1"/>
      <c r="C1636" s="2" t="s">
        <v>989</v>
      </c>
      <c r="D1636" s="7"/>
      <c r="E1636" s="5">
        <v>99</v>
      </c>
      <c r="F1636" s="4">
        <v>99</v>
      </c>
      <c r="G1636" s="4">
        <v>0</v>
      </c>
      <c r="H1636" s="3">
        <v>45</v>
      </c>
      <c r="I1636" s="13">
        <f t="shared" si="100"/>
        <v>54796500</v>
      </c>
      <c r="J1636" s="12">
        <f t="shared" si="101"/>
        <v>183150000</v>
      </c>
      <c r="K1636" s="13">
        <f t="shared" si="102"/>
        <v>183150000</v>
      </c>
      <c r="L1636" s="12">
        <f t="shared" si="103"/>
        <v>183150000</v>
      </c>
    </row>
    <row r="1637" spans="1:12" ht="75" x14ac:dyDescent="0.25">
      <c r="A1637" s="11">
        <v>301050</v>
      </c>
      <c r="B1637" s="1"/>
      <c r="C1637" s="2" t="s">
        <v>990</v>
      </c>
      <c r="D1637" s="7"/>
      <c r="E1637" s="5">
        <v>134</v>
      </c>
      <c r="F1637" s="4">
        <v>134</v>
      </c>
      <c r="G1637" s="4">
        <v>0</v>
      </c>
      <c r="H1637" s="3">
        <v>45</v>
      </c>
      <c r="I1637" s="13">
        <f t="shared" si="100"/>
        <v>74169000</v>
      </c>
      <c r="J1637" s="12">
        <f t="shared" si="101"/>
        <v>247900000</v>
      </c>
      <c r="K1637" s="13">
        <f t="shared" si="102"/>
        <v>247900000</v>
      </c>
      <c r="L1637" s="12">
        <f t="shared" si="103"/>
        <v>247900000</v>
      </c>
    </row>
    <row r="1638" spans="1:12" ht="131.25" x14ac:dyDescent="0.25">
      <c r="A1638" s="11">
        <v>301055</v>
      </c>
      <c r="B1638" s="1"/>
      <c r="C1638" s="2" t="s">
        <v>991</v>
      </c>
      <c r="D1638" s="7"/>
      <c r="E1638" s="5">
        <v>171</v>
      </c>
      <c r="F1638" s="4">
        <v>171</v>
      </c>
      <c r="G1638" s="4">
        <v>0</v>
      </c>
      <c r="H1638" s="3">
        <v>45</v>
      </c>
      <c r="I1638" s="13">
        <f t="shared" si="100"/>
        <v>94648500</v>
      </c>
      <c r="J1638" s="12">
        <f t="shared" si="101"/>
        <v>316350000</v>
      </c>
      <c r="K1638" s="13">
        <f t="shared" si="102"/>
        <v>316350000</v>
      </c>
      <c r="L1638" s="12">
        <f t="shared" si="103"/>
        <v>316350000</v>
      </c>
    </row>
    <row r="1639" spans="1:12" ht="56.25" x14ac:dyDescent="0.25">
      <c r="A1639" s="11">
        <v>301065</v>
      </c>
      <c r="B1639" s="1"/>
      <c r="C1639" s="2" t="s">
        <v>2859</v>
      </c>
      <c r="D1639" s="7" t="s">
        <v>992</v>
      </c>
      <c r="E1639" s="5">
        <v>256</v>
      </c>
      <c r="F1639" s="4">
        <v>256</v>
      </c>
      <c r="G1639" s="4">
        <v>0</v>
      </c>
      <c r="H1639" s="3">
        <v>45</v>
      </c>
      <c r="I1639" s="13">
        <f t="shared" si="100"/>
        <v>141696000</v>
      </c>
      <c r="J1639" s="12">
        <f t="shared" si="101"/>
        <v>473600000</v>
      </c>
      <c r="K1639" s="13">
        <f t="shared" si="102"/>
        <v>473600000</v>
      </c>
      <c r="L1639" s="12">
        <f t="shared" si="103"/>
        <v>473600000</v>
      </c>
    </row>
    <row r="1640" spans="1:12" ht="56.25" x14ac:dyDescent="0.25">
      <c r="A1640" s="11">
        <v>301066</v>
      </c>
      <c r="B1640" s="1"/>
      <c r="C1640" s="2" t="s">
        <v>993</v>
      </c>
      <c r="D1640" s="7" t="s">
        <v>2860</v>
      </c>
      <c r="E1640" s="5">
        <v>265</v>
      </c>
      <c r="F1640" s="4">
        <v>265</v>
      </c>
      <c r="G1640" s="4">
        <v>0</v>
      </c>
      <c r="H1640" s="3">
        <v>45</v>
      </c>
      <c r="I1640" s="13">
        <f t="shared" si="100"/>
        <v>146677500</v>
      </c>
      <c r="J1640" s="12">
        <f t="shared" si="101"/>
        <v>490250000</v>
      </c>
      <c r="K1640" s="13">
        <f t="shared" si="102"/>
        <v>490250000</v>
      </c>
      <c r="L1640" s="12">
        <f t="shared" si="103"/>
        <v>490250000</v>
      </c>
    </row>
    <row r="1641" spans="1:12" ht="56.25" x14ac:dyDescent="0.25">
      <c r="A1641" s="11">
        <v>301070</v>
      </c>
      <c r="B1641" s="1"/>
      <c r="C1641" s="2" t="s">
        <v>994</v>
      </c>
      <c r="D1641" s="7"/>
      <c r="E1641" s="5">
        <v>323</v>
      </c>
      <c r="F1641" s="4">
        <v>323</v>
      </c>
      <c r="G1641" s="4">
        <v>0</v>
      </c>
      <c r="H1641" s="3">
        <v>45</v>
      </c>
      <c r="I1641" s="13">
        <f t="shared" si="100"/>
        <v>178780500</v>
      </c>
      <c r="J1641" s="12">
        <f t="shared" si="101"/>
        <v>597550000</v>
      </c>
      <c r="K1641" s="13">
        <f t="shared" si="102"/>
        <v>597550000</v>
      </c>
      <c r="L1641" s="12">
        <f t="shared" si="103"/>
        <v>597550000</v>
      </c>
    </row>
    <row r="1642" spans="1:12" ht="75" x14ac:dyDescent="0.25">
      <c r="A1642" s="11">
        <v>301071</v>
      </c>
      <c r="B1642" s="1"/>
      <c r="C1642" s="2" t="s">
        <v>2861</v>
      </c>
      <c r="D1642" s="7"/>
      <c r="E1642" s="5">
        <v>305</v>
      </c>
      <c r="F1642" s="4">
        <v>305</v>
      </c>
      <c r="G1642" s="4">
        <v>0</v>
      </c>
      <c r="H1642" s="3">
        <v>45</v>
      </c>
      <c r="I1642" s="13">
        <f t="shared" si="100"/>
        <v>168817500</v>
      </c>
      <c r="J1642" s="12">
        <f t="shared" si="101"/>
        <v>564250000</v>
      </c>
      <c r="K1642" s="13">
        <f t="shared" si="102"/>
        <v>564250000</v>
      </c>
      <c r="L1642" s="12">
        <f t="shared" si="103"/>
        <v>564250000</v>
      </c>
    </row>
    <row r="1643" spans="1:12" ht="93.75" x14ac:dyDescent="0.25">
      <c r="A1643" s="11">
        <v>301080</v>
      </c>
      <c r="B1643" s="1"/>
      <c r="C1643" s="2" t="s">
        <v>5444</v>
      </c>
      <c r="D1643" s="7"/>
      <c r="E1643" s="5">
        <v>309</v>
      </c>
      <c r="F1643" s="4">
        <v>309</v>
      </c>
      <c r="G1643" s="4">
        <v>0</v>
      </c>
      <c r="H1643" s="3">
        <v>45</v>
      </c>
      <c r="I1643" s="13">
        <f t="shared" si="100"/>
        <v>171031500</v>
      </c>
      <c r="J1643" s="12">
        <f t="shared" si="101"/>
        <v>571650000</v>
      </c>
      <c r="K1643" s="13">
        <f t="shared" si="102"/>
        <v>571650000</v>
      </c>
      <c r="L1643" s="12">
        <f t="shared" si="103"/>
        <v>571650000</v>
      </c>
    </row>
    <row r="1644" spans="1:12" ht="150" x14ac:dyDescent="0.25">
      <c r="A1644" s="11">
        <v>301081</v>
      </c>
      <c r="B1644" s="1"/>
      <c r="C1644" s="2" t="s">
        <v>2862</v>
      </c>
      <c r="D1644" s="7"/>
      <c r="E1644" s="5">
        <v>331</v>
      </c>
      <c r="F1644" s="4">
        <v>331</v>
      </c>
      <c r="G1644" s="4">
        <v>0</v>
      </c>
      <c r="H1644" s="3">
        <v>45</v>
      </c>
      <c r="I1644" s="13">
        <f t="shared" si="100"/>
        <v>183208500</v>
      </c>
      <c r="J1644" s="12">
        <f t="shared" si="101"/>
        <v>612350000</v>
      </c>
      <c r="K1644" s="13">
        <f t="shared" si="102"/>
        <v>612350000</v>
      </c>
      <c r="L1644" s="12">
        <f t="shared" si="103"/>
        <v>612350000</v>
      </c>
    </row>
    <row r="1645" spans="1:12" ht="93.75" x14ac:dyDescent="0.25">
      <c r="A1645" s="11">
        <v>301085</v>
      </c>
      <c r="B1645" s="1"/>
      <c r="C1645" s="2" t="s">
        <v>2863</v>
      </c>
      <c r="D1645" s="7"/>
      <c r="E1645" s="5">
        <v>245</v>
      </c>
      <c r="F1645" s="4">
        <v>245</v>
      </c>
      <c r="G1645" s="4">
        <v>0</v>
      </c>
      <c r="H1645" s="3">
        <v>45</v>
      </c>
      <c r="I1645" s="13">
        <f t="shared" si="100"/>
        <v>135607500</v>
      </c>
      <c r="J1645" s="12">
        <f t="shared" si="101"/>
        <v>453250000</v>
      </c>
      <c r="K1645" s="13">
        <f t="shared" si="102"/>
        <v>453250000</v>
      </c>
      <c r="L1645" s="12">
        <f t="shared" si="103"/>
        <v>453250000</v>
      </c>
    </row>
    <row r="1646" spans="1:12" ht="75" x14ac:dyDescent="0.25">
      <c r="A1646" s="11">
        <v>301090</v>
      </c>
      <c r="B1646" s="1"/>
      <c r="C1646" s="2" t="s">
        <v>2864</v>
      </c>
      <c r="D1646" s="7"/>
      <c r="E1646" s="5">
        <v>195</v>
      </c>
      <c r="F1646" s="4">
        <v>195</v>
      </c>
      <c r="G1646" s="4">
        <v>0</v>
      </c>
      <c r="H1646" s="3">
        <v>45</v>
      </c>
      <c r="I1646" s="13">
        <f t="shared" si="100"/>
        <v>107932500</v>
      </c>
      <c r="J1646" s="12">
        <f t="shared" si="101"/>
        <v>360750000</v>
      </c>
      <c r="K1646" s="13">
        <f t="shared" si="102"/>
        <v>360750000</v>
      </c>
      <c r="L1646" s="12">
        <f t="shared" si="103"/>
        <v>360750000</v>
      </c>
    </row>
    <row r="1647" spans="1:12" ht="131.25" x14ac:dyDescent="0.25">
      <c r="A1647" s="11">
        <v>301095</v>
      </c>
      <c r="B1647" s="1"/>
      <c r="C1647" s="2" t="s">
        <v>995</v>
      </c>
      <c r="D1647" s="7"/>
      <c r="E1647" s="5">
        <v>171</v>
      </c>
      <c r="F1647" s="4">
        <v>171</v>
      </c>
      <c r="G1647" s="4">
        <v>0</v>
      </c>
      <c r="H1647" s="3">
        <v>45</v>
      </c>
      <c r="I1647" s="13">
        <f t="shared" si="100"/>
        <v>94648500</v>
      </c>
      <c r="J1647" s="12">
        <f t="shared" si="101"/>
        <v>316350000</v>
      </c>
      <c r="K1647" s="13">
        <f t="shared" si="102"/>
        <v>316350000</v>
      </c>
      <c r="L1647" s="12">
        <f t="shared" si="103"/>
        <v>316350000</v>
      </c>
    </row>
    <row r="1648" spans="1:12" ht="56.25" x14ac:dyDescent="0.25">
      <c r="A1648" s="11">
        <v>301100</v>
      </c>
      <c r="B1648" s="1"/>
      <c r="C1648" s="2" t="s">
        <v>2865</v>
      </c>
      <c r="D1648" s="7"/>
      <c r="E1648" s="5">
        <v>146</v>
      </c>
      <c r="F1648" s="4">
        <v>146</v>
      </c>
      <c r="G1648" s="4">
        <v>0</v>
      </c>
      <c r="H1648" s="3">
        <v>45</v>
      </c>
      <c r="I1648" s="13">
        <f t="shared" si="100"/>
        <v>80811000</v>
      </c>
      <c r="J1648" s="12">
        <f t="shared" si="101"/>
        <v>270100000</v>
      </c>
      <c r="K1648" s="13">
        <f t="shared" si="102"/>
        <v>270100000</v>
      </c>
      <c r="L1648" s="12">
        <f t="shared" si="103"/>
        <v>270100000</v>
      </c>
    </row>
    <row r="1649" spans="1:12" ht="93.75" x14ac:dyDescent="0.25">
      <c r="A1649" s="11">
        <v>301110</v>
      </c>
      <c r="B1649" s="1"/>
      <c r="C1649" s="2" t="s">
        <v>2866</v>
      </c>
      <c r="D1649" s="7"/>
      <c r="E1649" s="5">
        <v>246</v>
      </c>
      <c r="F1649" s="4">
        <v>246</v>
      </c>
      <c r="G1649" s="4">
        <v>0</v>
      </c>
      <c r="H1649" s="3">
        <v>45</v>
      </c>
      <c r="I1649" s="13">
        <f t="shared" si="100"/>
        <v>136161000</v>
      </c>
      <c r="J1649" s="12">
        <f t="shared" si="101"/>
        <v>455100000</v>
      </c>
      <c r="K1649" s="13">
        <f t="shared" si="102"/>
        <v>455100000</v>
      </c>
      <c r="L1649" s="12">
        <f t="shared" si="103"/>
        <v>455100000</v>
      </c>
    </row>
    <row r="1650" spans="1:12" ht="56.25" x14ac:dyDescent="0.25">
      <c r="A1650" s="11">
        <v>301111</v>
      </c>
      <c r="B1650" s="1"/>
      <c r="C1650" s="2" t="s">
        <v>2867</v>
      </c>
      <c r="D1650" s="7"/>
      <c r="E1650" s="5">
        <v>146</v>
      </c>
      <c r="F1650" s="4">
        <v>146</v>
      </c>
      <c r="G1650" s="4">
        <v>0</v>
      </c>
      <c r="H1650" s="3">
        <v>45</v>
      </c>
      <c r="I1650" s="13">
        <f t="shared" si="100"/>
        <v>80811000</v>
      </c>
      <c r="J1650" s="12">
        <f t="shared" si="101"/>
        <v>270100000</v>
      </c>
      <c r="K1650" s="13">
        <f t="shared" si="102"/>
        <v>270100000</v>
      </c>
      <c r="L1650" s="12">
        <f t="shared" si="103"/>
        <v>270100000</v>
      </c>
    </row>
    <row r="1651" spans="1:12" ht="37.5" x14ac:dyDescent="0.25">
      <c r="A1651" s="11">
        <v>301120</v>
      </c>
      <c r="B1651" s="1"/>
      <c r="C1651" s="2" t="s">
        <v>996</v>
      </c>
      <c r="D1651" s="7"/>
      <c r="E1651" s="5">
        <v>257</v>
      </c>
      <c r="F1651" s="4">
        <v>257</v>
      </c>
      <c r="G1651" s="4">
        <v>0</v>
      </c>
      <c r="H1651" s="3">
        <v>45</v>
      </c>
      <c r="I1651" s="13">
        <f t="shared" si="100"/>
        <v>142249500</v>
      </c>
      <c r="J1651" s="12">
        <f t="shared" si="101"/>
        <v>475450000</v>
      </c>
      <c r="K1651" s="13">
        <f t="shared" si="102"/>
        <v>475450000</v>
      </c>
      <c r="L1651" s="12">
        <f t="shared" si="103"/>
        <v>475450000</v>
      </c>
    </row>
    <row r="1652" spans="1:12" ht="56.25" x14ac:dyDescent="0.25">
      <c r="A1652" s="11">
        <v>301125</v>
      </c>
      <c r="B1652" s="1"/>
      <c r="C1652" s="2" t="s">
        <v>2868</v>
      </c>
      <c r="D1652" s="7"/>
      <c r="E1652" s="5">
        <v>219</v>
      </c>
      <c r="F1652" s="4">
        <v>219</v>
      </c>
      <c r="G1652" s="4">
        <v>0</v>
      </c>
      <c r="H1652" s="3">
        <v>45</v>
      </c>
      <c r="I1652" s="13">
        <f t="shared" si="100"/>
        <v>121216500</v>
      </c>
      <c r="J1652" s="12">
        <f t="shared" si="101"/>
        <v>405150000</v>
      </c>
      <c r="K1652" s="13">
        <f t="shared" si="102"/>
        <v>405150000</v>
      </c>
      <c r="L1652" s="12">
        <f t="shared" si="103"/>
        <v>405150000</v>
      </c>
    </row>
    <row r="1653" spans="1:12" ht="75" x14ac:dyDescent="0.25">
      <c r="A1653" s="11">
        <v>301126</v>
      </c>
      <c r="B1653" s="1"/>
      <c r="C1653" s="2" t="s">
        <v>2869</v>
      </c>
      <c r="D1653" s="7"/>
      <c r="E1653" s="5">
        <v>238</v>
      </c>
      <c r="F1653" s="4">
        <v>238</v>
      </c>
      <c r="G1653" s="4">
        <v>0</v>
      </c>
      <c r="H1653" s="3">
        <v>45</v>
      </c>
      <c r="I1653" s="13">
        <f t="shared" si="100"/>
        <v>131733000</v>
      </c>
      <c r="J1653" s="12">
        <f t="shared" si="101"/>
        <v>440300000</v>
      </c>
      <c r="K1653" s="13">
        <f t="shared" si="102"/>
        <v>440300000</v>
      </c>
      <c r="L1653" s="12">
        <f t="shared" si="103"/>
        <v>440300000</v>
      </c>
    </row>
    <row r="1654" spans="1:12" ht="37.5" x14ac:dyDescent="0.25">
      <c r="A1654" s="11">
        <v>301130</v>
      </c>
      <c r="B1654" s="1"/>
      <c r="C1654" s="2" t="s">
        <v>997</v>
      </c>
      <c r="D1654" s="7"/>
      <c r="E1654" s="5">
        <v>235</v>
      </c>
      <c r="F1654" s="4">
        <v>235</v>
      </c>
      <c r="G1654" s="4">
        <v>0</v>
      </c>
      <c r="H1654" s="3">
        <v>45</v>
      </c>
      <c r="I1654" s="13">
        <f t="shared" si="100"/>
        <v>130072500</v>
      </c>
      <c r="J1654" s="12">
        <f t="shared" si="101"/>
        <v>434750000</v>
      </c>
      <c r="K1654" s="13">
        <f t="shared" si="102"/>
        <v>434750000</v>
      </c>
      <c r="L1654" s="12">
        <f t="shared" si="103"/>
        <v>434750000</v>
      </c>
    </row>
    <row r="1655" spans="1:12" ht="93.75" x14ac:dyDescent="0.25">
      <c r="A1655" s="11">
        <v>301135</v>
      </c>
      <c r="B1655" s="1"/>
      <c r="C1655" s="2" t="s">
        <v>998</v>
      </c>
      <c r="D1655" s="7"/>
      <c r="E1655" s="5">
        <v>205</v>
      </c>
      <c r="F1655" s="4">
        <v>205</v>
      </c>
      <c r="G1655" s="4">
        <v>0</v>
      </c>
      <c r="H1655" s="3">
        <v>45</v>
      </c>
      <c r="I1655" s="13">
        <f t="shared" si="100"/>
        <v>113467500</v>
      </c>
      <c r="J1655" s="12">
        <f t="shared" si="101"/>
        <v>379250000</v>
      </c>
      <c r="K1655" s="13">
        <f t="shared" si="102"/>
        <v>379250000</v>
      </c>
      <c r="L1655" s="12">
        <f t="shared" si="103"/>
        <v>379250000</v>
      </c>
    </row>
    <row r="1656" spans="1:12" ht="37.5" x14ac:dyDescent="0.25">
      <c r="A1656" s="11">
        <v>301160</v>
      </c>
      <c r="B1656" s="1"/>
      <c r="C1656" s="2" t="s">
        <v>999</v>
      </c>
      <c r="D1656" s="7"/>
      <c r="E1656" s="5">
        <v>223</v>
      </c>
      <c r="F1656" s="4">
        <v>223</v>
      </c>
      <c r="G1656" s="4">
        <v>0</v>
      </c>
      <c r="H1656" s="3">
        <v>45</v>
      </c>
      <c r="I1656" s="13">
        <f t="shared" si="100"/>
        <v>123430500</v>
      </c>
      <c r="J1656" s="12">
        <f t="shared" si="101"/>
        <v>412550000</v>
      </c>
      <c r="K1656" s="13">
        <f t="shared" si="102"/>
        <v>412550000</v>
      </c>
      <c r="L1656" s="12">
        <f t="shared" si="103"/>
        <v>412550000</v>
      </c>
    </row>
    <row r="1657" spans="1:12" ht="56.25" x14ac:dyDescent="0.25">
      <c r="A1657" s="11">
        <v>301161</v>
      </c>
      <c r="B1657" s="1"/>
      <c r="C1657" s="2" t="s">
        <v>2870</v>
      </c>
      <c r="D1657" s="7"/>
      <c r="E1657" s="5">
        <v>196</v>
      </c>
      <c r="F1657" s="4">
        <v>196</v>
      </c>
      <c r="G1657" s="4">
        <v>0</v>
      </c>
      <c r="H1657" s="3">
        <v>45</v>
      </c>
      <c r="I1657" s="13">
        <f t="shared" si="100"/>
        <v>108486000</v>
      </c>
      <c r="J1657" s="12">
        <f t="shared" si="101"/>
        <v>362600000</v>
      </c>
      <c r="K1657" s="13">
        <f t="shared" si="102"/>
        <v>362600000</v>
      </c>
      <c r="L1657" s="12">
        <f t="shared" si="103"/>
        <v>362600000</v>
      </c>
    </row>
    <row r="1658" spans="1:12" ht="56.25" x14ac:dyDescent="0.25">
      <c r="A1658" s="11">
        <v>301165</v>
      </c>
      <c r="B1658" s="1"/>
      <c r="C1658" s="2" t="s">
        <v>1000</v>
      </c>
      <c r="D1658" s="7"/>
      <c r="E1658" s="5">
        <v>128</v>
      </c>
      <c r="F1658" s="4">
        <v>128</v>
      </c>
      <c r="G1658" s="4">
        <v>0</v>
      </c>
      <c r="H1658" s="3">
        <v>45</v>
      </c>
      <c r="I1658" s="13">
        <f t="shared" si="100"/>
        <v>70848000</v>
      </c>
      <c r="J1658" s="12">
        <f t="shared" si="101"/>
        <v>236800000</v>
      </c>
      <c r="K1658" s="13">
        <f t="shared" si="102"/>
        <v>236800000</v>
      </c>
      <c r="L1658" s="12">
        <f t="shared" si="103"/>
        <v>236800000</v>
      </c>
    </row>
    <row r="1659" spans="1:12" ht="93.75" x14ac:dyDescent="0.25">
      <c r="A1659" s="11">
        <v>301170</v>
      </c>
      <c r="B1659" s="1"/>
      <c r="C1659" s="2" t="s">
        <v>1001</v>
      </c>
      <c r="D1659" s="7"/>
      <c r="E1659" s="5">
        <v>171</v>
      </c>
      <c r="F1659" s="4">
        <v>171</v>
      </c>
      <c r="G1659" s="4">
        <v>0</v>
      </c>
      <c r="H1659" s="3">
        <v>45</v>
      </c>
      <c r="I1659" s="13">
        <f t="shared" si="100"/>
        <v>94648500</v>
      </c>
      <c r="J1659" s="12">
        <f t="shared" si="101"/>
        <v>316350000</v>
      </c>
      <c r="K1659" s="13">
        <f t="shared" si="102"/>
        <v>316350000</v>
      </c>
      <c r="L1659" s="12">
        <f t="shared" si="103"/>
        <v>316350000</v>
      </c>
    </row>
    <row r="1660" spans="1:12" ht="75" x14ac:dyDescent="0.25">
      <c r="A1660" s="11">
        <v>301175</v>
      </c>
      <c r="B1660" s="1"/>
      <c r="C1660" s="2" t="s">
        <v>1002</v>
      </c>
      <c r="D1660" s="7"/>
      <c r="E1660" s="5">
        <v>183</v>
      </c>
      <c r="F1660" s="4">
        <v>183</v>
      </c>
      <c r="G1660" s="4">
        <v>0</v>
      </c>
      <c r="H1660" s="3">
        <v>45</v>
      </c>
      <c r="I1660" s="13">
        <f t="shared" si="100"/>
        <v>101290500</v>
      </c>
      <c r="J1660" s="12">
        <f t="shared" si="101"/>
        <v>338550000</v>
      </c>
      <c r="K1660" s="13">
        <f t="shared" si="102"/>
        <v>338550000</v>
      </c>
      <c r="L1660" s="12">
        <f t="shared" si="103"/>
        <v>338550000</v>
      </c>
    </row>
    <row r="1661" spans="1:12" ht="75" x14ac:dyDescent="0.25">
      <c r="A1661" s="11">
        <v>301180</v>
      </c>
      <c r="B1661" s="1"/>
      <c r="C1661" s="2" t="s">
        <v>1003</v>
      </c>
      <c r="D1661" s="7"/>
      <c r="E1661" s="5">
        <v>126</v>
      </c>
      <c r="F1661" s="4">
        <v>126</v>
      </c>
      <c r="G1661" s="4">
        <v>0</v>
      </c>
      <c r="H1661" s="3">
        <v>45</v>
      </c>
      <c r="I1661" s="13">
        <f t="shared" si="100"/>
        <v>69741000</v>
      </c>
      <c r="J1661" s="12">
        <f t="shared" si="101"/>
        <v>233100000</v>
      </c>
      <c r="K1661" s="13">
        <f t="shared" si="102"/>
        <v>233100000</v>
      </c>
      <c r="L1661" s="12">
        <f t="shared" si="103"/>
        <v>233100000</v>
      </c>
    </row>
    <row r="1662" spans="1:12" ht="75" x14ac:dyDescent="0.25">
      <c r="A1662" s="11">
        <v>301185</v>
      </c>
      <c r="B1662" s="1"/>
      <c r="C1662" s="2" t="s">
        <v>1004</v>
      </c>
      <c r="D1662" s="7"/>
      <c r="E1662" s="5">
        <v>88</v>
      </c>
      <c r="F1662" s="4">
        <v>88</v>
      </c>
      <c r="G1662" s="4">
        <v>0</v>
      </c>
      <c r="H1662" s="3">
        <v>45</v>
      </c>
      <c r="I1662" s="13">
        <f t="shared" si="100"/>
        <v>48708000</v>
      </c>
      <c r="J1662" s="12">
        <f t="shared" si="101"/>
        <v>162800000</v>
      </c>
      <c r="K1662" s="13">
        <f t="shared" si="102"/>
        <v>162800000</v>
      </c>
      <c r="L1662" s="12">
        <f t="shared" si="103"/>
        <v>162800000</v>
      </c>
    </row>
    <row r="1663" spans="1:12" ht="37.5" x14ac:dyDescent="0.25">
      <c r="A1663" s="11">
        <v>301190</v>
      </c>
      <c r="B1663" s="1"/>
      <c r="C1663" s="2" t="s">
        <v>1005</v>
      </c>
      <c r="D1663" s="7"/>
      <c r="E1663" s="5">
        <v>103</v>
      </c>
      <c r="F1663" s="4">
        <v>103</v>
      </c>
      <c r="G1663" s="4">
        <v>0</v>
      </c>
      <c r="H1663" s="3">
        <v>45</v>
      </c>
      <c r="I1663" s="13">
        <f t="shared" si="100"/>
        <v>57010500</v>
      </c>
      <c r="J1663" s="12">
        <f t="shared" si="101"/>
        <v>190550000</v>
      </c>
      <c r="K1663" s="13">
        <f t="shared" si="102"/>
        <v>190550000</v>
      </c>
      <c r="L1663" s="12">
        <f t="shared" si="103"/>
        <v>190550000</v>
      </c>
    </row>
    <row r="1664" spans="1:12" ht="56.25" x14ac:dyDescent="0.25">
      <c r="A1664" s="11">
        <v>301195</v>
      </c>
      <c r="B1664" s="1"/>
      <c r="C1664" s="2" t="s">
        <v>1006</v>
      </c>
      <c r="D1664" s="7"/>
      <c r="E1664" s="5">
        <v>103</v>
      </c>
      <c r="F1664" s="4">
        <v>103</v>
      </c>
      <c r="G1664" s="4">
        <v>0</v>
      </c>
      <c r="H1664" s="3">
        <v>45</v>
      </c>
      <c r="I1664" s="13">
        <f t="shared" si="100"/>
        <v>57010500</v>
      </c>
      <c r="J1664" s="12">
        <f t="shared" si="101"/>
        <v>190550000</v>
      </c>
      <c r="K1664" s="13">
        <f t="shared" si="102"/>
        <v>190550000</v>
      </c>
      <c r="L1664" s="12">
        <f t="shared" si="103"/>
        <v>190550000</v>
      </c>
    </row>
    <row r="1665" spans="1:12" ht="56.25" x14ac:dyDescent="0.25">
      <c r="A1665" s="11">
        <v>301200</v>
      </c>
      <c r="B1665" s="1"/>
      <c r="C1665" s="2" t="s">
        <v>1007</v>
      </c>
      <c r="D1665" s="7"/>
      <c r="E1665" s="5">
        <v>119</v>
      </c>
      <c r="F1665" s="4">
        <v>119</v>
      </c>
      <c r="G1665" s="4">
        <v>0</v>
      </c>
      <c r="H1665" s="3">
        <v>45</v>
      </c>
      <c r="I1665" s="13">
        <f t="shared" si="100"/>
        <v>65866500</v>
      </c>
      <c r="J1665" s="12">
        <f t="shared" si="101"/>
        <v>220150000</v>
      </c>
      <c r="K1665" s="13">
        <f t="shared" si="102"/>
        <v>220150000</v>
      </c>
      <c r="L1665" s="12">
        <f t="shared" si="103"/>
        <v>220150000</v>
      </c>
    </row>
    <row r="1666" spans="1:12" ht="112.5" x14ac:dyDescent="0.25">
      <c r="A1666" s="11">
        <v>301205</v>
      </c>
      <c r="B1666" s="1"/>
      <c r="C1666" s="2" t="s">
        <v>5445</v>
      </c>
      <c r="D1666" s="7" t="s">
        <v>2770</v>
      </c>
      <c r="E1666" s="5">
        <v>178</v>
      </c>
      <c r="F1666" s="4">
        <v>178</v>
      </c>
      <c r="G1666" s="4">
        <v>0</v>
      </c>
      <c r="H1666" s="3">
        <v>45</v>
      </c>
      <c r="I1666" s="13">
        <f t="shared" si="100"/>
        <v>98523000</v>
      </c>
      <c r="J1666" s="12">
        <f t="shared" si="101"/>
        <v>329300000</v>
      </c>
      <c r="K1666" s="13">
        <f t="shared" si="102"/>
        <v>329300000</v>
      </c>
      <c r="L1666" s="12">
        <f t="shared" si="103"/>
        <v>329300000</v>
      </c>
    </row>
    <row r="1667" spans="1:12" ht="93.75" x14ac:dyDescent="0.25">
      <c r="A1667" s="11">
        <v>301206</v>
      </c>
      <c r="B1667" s="1"/>
      <c r="C1667" s="2" t="s">
        <v>2871</v>
      </c>
      <c r="D1667" s="7"/>
      <c r="E1667" s="5">
        <v>147</v>
      </c>
      <c r="F1667" s="4">
        <v>147</v>
      </c>
      <c r="G1667" s="4">
        <v>0</v>
      </c>
      <c r="H1667" s="3">
        <v>45</v>
      </c>
      <c r="I1667" s="13">
        <f t="shared" si="100"/>
        <v>81364500</v>
      </c>
      <c r="J1667" s="12">
        <f t="shared" si="101"/>
        <v>271950000</v>
      </c>
      <c r="K1667" s="13">
        <f t="shared" si="102"/>
        <v>271950000</v>
      </c>
      <c r="L1667" s="12">
        <f t="shared" si="103"/>
        <v>271950000</v>
      </c>
    </row>
    <row r="1668" spans="1:12" ht="56.25" x14ac:dyDescent="0.25">
      <c r="A1668" s="11">
        <v>301215</v>
      </c>
      <c r="B1668" s="1"/>
      <c r="C1668" s="2" t="s">
        <v>2872</v>
      </c>
      <c r="D1668" s="7" t="s">
        <v>1008</v>
      </c>
      <c r="E1668" s="5">
        <v>396</v>
      </c>
      <c r="F1668" s="4">
        <v>396</v>
      </c>
      <c r="G1668" s="4">
        <v>0</v>
      </c>
      <c r="H1668" s="3">
        <v>45</v>
      </c>
      <c r="I1668" s="13">
        <f t="shared" ref="I1668:I1731" si="104">F1668*553500+G1668*1140000</f>
        <v>219186000</v>
      </c>
      <c r="J1668" s="12">
        <f t="shared" ref="J1668:J1731" si="105">F1668*1850000+G1668*5100000</f>
        <v>732600000</v>
      </c>
      <c r="K1668" s="13">
        <f t="shared" ref="K1668:K1731" si="106">F1668*1850000+G1668*2060000</f>
        <v>732600000</v>
      </c>
      <c r="L1668" s="12">
        <f t="shared" ref="L1668:L1731" si="107">F1668*1850000+G1668*4340000</f>
        <v>732600000</v>
      </c>
    </row>
    <row r="1669" spans="1:12" ht="56.25" x14ac:dyDescent="0.25">
      <c r="A1669" s="11">
        <v>301220</v>
      </c>
      <c r="B1669" s="1"/>
      <c r="C1669" s="2" t="s">
        <v>2873</v>
      </c>
      <c r="D1669" s="7" t="s">
        <v>1008</v>
      </c>
      <c r="E1669" s="5">
        <v>421</v>
      </c>
      <c r="F1669" s="4">
        <v>421</v>
      </c>
      <c r="G1669" s="4">
        <v>0</v>
      </c>
      <c r="H1669" s="3">
        <v>45</v>
      </c>
      <c r="I1669" s="13">
        <f t="shared" si="104"/>
        <v>233023500</v>
      </c>
      <c r="J1669" s="12">
        <f t="shared" si="105"/>
        <v>778850000</v>
      </c>
      <c r="K1669" s="13">
        <f t="shared" si="106"/>
        <v>778850000</v>
      </c>
      <c r="L1669" s="12">
        <f t="shared" si="107"/>
        <v>778850000</v>
      </c>
    </row>
    <row r="1670" spans="1:12" ht="93.75" x14ac:dyDescent="0.25">
      <c r="A1670" s="11">
        <v>301225</v>
      </c>
      <c r="B1670" s="1" t="s">
        <v>24</v>
      </c>
      <c r="C1670" s="2" t="s">
        <v>2874</v>
      </c>
      <c r="D1670" s="7" t="s">
        <v>1009</v>
      </c>
      <c r="E1670" s="5">
        <v>0</v>
      </c>
      <c r="F1670" s="4">
        <v>0</v>
      </c>
      <c r="G1670" s="4">
        <v>0</v>
      </c>
      <c r="H1670" s="3">
        <v>0</v>
      </c>
      <c r="I1670" s="13">
        <f t="shared" si="104"/>
        <v>0</v>
      </c>
      <c r="J1670" s="12">
        <f t="shared" si="105"/>
        <v>0</v>
      </c>
      <c r="K1670" s="13">
        <f t="shared" si="106"/>
        <v>0</v>
      </c>
      <c r="L1670" s="12">
        <f t="shared" si="107"/>
        <v>0</v>
      </c>
    </row>
    <row r="1671" spans="1:12" ht="75" x14ac:dyDescent="0.25">
      <c r="A1671" s="11">
        <v>301228</v>
      </c>
      <c r="B1671" s="1" t="s">
        <v>24</v>
      </c>
      <c r="C1671" s="2" t="s">
        <v>1010</v>
      </c>
      <c r="D1671" s="7"/>
      <c r="E1671" s="5">
        <v>69</v>
      </c>
      <c r="F1671" s="4">
        <v>69</v>
      </c>
      <c r="G1671" s="4">
        <v>0</v>
      </c>
      <c r="H1671" s="3">
        <v>0</v>
      </c>
      <c r="I1671" s="13">
        <f t="shared" si="104"/>
        <v>38191500</v>
      </c>
      <c r="J1671" s="12">
        <f t="shared" si="105"/>
        <v>127650000</v>
      </c>
      <c r="K1671" s="13">
        <f t="shared" si="106"/>
        <v>127650000</v>
      </c>
      <c r="L1671" s="12">
        <f t="shared" si="107"/>
        <v>127650000</v>
      </c>
    </row>
    <row r="1672" spans="1:12" ht="37.5" x14ac:dyDescent="0.25">
      <c r="A1672" s="11">
        <v>301230</v>
      </c>
      <c r="B1672" s="1"/>
      <c r="C1672" s="2" t="s">
        <v>1011</v>
      </c>
      <c r="D1672" s="7"/>
      <c r="E1672" s="5">
        <v>183</v>
      </c>
      <c r="F1672" s="4">
        <v>183</v>
      </c>
      <c r="G1672" s="4">
        <v>0</v>
      </c>
      <c r="H1672" s="3">
        <v>45</v>
      </c>
      <c r="I1672" s="13">
        <f t="shared" si="104"/>
        <v>101290500</v>
      </c>
      <c r="J1672" s="12">
        <f t="shared" si="105"/>
        <v>338550000</v>
      </c>
      <c r="K1672" s="13">
        <f t="shared" si="106"/>
        <v>338550000</v>
      </c>
      <c r="L1672" s="12">
        <f t="shared" si="107"/>
        <v>338550000</v>
      </c>
    </row>
    <row r="1673" spans="1:12" ht="37.5" x14ac:dyDescent="0.25">
      <c r="A1673" s="11">
        <v>301234</v>
      </c>
      <c r="B1673" s="1"/>
      <c r="C1673" s="2" t="s">
        <v>2875</v>
      </c>
      <c r="D1673" s="7"/>
      <c r="E1673" s="5">
        <v>92</v>
      </c>
      <c r="F1673" s="4">
        <v>92</v>
      </c>
      <c r="G1673" s="4">
        <v>0</v>
      </c>
      <c r="H1673" s="3">
        <v>25</v>
      </c>
      <c r="I1673" s="13">
        <f t="shared" si="104"/>
        <v>50922000</v>
      </c>
      <c r="J1673" s="12">
        <f t="shared" si="105"/>
        <v>170200000</v>
      </c>
      <c r="K1673" s="13">
        <f t="shared" si="106"/>
        <v>170200000</v>
      </c>
      <c r="L1673" s="12">
        <f t="shared" si="107"/>
        <v>170200000</v>
      </c>
    </row>
    <row r="1674" spans="1:12" ht="56.25" x14ac:dyDescent="0.25">
      <c r="A1674" s="11">
        <v>301235</v>
      </c>
      <c r="B1674" s="1"/>
      <c r="C1674" s="2" t="s">
        <v>1012</v>
      </c>
      <c r="D1674" s="7"/>
      <c r="E1674" s="5">
        <v>229</v>
      </c>
      <c r="F1674" s="4">
        <v>229</v>
      </c>
      <c r="G1674" s="4">
        <v>0</v>
      </c>
      <c r="H1674" s="3">
        <v>45</v>
      </c>
      <c r="I1674" s="13">
        <f t="shared" si="104"/>
        <v>126751500</v>
      </c>
      <c r="J1674" s="12">
        <f t="shared" si="105"/>
        <v>423650000</v>
      </c>
      <c r="K1674" s="13">
        <f t="shared" si="106"/>
        <v>423650000</v>
      </c>
      <c r="L1674" s="12">
        <f t="shared" si="107"/>
        <v>423650000</v>
      </c>
    </row>
    <row r="1675" spans="1:12" ht="56.25" x14ac:dyDescent="0.25">
      <c r="A1675" s="11">
        <v>301236</v>
      </c>
      <c r="B1675" s="1" t="s">
        <v>24</v>
      </c>
      <c r="C1675" s="2" t="s">
        <v>2876</v>
      </c>
      <c r="D1675" s="7"/>
      <c r="E1675" s="5">
        <v>16</v>
      </c>
      <c r="F1675" s="4">
        <v>16</v>
      </c>
      <c r="G1675" s="4">
        <v>0</v>
      </c>
      <c r="H1675" s="3">
        <v>0</v>
      </c>
      <c r="I1675" s="13">
        <f t="shared" si="104"/>
        <v>8856000</v>
      </c>
      <c r="J1675" s="12">
        <f t="shared" si="105"/>
        <v>29600000</v>
      </c>
      <c r="K1675" s="13">
        <f t="shared" si="106"/>
        <v>29600000</v>
      </c>
      <c r="L1675" s="12">
        <f t="shared" si="107"/>
        <v>29600000</v>
      </c>
    </row>
    <row r="1676" spans="1:12" ht="19.5" x14ac:dyDescent="0.25">
      <c r="A1676" s="11">
        <v>301237</v>
      </c>
      <c r="B1676" s="1"/>
      <c r="C1676" s="2" t="s">
        <v>2877</v>
      </c>
      <c r="D1676" s="7"/>
      <c r="E1676" s="5">
        <v>35</v>
      </c>
      <c r="F1676" s="4">
        <v>35</v>
      </c>
      <c r="G1676" s="4">
        <v>0</v>
      </c>
      <c r="H1676" s="3">
        <v>4</v>
      </c>
      <c r="I1676" s="13">
        <f t="shared" si="104"/>
        <v>19372500</v>
      </c>
      <c r="J1676" s="12">
        <f t="shared" si="105"/>
        <v>64750000</v>
      </c>
      <c r="K1676" s="13">
        <f t="shared" si="106"/>
        <v>64750000</v>
      </c>
      <c r="L1676" s="12">
        <f t="shared" si="107"/>
        <v>64750000</v>
      </c>
    </row>
    <row r="1677" spans="1:12" ht="37.5" x14ac:dyDescent="0.25">
      <c r="A1677" s="11">
        <v>301239</v>
      </c>
      <c r="B1677" s="1" t="s">
        <v>24</v>
      </c>
      <c r="C1677" s="2" t="s">
        <v>1013</v>
      </c>
      <c r="D1677" s="7"/>
      <c r="E1677" s="5">
        <v>62</v>
      </c>
      <c r="F1677" s="4">
        <v>62</v>
      </c>
      <c r="G1677" s="4">
        <v>0</v>
      </c>
      <c r="H1677" s="3">
        <v>0</v>
      </c>
      <c r="I1677" s="13">
        <f t="shared" si="104"/>
        <v>34317000</v>
      </c>
      <c r="J1677" s="12">
        <f t="shared" si="105"/>
        <v>114700000</v>
      </c>
      <c r="K1677" s="13">
        <f t="shared" si="106"/>
        <v>114700000</v>
      </c>
      <c r="L1677" s="12">
        <f t="shared" si="107"/>
        <v>114700000</v>
      </c>
    </row>
    <row r="1678" spans="1:12" ht="93.75" x14ac:dyDescent="0.25">
      <c r="A1678" s="11">
        <v>301240</v>
      </c>
      <c r="B1678" s="1"/>
      <c r="C1678" s="2" t="s">
        <v>1014</v>
      </c>
      <c r="D1678" s="7"/>
      <c r="E1678" s="5">
        <v>21</v>
      </c>
      <c r="F1678" s="4">
        <v>21</v>
      </c>
      <c r="G1678" s="4">
        <v>0</v>
      </c>
      <c r="H1678" s="3">
        <v>4</v>
      </c>
      <c r="I1678" s="13">
        <f t="shared" si="104"/>
        <v>11623500</v>
      </c>
      <c r="J1678" s="12">
        <f t="shared" si="105"/>
        <v>38850000</v>
      </c>
      <c r="K1678" s="13">
        <f t="shared" si="106"/>
        <v>38850000</v>
      </c>
      <c r="L1678" s="12">
        <f t="shared" si="107"/>
        <v>38850000</v>
      </c>
    </row>
    <row r="1679" spans="1:12" ht="93.75" x14ac:dyDescent="0.25">
      <c r="A1679" s="11">
        <v>301245</v>
      </c>
      <c r="B1679" s="1"/>
      <c r="C1679" s="2" t="s">
        <v>1015</v>
      </c>
      <c r="D1679" s="7"/>
      <c r="E1679" s="5">
        <v>137</v>
      </c>
      <c r="F1679" s="4">
        <v>137</v>
      </c>
      <c r="G1679" s="4">
        <v>0</v>
      </c>
      <c r="H1679" s="3">
        <v>45</v>
      </c>
      <c r="I1679" s="13">
        <f t="shared" si="104"/>
        <v>75829500</v>
      </c>
      <c r="J1679" s="12">
        <f t="shared" si="105"/>
        <v>253450000</v>
      </c>
      <c r="K1679" s="13">
        <f t="shared" si="106"/>
        <v>253450000</v>
      </c>
      <c r="L1679" s="12">
        <f t="shared" si="107"/>
        <v>253450000</v>
      </c>
    </row>
    <row r="1680" spans="1:12" ht="56.25" x14ac:dyDescent="0.25">
      <c r="A1680" s="11">
        <v>301250</v>
      </c>
      <c r="B1680" s="1"/>
      <c r="C1680" s="2" t="s">
        <v>1016</v>
      </c>
      <c r="D1680" s="7"/>
      <c r="E1680" s="5">
        <v>168</v>
      </c>
      <c r="F1680" s="4">
        <v>168</v>
      </c>
      <c r="G1680" s="4">
        <v>0</v>
      </c>
      <c r="H1680" s="3">
        <v>45</v>
      </c>
      <c r="I1680" s="13">
        <f t="shared" si="104"/>
        <v>92988000</v>
      </c>
      <c r="J1680" s="12">
        <f t="shared" si="105"/>
        <v>310800000</v>
      </c>
      <c r="K1680" s="13">
        <f t="shared" si="106"/>
        <v>310800000</v>
      </c>
      <c r="L1680" s="12">
        <f t="shared" si="107"/>
        <v>310800000</v>
      </c>
    </row>
    <row r="1681" spans="1:12" ht="243.75" x14ac:dyDescent="0.25">
      <c r="A1681" s="11">
        <v>301255</v>
      </c>
      <c r="B1681" s="1"/>
      <c r="C1681" s="2" t="s">
        <v>2878</v>
      </c>
      <c r="D1681" s="7"/>
      <c r="E1681" s="5">
        <v>215</v>
      </c>
      <c r="F1681" s="4">
        <v>215</v>
      </c>
      <c r="G1681" s="4">
        <v>0</v>
      </c>
      <c r="H1681" s="3">
        <v>45</v>
      </c>
      <c r="I1681" s="13">
        <f t="shared" si="104"/>
        <v>119002500</v>
      </c>
      <c r="J1681" s="12">
        <f t="shared" si="105"/>
        <v>397750000</v>
      </c>
      <c r="K1681" s="13">
        <f t="shared" si="106"/>
        <v>397750000</v>
      </c>
      <c r="L1681" s="12">
        <f t="shared" si="107"/>
        <v>397750000</v>
      </c>
    </row>
    <row r="1682" spans="1:12" ht="93.75" x14ac:dyDescent="0.25">
      <c r="A1682" s="11">
        <v>301256</v>
      </c>
      <c r="B1682" s="1"/>
      <c r="C1682" s="2" t="s">
        <v>2879</v>
      </c>
      <c r="D1682" s="7"/>
      <c r="E1682" s="5">
        <v>225</v>
      </c>
      <c r="F1682" s="4">
        <v>225</v>
      </c>
      <c r="G1682" s="4">
        <v>0</v>
      </c>
      <c r="H1682" s="3">
        <v>45</v>
      </c>
      <c r="I1682" s="13">
        <f t="shared" si="104"/>
        <v>124537500</v>
      </c>
      <c r="J1682" s="12">
        <f t="shared" si="105"/>
        <v>416250000</v>
      </c>
      <c r="K1682" s="13">
        <f t="shared" si="106"/>
        <v>416250000</v>
      </c>
      <c r="L1682" s="12">
        <f t="shared" si="107"/>
        <v>416250000</v>
      </c>
    </row>
    <row r="1683" spans="1:12" ht="112.5" x14ac:dyDescent="0.25">
      <c r="A1683" s="11">
        <v>301257</v>
      </c>
      <c r="B1683" s="1"/>
      <c r="C1683" s="2" t="s">
        <v>2880</v>
      </c>
      <c r="D1683" s="7"/>
      <c r="E1683" s="5">
        <v>166</v>
      </c>
      <c r="F1683" s="4">
        <v>166</v>
      </c>
      <c r="G1683" s="4">
        <v>0</v>
      </c>
      <c r="H1683" s="3">
        <v>45</v>
      </c>
      <c r="I1683" s="13">
        <f t="shared" si="104"/>
        <v>91881000</v>
      </c>
      <c r="J1683" s="12">
        <f t="shared" si="105"/>
        <v>307100000</v>
      </c>
      <c r="K1683" s="13">
        <f t="shared" si="106"/>
        <v>307100000</v>
      </c>
      <c r="L1683" s="12">
        <f t="shared" si="107"/>
        <v>307100000</v>
      </c>
    </row>
    <row r="1684" spans="1:12" ht="112.5" x14ac:dyDescent="0.25">
      <c r="A1684" s="11">
        <v>301260</v>
      </c>
      <c r="B1684" s="1"/>
      <c r="C1684" s="2" t="s">
        <v>1017</v>
      </c>
      <c r="D1684" s="7"/>
      <c r="E1684" s="5">
        <v>234</v>
      </c>
      <c r="F1684" s="4">
        <v>234</v>
      </c>
      <c r="G1684" s="4">
        <v>0</v>
      </c>
      <c r="H1684" s="3">
        <v>45</v>
      </c>
      <c r="I1684" s="13">
        <f t="shared" si="104"/>
        <v>129519000</v>
      </c>
      <c r="J1684" s="12">
        <f t="shared" si="105"/>
        <v>432900000</v>
      </c>
      <c r="K1684" s="13">
        <f t="shared" si="106"/>
        <v>432900000</v>
      </c>
      <c r="L1684" s="12">
        <f t="shared" si="107"/>
        <v>432900000</v>
      </c>
    </row>
    <row r="1685" spans="1:12" ht="75" x14ac:dyDescent="0.25">
      <c r="A1685" s="11">
        <v>301265</v>
      </c>
      <c r="B1685" s="1"/>
      <c r="C1685" s="2" t="s">
        <v>2881</v>
      </c>
      <c r="D1685" s="7"/>
      <c r="E1685" s="5">
        <v>150</v>
      </c>
      <c r="F1685" s="4">
        <v>150</v>
      </c>
      <c r="G1685" s="4">
        <v>0</v>
      </c>
      <c r="H1685" s="3">
        <v>45</v>
      </c>
      <c r="I1685" s="13">
        <f t="shared" si="104"/>
        <v>83025000</v>
      </c>
      <c r="J1685" s="12">
        <f t="shared" si="105"/>
        <v>277500000</v>
      </c>
      <c r="K1685" s="13">
        <f t="shared" si="106"/>
        <v>277500000</v>
      </c>
      <c r="L1685" s="12">
        <f t="shared" si="107"/>
        <v>277500000</v>
      </c>
    </row>
    <row r="1686" spans="1:12" ht="75" x14ac:dyDescent="0.25">
      <c r="A1686" s="11">
        <v>301266</v>
      </c>
      <c r="B1686" s="1"/>
      <c r="C1686" s="2" t="s">
        <v>2882</v>
      </c>
      <c r="D1686" s="7"/>
      <c r="E1686" s="5">
        <v>170</v>
      </c>
      <c r="F1686" s="4">
        <v>170</v>
      </c>
      <c r="G1686" s="4">
        <v>0</v>
      </c>
      <c r="H1686" s="3">
        <v>45</v>
      </c>
      <c r="I1686" s="13">
        <f t="shared" si="104"/>
        <v>94095000</v>
      </c>
      <c r="J1686" s="12">
        <f t="shared" si="105"/>
        <v>314500000</v>
      </c>
      <c r="K1686" s="13">
        <f t="shared" si="106"/>
        <v>314500000</v>
      </c>
      <c r="L1686" s="12">
        <f t="shared" si="107"/>
        <v>314500000</v>
      </c>
    </row>
    <row r="1687" spans="1:12" ht="75" x14ac:dyDescent="0.25">
      <c r="A1687" s="11">
        <v>301270</v>
      </c>
      <c r="B1687" s="1"/>
      <c r="C1687" s="2" t="s">
        <v>5446</v>
      </c>
      <c r="D1687" s="7"/>
      <c r="E1687" s="5">
        <v>166</v>
      </c>
      <c r="F1687" s="4">
        <v>166</v>
      </c>
      <c r="G1687" s="4">
        <v>0</v>
      </c>
      <c r="H1687" s="3">
        <v>45</v>
      </c>
      <c r="I1687" s="13">
        <f t="shared" si="104"/>
        <v>91881000</v>
      </c>
      <c r="J1687" s="12">
        <f t="shared" si="105"/>
        <v>307100000</v>
      </c>
      <c r="K1687" s="13">
        <f t="shared" si="106"/>
        <v>307100000</v>
      </c>
      <c r="L1687" s="12">
        <f t="shared" si="107"/>
        <v>307100000</v>
      </c>
    </row>
    <row r="1688" spans="1:12" ht="93.75" x14ac:dyDescent="0.25">
      <c r="A1688" s="11">
        <v>301275</v>
      </c>
      <c r="B1688" s="1"/>
      <c r="C1688" s="2" t="s">
        <v>2883</v>
      </c>
      <c r="D1688" s="7"/>
      <c r="E1688" s="5">
        <v>205</v>
      </c>
      <c r="F1688" s="4">
        <v>205</v>
      </c>
      <c r="G1688" s="4">
        <v>0</v>
      </c>
      <c r="H1688" s="3">
        <v>45</v>
      </c>
      <c r="I1688" s="13">
        <f t="shared" si="104"/>
        <v>113467500</v>
      </c>
      <c r="J1688" s="12">
        <f t="shared" si="105"/>
        <v>379250000</v>
      </c>
      <c r="K1688" s="13">
        <f t="shared" si="106"/>
        <v>379250000</v>
      </c>
      <c r="L1688" s="12">
        <f t="shared" si="107"/>
        <v>379250000</v>
      </c>
    </row>
    <row r="1689" spans="1:12" ht="150" x14ac:dyDescent="0.25">
      <c r="A1689" s="11">
        <v>301280</v>
      </c>
      <c r="B1689" s="1"/>
      <c r="C1689" s="2" t="s">
        <v>2884</v>
      </c>
      <c r="D1689" s="7"/>
      <c r="E1689" s="5">
        <v>184</v>
      </c>
      <c r="F1689" s="4">
        <v>184</v>
      </c>
      <c r="G1689" s="4">
        <v>0</v>
      </c>
      <c r="H1689" s="3">
        <v>45</v>
      </c>
      <c r="I1689" s="13">
        <f t="shared" si="104"/>
        <v>101844000</v>
      </c>
      <c r="J1689" s="12">
        <f t="shared" si="105"/>
        <v>340400000</v>
      </c>
      <c r="K1689" s="13">
        <f t="shared" si="106"/>
        <v>340400000</v>
      </c>
      <c r="L1689" s="12">
        <f t="shared" si="107"/>
        <v>340400000</v>
      </c>
    </row>
    <row r="1690" spans="1:12" ht="75" x14ac:dyDescent="0.25">
      <c r="A1690" s="11">
        <v>301281</v>
      </c>
      <c r="B1690" s="1"/>
      <c r="C1690" s="2" t="s">
        <v>1018</v>
      </c>
      <c r="D1690" s="7"/>
      <c r="E1690" s="5">
        <v>232</v>
      </c>
      <c r="F1690" s="4">
        <v>232</v>
      </c>
      <c r="G1690" s="4">
        <v>0</v>
      </c>
      <c r="H1690" s="3">
        <v>45</v>
      </c>
      <c r="I1690" s="13">
        <f t="shared" si="104"/>
        <v>128412000</v>
      </c>
      <c r="J1690" s="12">
        <f t="shared" si="105"/>
        <v>429200000</v>
      </c>
      <c r="K1690" s="13">
        <f t="shared" si="106"/>
        <v>429200000</v>
      </c>
      <c r="L1690" s="12">
        <f t="shared" si="107"/>
        <v>429200000</v>
      </c>
    </row>
    <row r="1691" spans="1:12" ht="168.75" x14ac:dyDescent="0.25">
      <c r="A1691" s="11">
        <v>301284</v>
      </c>
      <c r="B1691" s="1"/>
      <c r="C1691" s="2" t="s">
        <v>2885</v>
      </c>
      <c r="D1691" s="7"/>
      <c r="E1691" s="5">
        <v>168</v>
      </c>
      <c r="F1691" s="4">
        <v>168</v>
      </c>
      <c r="G1691" s="4">
        <v>0</v>
      </c>
      <c r="H1691" s="3">
        <v>45</v>
      </c>
      <c r="I1691" s="13">
        <f t="shared" si="104"/>
        <v>92988000</v>
      </c>
      <c r="J1691" s="12">
        <f t="shared" si="105"/>
        <v>310800000</v>
      </c>
      <c r="K1691" s="13">
        <f t="shared" si="106"/>
        <v>310800000</v>
      </c>
      <c r="L1691" s="12">
        <f t="shared" si="107"/>
        <v>310800000</v>
      </c>
    </row>
    <row r="1692" spans="1:12" ht="168.75" x14ac:dyDescent="0.25">
      <c r="A1692" s="11">
        <v>301285</v>
      </c>
      <c r="B1692" s="1"/>
      <c r="C1692" s="2" t="s">
        <v>2886</v>
      </c>
      <c r="D1692" s="7"/>
      <c r="E1692" s="5">
        <v>176</v>
      </c>
      <c r="F1692" s="4">
        <v>176</v>
      </c>
      <c r="G1692" s="4">
        <v>0</v>
      </c>
      <c r="H1692" s="3">
        <v>45</v>
      </c>
      <c r="I1692" s="13">
        <f t="shared" si="104"/>
        <v>97416000</v>
      </c>
      <c r="J1692" s="12">
        <f t="shared" si="105"/>
        <v>325600000</v>
      </c>
      <c r="K1692" s="13">
        <f t="shared" si="106"/>
        <v>325600000</v>
      </c>
      <c r="L1692" s="12">
        <f t="shared" si="107"/>
        <v>325600000</v>
      </c>
    </row>
    <row r="1693" spans="1:12" ht="56.25" x14ac:dyDescent="0.25">
      <c r="A1693" s="11">
        <v>301286</v>
      </c>
      <c r="B1693" s="1"/>
      <c r="C1693" s="2" t="s">
        <v>1019</v>
      </c>
      <c r="D1693" s="7"/>
      <c r="E1693" s="5">
        <v>195</v>
      </c>
      <c r="F1693" s="4">
        <v>195</v>
      </c>
      <c r="G1693" s="4">
        <v>0</v>
      </c>
      <c r="H1693" s="3">
        <v>45</v>
      </c>
      <c r="I1693" s="13">
        <f t="shared" si="104"/>
        <v>107932500</v>
      </c>
      <c r="J1693" s="12">
        <f t="shared" si="105"/>
        <v>360750000</v>
      </c>
      <c r="K1693" s="13">
        <f t="shared" si="106"/>
        <v>360750000</v>
      </c>
      <c r="L1693" s="12">
        <f t="shared" si="107"/>
        <v>360750000</v>
      </c>
    </row>
    <row r="1694" spans="1:12" ht="19.5" x14ac:dyDescent="0.25">
      <c r="A1694" s="11">
        <v>301290</v>
      </c>
      <c r="B1694" s="1"/>
      <c r="C1694" s="2" t="s">
        <v>1020</v>
      </c>
      <c r="D1694" s="7"/>
      <c r="E1694" s="5">
        <v>96</v>
      </c>
      <c r="F1694" s="4">
        <v>96</v>
      </c>
      <c r="G1694" s="4">
        <v>0</v>
      </c>
      <c r="H1694" s="3">
        <v>45</v>
      </c>
      <c r="I1694" s="13">
        <f t="shared" si="104"/>
        <v>53136000</v>
      </c>
      <c r="J1694" s="12">
        <f t="shared" si="105"/>
        <v>177600000</v>
      </c>
      <c r="K1694" s="13">
        <f t="shared" si="106"/>
        <v>177600000</v>
      </c>
      <c r="L1694" s="12">
        <f t="shared" si="107"/>
        <v>177600000</v>
      </c>
    </row>
    <row r="1695" spans="1:12" ht="75" x14ac:dyDescent="0.25">
      <c r="A1695" s="11">
        <v>301291</v>
      </c>
      <c r="B1695" s="1"/>
      <c r="C1695" s="2" t="s">
        <v>2887</v>
      </c>
      <c r="D1695" s="7"/>
      <c r="E1695" s="5">
        <v>126</v>
      </c>
      <c r="F1695" s="4">
        <v>126</v>
      </c>
      <c r="G1695" s="4">
        <v>0</v>
      </c>
      <c r="H1695" s="3">
        <v>45</v>
      </c>
      <c r="I1695" s="13">
        <f t="shared" si="104"/>
        <v>69741000</v>
      </c>
      <c r="J1695" s="12">
        <f t="shared" si="105"/>
        <v>233100000</v>
      </c>
      <c r="K1695" s="13">
        <f t="shared" si="106"/>
        <v>233100000</v>
      </c>
      <c r="L1695" s="12">
        <f t="shared" si="107"/>
        <v>233100000</v>
      </c>
    </row>
    <row r="1696" spans="1:12" ht="150" x14ac:dyDescent="0.25">
      <c r="A1696" s="11">
        <v>301295</v>
      </c>
      <c r="B1696" s="1"/>
      <c r="C1696" s="2" t="s">
        <v>2888</v>
      </c>
      <c r="D1696" s="7"/>
      <c r="E1696" s="5">
        <v>227</v>
      </c>
      <c r="F1696" s="4">
        <v>227</v>
      </c>
      <c r="G1696" s="4">
        <v>0</v>
      </c>
      <c r="H1696" s="3">
        <v>45</v>
      </c>
      <c r="I1696" s="13">
        <f t="shared" si="104"/>
        <v>125644500</v>
      </c>
      <c r="J1696" s="12">
        <f t="shared" si="105"/>
        <v>419950000</v>
      </c>
      <c r="K1696" s="13">
        <f t="shared" si="106"/>
        <v>419950000</v>
      </c>
      <c r="L1696" s="12">
        <f t="shared" si="107"/>
        <v>419950000</v>
      </c>
    </row>
    <row r="1697" spans="1:12" ht="93.75" x14ac:dyDescent="0.25">
      <c r="A1697" s="11">
        <v>301300</v>
      </c>
      <c r="B1697" s="1"/>
      <c r="C1697" s="2" t="s">
        <v>2889</v>
      </c>
      <c r="D1697" s="7"/>
      <c r="E1697" s="5">
        <v>135</v>
      </c>
      <c r="F1697" s="4">
        <v>135</v>
      </c>
      <c r="G1697" s="4">
        <v>0</v>
      </c>
      <c r="H1697" s="3">
        <v>45</v>
      </c>
      <c r="I1697" s="13">
        <f t="shared" si="104"/>
        <v>74722500</v>
      </c>
      <c r="J1697" s="12">
        <f t="shared" si="105"/>
        <v>249750000</v>
      </c>
      <c r="K1697" s="13">
        <f t="shared" si="106"/>
        <v>249750000</v>
      </c>
      <c r="L1697" s="12">
        <f t="shared" si="107"/>
        <v>249750000</v>
      </c>
    </row>
    <row r="1698" spans="1:12" ht="131.25" x14ac:dyDescent="0.25">
      <c r="A1698" s="11">
        <v>301301</v>
      </c>
      <c r="B1698" s="1"/>
      <c r="C1698" s="2" t="s">
        <v>1021</v>
      </c>
      <c r="D1698" s="7"/>
      <c r="E1698" s="5">
        <v>165</v>
      </c>
      <c r="F1698" s="4">
        <v>165</v>
      </c>
      <c r="G1698" s="4">
        <v>0</v>
      </c>
      <c r="H1698" s="3">
        <v>45</v>
      </c>
      <c r="I1698" s="13">
        <f t="shared" si="104"/>
        <v>91327500</v>
      </c>
      <c r="J1698" s="12">
        <f t="shared" si="105"/>
        <v>305250000</v>
      </c>
      <c r="K1698" s="13">
        <f t="shared" si="106"/>
        <v>305250000</v>
      </c>
      <c r="L1698" s="12">
        <f t="shared" si="107"/>
        <v>305250000</v>
      </c>
    </row>
    <row r="1699" spans="1:12" ht="56.25" x14ac:dyDescent="0.25">
      <c r="A1699" s="11">
        <v>301305</v>
      </c>
      <c r="B1699" s="1"/>
      <c r="C1699" s="2" t="s">
        <v>2890</v>
      </c>
      <c r="D1699" s="7"/>
      <c r="E1699" s="5">
        <v>181</v>
      </c>
      <c r="F1699" s="4">
        <v>181</v>
      </c>
      <c r="G1699" s="4">
        <v>0</v>
      </c>
      <c r="H1699" s="3">
        <v>45</v>
      </c>
      <c r="I1699" s="13">
        <f t="shared" si="104"/>
        <v>100183500</v>
      </c>
      <c r="J1699" s="12">
        <f t="shared" si="105"/>
        <v>334850000</v>
      </c>
      <c r="K1699" s="13">
        <f t="shared" si="106"/>
        <v>334850000</v>
      </c>
      <c r="L1699" s="12">
        <f t="shared" si="107"/>
        <v>334850000</v>
      </c>
    </row>
    <row r="1700" spans="1:12" ht="93.75" x14ac:dyDescent="0.25">
      <c r="A1700" s="11">
        <v>301306</v>
      </c>
      <c r="B1700" s="1"/>
      <c r="C1700" s="2" t="s">
        <v>2891</v>
      </c>
      <c r="D1700" s="7"/>
      <c r="E1700" s="5">
        <v>225</v>
      </c>
      <c r="F1700" s="4">
        <v>225</v>
      </c>
      <c r="G1700" s="4">
        <v>0</v>
      </c>
      <c r="H1700" s="3">
        <v>45</v>
      </c>
      <c r="I1700" s="13">
        <f t="shared" si="104"/>
        <v>124537500</v>
      </c>
      <c r="J1700" s="12">
        <f t="shared" si="105"/>
        <v>416250000</v>
      </c>
      <c r="K1700" s="13">
        <f t="shared" si="106"/>
        <v>416250000</v>
      </c>
      <c r="L1700" s="12">
        <f t="shared" si="107"/>
        <v>416250000</v>
      </c>
    </row>
    <row r="1701" spans="1:12" ht="19.5" x14ac:dyDescent="0.25">
      <c r="A1701" s="11">
        <v>301307</v>
      </c>
      <c r="B1701" s="1"/>
      <c r="C1701" s="2" t="s">
        <v>2892</v>
      </c>
      <c r="D1701" s="7"/>
      <c r="E1701" s="5">
        <v>206</v>
      </c>
      <c r="F1701" s="4">
        <v>206</v>
      </c>
      <c r="G1701" s="4">
        <v>0</v>
      </c>
      <c r="H1701" s="3">
        <v>45</v>
      </c>
      <c r="I1701" s="13">
        <f t="shared" si="104"/>
        <v>114021000</v>
      </c>
      <c r="J1701" s="12">
        <f t="shared" si="105"/>
        <v>381100000</v>
      </c>
      <c r="K1701" s="13">
        <f t="shared" si="106"/>
        <v>381100000</v>
      </c>
      <c r="L1701" s="12">
        <f t="shared" si="107"/>
        <v>381100000</v>
      </c>
    </row>
    <row r="1702" spans="1:12" ht="75" x14ac:dyDescent="0.25">
      <c r="A1702" s="11">
        <v>301310</v>
      </c>
      <c r="B1702" s="1"/>
      <c r="C1702" s="2" t="s">
        <v>5447</v>
      </c>
      <c r="D1702" s="7"/>
      <c r="E1702" s="5">
        <v>155</v>
      </c>
      <c r="F1702" s="4">
        <v>155</v>
      </c>
      <c r="G1702" s="4">
        <v>0</v>
      </c>
      <c r="H1702" s="3">
        <v>45</v>
      </c>
      <c r="I1702" s="13">
        <f t="shared" si="104"/>
        <v>85792500</v>
      </c>
      <c r="J1702" s="12">
        <f t="shared" si="105"/>
        <v>286750000</v>
      </c>
      <c r="K1702" s="13">
        <f t="shared" si="106"/>
        <v>286750000</v>
      </c>
      <c r="L1702" s="12">
        <f t="shared" si="107"/>
        <v>286750000</v>
      </c>
    </row>
    <row r="1703" spans="1:12" ht="56.25" x14ac:dyDescent="0.25">
      <c r="A1703" s="11">
        <v>301320</v>
      </c>
      <c r="B1703" s="1"/>
      <c r="C1703" s="2" t="s">
        <v>1022</v>
      </c>
      <c r="D1703" s="7"/>
      <c r="E1703" s="5">
        <v>114</v>
      </c>
      <c r="F1703" s="4">
        <v>114</v>
      </c>
      <c r="G1703" s="4">
        <v>0</v>
      </c>
      <c r="H1703" s="3">
        <v>45</v>
      </c>
      <c r="I1703" s="13">
        <f t="shared" si="104"/>
        <v>63099000</v>
      </c>
      <c r="J1703" s="12">
        <f t="shared" si="105"/>
        <v>210900000</v>
      </c>
      <c r="K1703" s="13">
        <f t="shared" si="106"/>
        <v>210900000</v>
      </c>
      <c r="L1703" s="12">
        <f t="shared" si="107"/>
        <v>210900000</v>
      </c>
    </row>
    <row r="1704" spans="1:12" ht="56.25" x14ac:dyDescent="0.25">
      <c r="A1704" s="11">
        <v>301325</v>
      </c>
      <c r="B1704" s="1"/>
      <c r="C1704" s="2" t="s">
        <v>2893</v>
      </c>
      <c r="D1704" s="7"/>
      <c r="E1704" s="5">
        <v>106</v>
      </c>
      <c r="F1704" s="4">
        <v>106</v>
      </c>
      <c r="G1704" s="4">
        <v>0</v>
      </c>
      <c r="H1704" s="3">
        <v>45</v>
      </c>
      <c r="I1704" s="13">
        <f t="shared" si="104"/>
        <v>58671000</v>
      </c>
      <c r="J1704" s="12">
        <f t="shared" si="105"/>
        <v>196100000</v>
      </c>
      <c r="K1704" s="13">
        <f t="shared" si="106"/>
        <v>196100000</v>
      </c>
      <c r="L1704" s="12">
        <f t="shared" si="107"/>
        <v>196100000</v>
      </c>
    </row>
    <row r="1705" spans="1:12" ht="262.5" x14ac:dyDescent="0.25">
      <c r="A1705" s="11">
        <v>301330</v>
      </c>
      <c r="B1705" s="1"/>
      <c r="C1705" s="2" t="s">
        <v>2894</v>
      </c>
      <c r="D1705" s="7"/>
      <c r="E1705" s="5">
        <v>123</v>
      </c>
      <c r="F1705" s="4">
        <v>123</v>
      </c>
      <c r="G1705" s="4">
        <v>0</v>
      </c>
      <c r="H1705" s="3">
        <v>45</v>
      </c>
      <c r="I1705" s="13">
        <f t="shared" si="104"/>
        <v>68080500</v>
      </c>
      <c r="J1705" s="12">
        <f t="shared" si="105"/>
        <v>227550000</v>
      </c>
      <c r="K1705" s="13">
        <f t="shared" si="106"/>
        <v>227550000</v>
      </c>
      <c r="L1705" s="12">
        <f t="shared" si="107"/>
        <v>227550000</v>
      </c>
    </row>
    <row r="1706" spans="1:12" ht="93.75" x14ac:dyDescent="0.25">
      <c r="A1706" s="11">
        <v>301332</v>
      </c>
      <c r="B1706" s="1"/>
      <c r="C1706" s="2" t="s">
        <v>2895</v>
      </c>
      <c r="D1706" s="7"/>
      <c r="E1706" s="5">
        <v>131</v>
      </c>
      <c r="F1706" s="4">
        <v>131</v>
      </c>
      <c r="G1706" s="4">
        <v>0</v>
      </c>
      <c r="H1706" s="3">
        <v>45</v>
      </c>
      <c r="I1706" s="13">
        <f t="shared" si="104"/>
        <v>72508500</v>
      </c>
      <c r="J1706" s="12">
        <f t="shared" si="105"/>
        <v>242350000</v>
      </c>
      <c r="K1706" s="13">
        <f t="shared" si="106"/>
        <v>242350000</v>
      </c>
      <c r="L1706" s="12">
        <f t="shared" si="107"/>
        <v>242350000</v>
      </c>
    </row>
    <row r="1707" spans="1:12" ht="93.75" x14ac:dyDescent="0.25">
      <c r="A1707" s="11">
        <v>301333</v>
      </c>
      <c r="B1707" s="1" t="s">
        <v>24</v>
      </c>
      <c r="C1707" s="2" t="s">
        <v>2896</v>
      </c>
      <c r="D1707" s="7" t="s">
        <v>2897</v>
      </c>
      <c r="E1707" s="5">
        <v>41</v>
      </c>
      <c r="F1707" s="4">
        <v>41</v>
      </c>
      <c r="G1707" s="4">
        <v>0</v>
      </c>
      <c r="H1707" s="3">
        <v>0</v>
      </c>
      <c r="I1707" s="13">
        <f t="shared" si="104"/>
        <v>22693500</v>
      </c>
      <c r="J1707" s="12">
        <f t="shared" si="105"/>
        <v>75850000</v>
      </c>
      <c r="K1707" s="13">
        <f t="shared" si="106"/>
        <v>75850000</v>
      </c>
      <c r="L1707" s="12">
        <f t="shared" si="107"/>
        <v>75850000</v>
      </c>
    </row>
    <row r="1708" spans="1:12" ht="112.5" x14ac:dyDescent="0.25">
      <c r="A1708" s="11">
        <v>301340</v>
      </c>
      <c r="B1708" s="1"/>
      <c r="C1708" s="2" t="s">
        <v>5448</v>
      </c>
      <c r="D1708" s="7"/>
      <c r="E1708" s="5">
        <v>194</v>
      </c>
      <c r="F1708" s="4">
        <v>194</v>
      </c>
      <c r="G1708" s="4">
        <v>0</v>
      </c>
      <c r="H1708" s="3">
        <v>45</v>
      </c>
      <c r="I1708" s="13">
        <f t="shared" si="104"/>
        <v>107379000</v>
      </c>
      <c r="J1708" s="12">
        <f t="shared" si="105"/>
        <v>358900000</v>
      </c>
      <c r="K1708" s="13">
        <f t="shared" si="106"/>
        <v>358900000</v>
      </c>
      <c r="L1708" s="12">
        <f t="shared" si="107"/>
        <v>358900000</v>
      </c>
    </row>
    <row r="1709" spans="1:12" ht="206.25" x14ac:dyDescent="0.25">
      <c r="A1709" s="11">
        <v>301345</v>
      </c>
      <c r="B1709" s="1"/>
      <c r="C1709" s="2" t="s">
        <v>1023</v>
      </c>
      <c r="D1709" s="7"/>
      <c r="E1709" s="5">
        <v>180</v>
      </c>
      <c r="F1709" s="4">
        <v>180</v>
      </c>
      <c r="G1709" s="4">
        <v>0</v>
      </c>
      <c r="H1709" s="3">
        <v>45</v>
      </c>
      <c r="I1709" s="13">
        <f t="shared" si="104"/>
        <v>99630000</v>
      </c>
      <c r="J1709" s="12">
        <f t="shared" si="105"/>
        <v>333000000</v>
      </c>
      <c r="K1709" s="13">
        <f t="shared" si="106"/>
        <v>333000000</v>
      </c>
      <c r="L1709" s="12">
        <f t="shared" si="107"/>
        <v>333000000</v>
      </c>
    </row>
    <row r="1710" spans="1:12" ht="168.75" x14ac:dyDescent="0.25">
      <c r="A1710" s="11">
        <v>301350</v>
      </c>
      <c r="B1710" s="1"/>
      <c r="C1710" s="2" t="s">
        <v>1024</v>
      </c>
      <c r="D1710" s="7"/>
      <c r="E1710" s="5">
        <v>269</v>
      </c>
      <c r="F1710" s="4">
        <v>269</v>
      </c>
      <c r="G1710" s="4">
        <v>0</v>
      </c>
      <c r="H1710" s="3">
        <v>45</v>
      </c>
      <c r="I1710" s="13">
        <f t="shared" si="104"/>
        <v>148891500</v>
      </c>
      <c r="J1710" s="12">
        <f t="shared" si="105"/>
        <v>497650000</v>
      </c>
      <c r="K1710" s="13">
        <f t="shared" si="106"/>
        <v>497650000</v>
      </c>
      <c r="L1710" s="12">
        <f t="shared" si="107"/>
        <v>497650000</v>
      </c>
    </row>
    <row r="1711" spans="1:12" ht="112.5" x14ac:dyDescent="0.25">
      <c r="A1711" s="11">
        <v>301352</v>
      </c>
      <c r="B1711" s="1"/>
      <c r="C1711" s="2" t="s">
        <v>2898</v>
      </c>
      <c r="D1711" s="7"/>
      <c r="E1711" s="5">
        <v>338</v>
      </c>
      <c r="F1711" s="4">
        <v>338</v>
      </c>
      <c r="G1711" s="4">
        <v>0</v>
      </c>
      <c r="H1711" s="3">
        <v>45</v>
      </c>
      <c r="I1711" s="13">
        <f t="shared" si="104"/>
        <v>187083000</v>
      </c>
      <c r="J1711" s="12">
        <f t="shared" si="105"/>
        <v>625300000</v>
      </c>
      <c r="K1711" s="13">
        <f t="shared" si="106"/>
        <v>625300000</v>
      </c>
      <c r="L1711" s="12">
        <f t="shared" si="107"/>
        <v>625300000</v>
      </c>
    </row>
    <row r="1712" spans="1:12" ht="131.25" x14ac:dyDescent="0.25">
      <c r="A1712" s="11">
        <v>301353</v>
      </c>
      <c r="B1712" s="1"/>
      <c r="C1712" s="2" t="s">
        <v>2899</v>
      </c>
      <c r="D1712" s="7"/>
      <c r="E1712" s="5">
        <v>367</v>
      </c>
      <c r="F1712" s="4">
        <v>367</v>
      </c>
      <c r="G1712" s="4">
        <v>0</v>
      </c>
      <c r="H1712" s="3">
        <v>45</v>
      </c>
      <c r="I1712" s="13">
        <f t="shared" si="104"/>
        <v>203134500</v>
      </c>
      <c r="J1712" s="12">
        <f t="shared" si="105"/>
        <v>678950000</v>
      </c>
      <c r="K1712" s="13">
        <f t="shared" si="106"/>
        <v>678950000</v>
      </c>
      <c r="L1712" s="12">
        <f t="shared" si="107"/>
        <v>678950000</v>
      </c>
    </row>
    <row r="1713" spans="1:12" ht="37.5" x14ac:dyDescent="0.25">
      <c r="A1713" s="11">
        <v>301355</v>
      </c>
      <c r="B1713" s="1"/>
      <c r="C1713" s="2" t="s">
        <v>1025</v>
      </c>
      <c r="D1713" s="7"/>
      <c r="E1713" s="5">
        <v>261</v>
      </c>
      <c r="F1713" s="4">
        <v>261</v>
      </c>
      <c r="G1713" s="4">
        <v>0</v>
      </c>
      <c r="H1713" s="3">
        <v>45</v>
      </c>
      <c r="I1713" s="13">
        <f t="shared" si="104"/>
        <v>144463500</v>
      </c>
      <c r="J1713" s="12">
        <f t="shared" si="105"/>
        <v>482850000</v>
      </c>
      <c r="K1713" s="13">
        <f t="shared" si="106"/>
        <v>482850000</v>
      </c>
      <c r="L1713" s="12">
        <f t="shared" si="107"/>
        <v>482850000</v>
      </c>
    </row>
    <row r="1714" spans="1:12" ht="37.5" x14ac:dyDescent="0.25">
      <c r="A1714" s="11">
        <v>301360</v>
      </c>
      <c r="B1714" s="1"/>
      <c r="C1714" s="2" t="s">
        <v>2900</v>
      </c>
      <c r="D1714" s="7" t="s">
        <v>1026</v>
      </c>
      <c r="E1714" s="5">
        <v>128</v>
      </c>
      <c r="F1714" s="4">
        <v>128</v>
      </c>
      <c r="G1714" s="4">
        <v>0</v>
      </c>
      <c r="H1714" s="3">
        <v>45</v>
      </c>
      <c r="I1714" s="13">
        <f t="shared" si="104"/>
        <v>70848000</v>
      </c>
      <c r="J1714" s="12">
        <f t="shared" si="105"/>
        <v>236800000</v>
      </c>
      <c r="K1714" s="13">
        <f t="shared" si="106"/>
        <v>236800000</v>
      </c>
      <c r="L1714" s="12">
        <f t="shared" si="107"/>
        <v>236800000</v>
      </c>
    </row>
    <row r="1715" spans="1:12" ht="93.75" x14ac:dyDescent="0.25">
      <c r="A1715" s="11">
        <v>301365</v>
      </c>
      <c r="B1715" s="1"/>
      <c r="C1715" s="2" t="s">
        <v>1027</v>
      </c>
      <c r="D1715" s="7"/>
      <c r="E1715" s="5">
        <v>80</v>
      </c>
      <c r="F1715" s="4">
        <v>80</v>
      </c>
      <c r="G1715" s="4">
        <v>0</v>
      </c>
      <c r="H1715" s="3">
        <v>45</v>
      </c>
      <c r="I1715" s="13">
        <f t="shared" si="104"/>
        <v>44280000</v>
      </c>
      <c r="J1715" s="12">
        <f t="shared" si="105"/>
        <v>148000000</v>
      </c>
      <c r="K1715" s="13">
        <f t="shared" si="106"/>
        <v>148000000</v>
      </c>
      <c r="L1715" s="12">
        <f t="shared" si="107"/>
        <v>148000000</v>
      </c>
    </row>
    <row r="1716" spans="1:12" ht="93.75" x14ac:dyDescent="0.25">
      <c r="A1716" s="11">
        <v>301370</v>
      </c>
      <c r="B1716" s="1"/>
      <c r="C1716" s="2" t="s">
        <v>1028</v>
      </c>
      <c r="D1716" s="7"/>
      <c r="E1716" s="5">
        <v>97</v>
      </c>
      <c r="F1716" s="4">
        <v>97</v>
      </c>
      <c r="G1716" s="4">
        <v>0</v>
      </c>
      <c r="H1716" s="3">
        <v>45</v>
      </c>
      <c r="I1716" s="13">
        <f t="shared" si="104"/>
        <v>53689500</v>
      </c>
      <c r="J1716" s="12">
        <f t="shared" si="105"/>
        <v>179450000</v>
      </c>
      <c r="K1716" s="13">
        <f t="shared" si="106"/>
        <v>179450000</v>
      </c>
      <c r="L1716" s="12">
        <f t="shared" si="107"/>
        <v>179450000</v>
      </c>
    </row>
    <row r="1717" spans="1:12" ht="75" x14ac:dyDescent="0.25">
      <c r="A1717" s="11">
        <v>301371</v>
      </c>
      <c r="B1717" s="1" t="s">
        <v>24</v>
      </c>
      <c r="C1717" s="2" t="s">
        <v>2901</v>
      </c>
      <c r="D1717" s="7" t="s">
        <v>2902</v>
      </c>
      <c r="E1717" s="5">
        <v>38</v>
      </c>
      <c r="F1717" s="4">
        <v>38</v>
      </c>
      <c r="G1717" s="4">
        <v>0</v>
      </c>
      <c r="H1717" s="3">
        <v>0</v>
      </c>
      <c r="I1717" s="13">
        <f t="shared" si="104"/>
        <v>21033000</v>
      </c>
      <c r="J1717" s="12">
        <f t="shared" si="105"/>
        <v>70300000</v>
      </c>
      <c r="K1717" s="13">
        <f t="shared" si="106"/>
        <v>70300000</v>
      </c>
      <c r="L1717" s="12">
        <f t="shared" si="107"/>
        <v>70300000</v>
      </c>
    </row>
    <row r="1718" spans="1:12" ht="225" x14ac:dyDescent="0.25">
      <c r="A1718" s="11">
        <v>301375</v>
      </c>
      <c r="B1718" s="1"/>
      <c r="C1718" s="2" t="s">
        <v>1029</v>
      </c>
      <c r="D1718" s="7"/>
      <c r="E1718" s="5">
        <v>66</v>
      </c>
      <c r="F1718" s="4">
        <v>66</v>
      </c>
      <c r="G1718" s="4">
        <v>0</v>
      </c>
      <c r="H1718" s="3">
        <v>45</v>
      </c>
      <c r="I1718" s="13">
        <f t="shared" si="104"/>
        <v>36531000</v>
      </c>
      <c r="J1718" s="12">
        <f t="shared" si="105"/>
        <v>122100000</v>
      </c>
      <c r="K1718" s="13">
        <f t="shared" si="106"/>
        <v>122100000</v>
      </c>
      <c r="L1718" s="12">
        <f t="shared" si="107"/>
        <v>122100000</v>
      </c>
    </row>
    <row r="1719" spans="1:12" ht="75" x14ac:dyDescent="0.25">
      <c r="A1719" s="11">
        <v>301376</v>
      </c>
      <c r="B1719" s="1"/>
      <c r="C1719" s="2" t="s">
        <v>2903</v>
      </c>
      <c r="D1719" s="7"/>
      <c r="E1719" s="5">
        <v>99</v>
      </c>
      <c r="F1719" s="4">
        <v>99</v>
      </c>
      <c r="G1719" s="4">
        <v>0</v>
      </c>
      <c r="H1719" s="3">
        <v>45</v>
      </c>
      <c r="I1719" s="13">
        <f t="shared" si="104"/>
        <v>54796500</v>
      </c>
      <c r="J1719" s="12">
        <f t="shared" si="105"/>
        <v>183150000</v>
      </c>
      <c r="K1719" s="13">
        <f t="shared" si="106"/>
        <v>183150000</v>
      </c>
      <c r="L1719" s="12">
        <f t="shared" si="107"/>
        <v>183150000</v>
      </c>
    </row>
    <row r="1720" spans="1:12" ht="131.25" x14ac:dyDescent="0.25">
      <c r="A1720" s="11">
        <v>301377</v>
      </c>
      <c r="B1720" s="1"/>
      <c r="C1720" s="2" t="s">
        <v>2904</v>
      </c>
      <c r="D1720" s="7"/>
      <c r="E1720" s="5">
        <v>87</v>
      </c>
      <c r="F1720" s="4">
        <v>87</v>
      </c>
      <c r="G1720" s="4">
        <v>0</v>
      </c>
      <c r="H1720" s="3">
        <v>45</v>
      </c>
      <c r="I1720" s="13">
        <f t="shared" si="104"/>
        <v>48154500</v>
      </c>
      <c r="J1720" s="12">
        <f t="shared" si="105"/>
        <v>160950000</v>
      </c>
      <c r="K1720" s="13">
        <f t="shared" si="106"/>
        <v>160950000</v>
      </c>
      <c r="L1720" s="12">
        <f t="shared" si="107"/>
        <v>160950000</v>
      </c>
    </row>
    <row r="1721" spans="1:12" ht="150" x14ac:dyDescent="0.25">
      <c r="A1721" s="11">
        <v>301378</v>
      </c>
      <c r="B1721" s="1"/>
      <c r="C1721" s="2" t="s">
        <v>2905</v>
      </c>
      <c r="D1721" s="7"/>
      <c r="E1721" s="5">
        <v>110</v>
      </c>
      <c r="F1721" s="4">
        <v>110</v>
      </c>
      <c r="G1721" s="4">
        <v>0</v>
      </c>
      <c r="H1721" s="3">
        <v>45</v>
      </c>
      <c r="I1721" s="13">
        <f t="shared" si="104"/>
        <v>60885000</v>
      </c>
      <c r="J1721" s="12">
        <f t="shared" si="105"/>
        <v>203500000</v>
      </c>
      <c r="K1721" s="13">
        <f t="shared" si="106"/>
        <v>203500000</v>
      </c>
      <c r="L1721" s="12">
        <f t="shared" si="107"/>
        <v>203500000</v>
      </c>
    </row>
    <row r="1722" spans="1:12" ht="56.25" x14ac:dyDescent="0.25">
      <c r="A1722" s="11">
        <v>301380</v>
      </c>
      <c r="B1722" s="1"/>
      <c r="C1722" s="2" t="s">
        <v>1030</v>
      </c>
      <c r="D1722" s="7"/>
      <c r="E1722" s="5">
        <v>104</v>
      </c>
      <c r="F1722" s="4">
        <v>104</v>
      </c>
      <c r="G1722" s="4">
        <v>0</v>
      </c>
      <c r="H1722" s="3">
        <v>45</v>
      </c>
      <c r="I1722" s="13">
        <f t="shared" si="104"/>
        <v>57564000</v>
      </c>
      <c r="J1722" s="12">
        <f t="shared" si="105"/>
        <v>192400000</v>
      </c>
      <c r="K1722" s="13">
        <f t="shared" si="106"/>
        <v>192400000</v>
      </c>
      <c r="L1722" s="12">
        <f t="shared" si="107"/>
        <v>192400000</v>
      </c>
    </row>
    <row r="1723" spans="1:12" ht="56.25" x14ac:dyDescent="0.25">
      <c r="A1723" s="11">
        <v>301385</v>
      </c>
      <c r="B1723" s="1"/>
      <c r="C1723" s="2" t="s">
        <v>2906</v>
      </c>
      <c r="D1723" s="7"/>
      <c r="E1723" s="5">
        <v>117</v>
      </c>
      <c r="F1723" s="4">
        <v>117</v>
      </c>
      <c r="G1723" s="4">
        <v>0</v>
      </c>
      <c r="H1723" s="3">
        <v>45</v>
      </c>
      <c r="I1723" s="13">
        <f t="shared" si="104"/>
        <v>64759500</v>
      </c>
      <c r="J1723" s="12">
        <f t="shared" si="105"/>
        <v>216450000</v>
      </c>
      <c r="K1723" s="13">
        <f t="shared" si="106"/>
        <v>216450000</v>
      </c>
      <c r="L1723" s="12">
        <f t="shared" si="107"/>
        <v>216450000</v>
      </c>
    </row>
    <row r="1724" spans="1:12" ht="56.25" x14ac:dyDescent="0.25">
      <c r="A1724" s="11">
        <v>301390</v>
      </c>
      <c r="B1724" s="1"/>
      <c r="C1724" s="2" t="s">
        <v>2907</v>
      </c>
      <c r="D1724" s="7"/>
      <c r="E1724" s="5">
        <v>143</v>
      </c>
      <c r="F1724" s="4">
        <v>143</v>
      </c>
      <c r="G1724" s="4">
        <v>0</v>
      </c>
      <c r="H1724" s="3">
        <v>45</v>
      </c>
      <c r="I1724" s="13">
        <f t="shared" si="104"/>
        <v>79150500</v>
      </c>
      <c r="J1724" s="12">
        <f t="shared" si="105"/>
        <v>264550000</v>
      </c>
      <c r="K1724" s="13">
        <f t="shared" si="106"/>
        <v>264550000</v>
      </c>
      <c r="L1724" s="12">
        <f t="shared" si="107"/>
        <v>264550000</v>
      </c>
    </row>
    <row r="1725" spans="1:12" ht="131.25" x14ac:dyDescent="0.25">
      <c r="A1725" s="11">
        <v>301392</v>
      </c>
      <c r="B1725" s="1"/>
      <c r="C1725" s="2" t="s">
        <v>2908</v>
      </c>
      <c r="D1725" s="7"/>
      <c r="E1725" s="5">
        <v>123</v>
      </c>
      <c r="F1725" s="4">
        <v>123</v>
      </c>
      <c r="G1725" s="4">
        <v>0</v>
      </c>
      <c r="H1725" s="3">
        <v>45</v>
      </c>
      <c r="I1725" s="13">
        <f t="shared" si="104"/>
        <v>68080500</v>
      </c>
      <c r="J1725" s="12">
        <f t="shared" si="105"/>
        <v>227550000</v>
      </c>
      <c r="K1725" s="13">
        <f t="shared" si="106"/>
        <v>227550000</v>
      </c>
      <c r="L1725" s="12">
        <f t="shared" si="107"/>
        <v>227550000</v>
      </c>
    </row>
    <row r="1726" spans="1:12" ht="56.25" x14ac:dyDescent="0.25">
      <c r="A1726" s="11">
        <v>301393</v>
      </c>
      <c r="B1726" s="1" t="s">
        <v>24</v>
      </c>
      <c r="C1726" s="2" t="s">
        <v>1031</v>
      </c>
      <c r="D1726" s="7"/>
      <c r="E1726" s="5">
        <v>77</v>
      </c>
      <c r="F1726" s="4">
        <v>77</v>
      </c>
      <c r="G1726" s="4">
        <v>0</v>
      </c>
      <c r="H1726" s="3">
        <v>0</v>
      </c>
      <c r="I1726" s="13">
        <f t="shared" si="104"/>
        <v>42619500</v>
      </c>
      <c r="J1726" s="12">
        <f t="shared" si="105"/>
        <v>142450000</v>
      </c>
      <c r="K1726" s="13">
        <f t="shared" si="106"/>
        <v>142450000</v>
      </c>
      <c r="L1726" s="12">
        <f t="shared" si="107"/>
        <v>142450000</v>
      </c>
    </row>
    <row r="1727" spans="1:12" ht="56.25" x14ac:dyDescent="0.25">
      <c r="A1727" s="11">
        <v>301396</v>
      </c>
      <c r="B1727" s="1"/>
      <c r="C1727" s="2" t="s">
        <v>1032</v>
      </c>
      <c r="D1727" s="7"/>
      <c r="E1727" s="5">
        <v>126.5</v>
      </c>
      <c r="F1727" s="4">
        <v>83</v>
      </c>
      <c r="G1727" s="4">
        <v>43.5</v>
      </c>
      <c r="H1727" s="3">
        <v>4</v>
      </c>
      <c r="I1727" s="13">
        <f t="shared" si="104"/>
        <v>95530500</v>
      </c>
      <c r="J1727" s="12">
        <f t="shared" si="105"/>
        <v>375400000</v>
      </c>
      <c r="K1727" s="13">
        <f t="shared" si="106"/>
        <v>243160000</v>
      </c>
      <c r="L1727" s="12">
        <f t="shared" si="107"/>
        <v>342340000</v>
      </c>
    </row>
    <row r="1728" spans="1:12" ht="75" x14ac:dyDescent="0.25">
      <c r="A1728" s="11">
        <v>301397</v>
      </c>
      <c r="B1728" s="1"/>
      <c r="C1728" s="2" t="s">
        <v>1033</v>
      </c>
      <c r="D1728" s="7"/>
      <c r="E1728" s="5">
        <v>233.5</v>
      </c>
      <c r="F1728" s="4">
        <v>161</v>
      </c>
      <c r="G1728" s="4">
        <v>72.5</v>
      </c>
      <c r="H1728" s="3">
        <v>4</v>
      </c>
      <c r="I1728" s="13">
        <f t="shared" si="104"/>
        <v>171763500</v>
      </c>
      <c r="J1728" s="12">
        <f t="shared" si="105"/>
        <v>667600000</v>
      </c>
      <c r="K1728" s="13">
        <f t="shared" si="106"/>
        <v>447200000</v>
      </c>
      <c r="L1728" s="12">
        <f t="shared" si="107"/>
        <v>612500000</v>
      </c>
    </row>
    <row r="1729" spans="1:12" ht="150" x14ac:dyDescent="0.25">
      <c r="A1729" s="11">
        <v>301405</v>
      </c>
      <c r="B1729" s="1"/>
      <c r="C1729" s="2" t="s">
        <v>1034</v>
      </c>
      <c r="D1729" s="7"/>
      <c r="E1729" s="5">
        <v>120</v>
      </c>
      <c r="F1729" s="4">
        <v>120</v>
      </c>
      <c r="G1729" s="4">
        <v>0</v>
      </c>
      <c r="H1729" s="3">
        <v>45</v>
      </c>
      <c r="I1729" s="13">
        <f t="shared" si="104"/>
        <v>66420000</v>
      </c>
      <c r="J1729" s="12">
        <f t="shared" si="105"/>
        <v>222000000</v>
      </c>
      <c r="K1729" s="13">
        <f t="shared" si="106"/>
        <v>222000000</v>
      </c>
      <c r="L1729" s="12">
        <f t="shared" si="107"/>
        <v>222000000</v>
      </c>
    </row>
    <row r="1730" spans="1:12" ht="93.75" x14ac:dyDescent="0.25">
      <c r="A1730" s="11">
        <v>301410</v>
      </c>
      <c r="B1730" s="1"/>
      <c r="C1730" s="2" t="s">
        <v>1035</v>
      </c>
      <c r="D1730" s="7"/>
      <c r="E1730" s="5">
        <v>132</v>
      </c>
      <c r="F1730" s="4">
        <v>132</v>
      </c>
      <c r="G1730" s="4">
        <v>0</v>
      </c>
      <c r="H1730" s="3">
        <v>45</v>
      </c>
      <c r="I1730" s="13">
        <f t="shared" si="104"/>
        <v>73062000</v>
      </c>
      <c r="J1730" s="12">
        <f t="shared" si="105"/>
        <v>244200000</v>
      </c>
      <c r="K1730" s="13">
        <f t="shared" si="106"/>
        <v>244200000</v>
      </c>
      <c r="L1730" s="12">
        <f t="shared" si="107"/>
        <v>244200000</v>
      </c>
    </row>
    <row r="1731" spans="1:12" ht="93.75" x14ac:dyDescent="0.25">
      <c r="A1731" s="11">
        <v>301415</v>
      </c>
      <c r="B1731" s="1"/>
      <c r="C1731" s="2" t="s">
        <v>1036</v>
      </c>
      <c r="D1731" s="7"/>
      <c r="E1731" s="5">
        <v>176</v>
      </c>
      <c r="F1731" s="4">
        <v>176</v>
      </c>
      <c r="G1731" s="4">
        <v>0</v>
      </c>
      <c r="H1731" s="3">
        <v>45</v>
      </c>
      <c r="I1731" s="13">
        <f t="shared" si="104"/>
        <v>97416000</v>
      </c>
      <c r="J1731" s="12">
        <f t="shared" si="105"/>
        <v>325600000</v>
      </c>
      <c r="K1731" s="13">
        <f t="shared" si="106"/>
        <v>325600000</v>
      </c>
      <c r="L1731" s="12">
        <f t="shared" si="107"/>
        <v>325600000</v>
      </c>
    </row>
    <row r="1732" spans="1:12" ht="37.5" x14ac:dyDescent="0.25">
      <c r="A1732" s="11">
        <v>301430</v>
      </c>
      <c r="B1732" s="1"/>
      <c r="C1732" s="2" t="s">
        <v>2909</v>
      </c>
      <c r="D1732" s="7"/>
      <c r="E1732" s="5">
        <v>377</v>
      </c>
      <c r="F1732" s="4">
        <v>377</v>
      </c>
      <c r="G1732" s="4">
        <v>0</v>
      </c>
      <c r="H1732" s="3">
        <v>45</v>
      </c>
      <c r="I1732" s="13">
        <f t="shared" ref="I1732:I1795" si="108">F1732*553500+G1732*1140000</f>
        <v>208669500</v>
      </c>
      <c r="J1732" s="12">
        <f t="shared" ref="J1732:J1795" si="109">F1732*1850000+G1732*5100000</f>
        <v>697450000</v>
      </c>
      <c r="K1732" s="13">
        <f t="shared" ref="K1732:K1795" si="110">F1732*1850000+G1732*2060000</f>
        <v>697450000</v>
      </c>
      <c r="L1732" s="12">
        <f t="shared" ref="L1732:L1795" si="111">F1732*1850000+G1732*4340000</f>
        <v>697450000</v>
      </c>
    </row>
    <row r="1733" spans="1:12" ht="37.5" x14ac:dyDescent="0.25">
      <c r="A1733" s="11">
        <v>301435</v>
      </c>
      <c r="B1733" s="1"/>
      <c r="C1733" s="2" t="s">
        <v>2910</v>
      </c>
      <c r="D1733" s="7"/>
      <c r="E1733" s="5">
        <v>314</v>
      </c>
      <c r="F1733" s="4">
        <v>314</v>
      </c>
      <c r="G1733" s="4">
        <v>0</v>
      </c>
      <c r="H1733" s="3">
        <v>45</v>
      </c>
      <c r="I1733" s="13">
        <f t="shared" si="108"/>
        <v>173799000</v>
      </c>
      <c r="J1733" s="12">
        <f t="shared" si="109"/>
        <v>580900000</v>
      </c>
      <c r="K1733" s="13">
        <f t="shared" si="110"/>
        <v>580900000</v>
      </c>
      <c r="L1733" s="12">
        <f t="shared" si="111"/>
        <v>580900000</v>
      </c>
    </row>
    <row r="1734" spans="1:12" ht="75" x14ac:dyDescent="0.25">
      <c r="A1734" s="11">
        <v>301440</v>
      </c>
      <c r="B1734" s="1"/>
      <c r="C1734" s="2" t="s">
        <v>2911</v>
      </c>
      <c r="D1734" s="7"/>
      <c r="E1734" s="5">
        <v>429</v>
      </c>
      <c r="F1734" s="4">
        <v>429</v>
      </c>
      <c r="G1734" s="4">
        <v>0</v>
      </c>
      <c r="H1734" s="3">
        <v>45</v>
      </c>
      <c r="I1734" s="13">
        <f t="shared" si="108"/>
        <v>237451500</v>
      </c>
      <c r="J1734" s="12">
        <f t="shared" si="109"/>
        <v>793650000</v>
      </c>
      <c r="K1734" s="13">
        <f t="shared" si="110"/>
        <v>793650000</v>
      </c>
      <c r="L1734" s="12">
        <f t="shared" si="111"/>
        <v>793650000</v>
      </c>
    </row>
    <row r="1735" spans="1:12" ht="131.25" x14ac:dyDescent="0.25">
      <c r="A1735" s="11">
        <v>301442</v>
      </c>
      <c r="B1735" s="1"/>
      <c r="C1735" s="2" t="s">
        <v>2912</v>
      </c>
      <c r="D1735" s="7"/>
      <c r="E1735" s="5">
        <v>373</v>
      </c>
      <c r="F1735" s="4">
        <v>373</v>
      </c>
      <c r="G1735" s="4">
        <v>0</v>
      </c>
      <c r="H1735" s="3">
        <v>45</v>
      </c>
      <c r="I1735" s="13">
        <f t="shared" si="108"/>
        <v>206455500</v>
      </c>
      <c r="J1735" s="12">
        <f t="shared" si="109"/>
        <v>690050000</v>
      </c>
      <c r="K1735" s="13">
        <f t="shared" si="110"/>
        <v>690050000</v>
      </c>
      <c r="L1735" s="12">
        <f t="shared" si="111"/>
        <v>690050000</v>
      </c>
    </row>
    <row r="1736" spans="1:12" ht="93.75" x14ac:dyDescent="0.25">
      <c r="A1736" s="11">
        <v>301443</v>
      </c>
      <c r="B1736" s="1"/>
      <c r="C1736" s="2" t="s">
        <v>2913</v>
      </c>
      <c r="D1736" s="7"/>
      <c r="E1736" s="5">
        <v>319</v>
      </c>
      <c r="F1736" s="4">
        <v>319</v>
      </c>
      <c r="G1736" s="4">
        <v>0</v>
      </c>
      <c r="H1736" s="3">
        <v>45</v>
      </c>
      <c r="I1736" s="13">
        <f t="shared" si="108"/>
        <v>176566500</v>
      </c>
      <c r="J1736" s="12">
        <f t="shared" si="109"/>
        <v>590150000</v>
      </c>
      <c r="K1736" s="13">
        <f t="shared" si="110"/>
        <v>590150000</v>
      </c>
      <c r="L1736" s="12">
        <f t="shared" si="111"/>
        <v>590150000</v>
      </c>
    </row>
    <row r="1737" spans="1:12" ht="206.25" x14ac:dyDescent="0.25">
      <c r="A1737" s="11">
        <v>301444</v>
      </c>
      <c r="B1737" s="1" t="s">
        <v>24</v>
      </c>
      <c r="C1737" s="2" t="s">
        <v>2914</v>
      </c>
      <c r="D1737" s="7" t="s">
        <v>2915</v>
      </c>
      <c r="E1737" s="5">
        <v>102</v>
      </c>
      <c r="F1737" s="4">
        <v>102</v>
      </c>
      <c r="G1737" s="4">
        <v>0</v>
      </c>
      <c r="H1737" s="3">
        <v>0</v>
      </c>
      <c r="I1737" s="13">
        <f t="shared" si="108"/>
        <v>56457000</v>
      </c>
      <c r="J1737" s="12">
        <f t="shared" si="109"/>
        <v>188700000</v>
      </c>
      <c r="K1737" s="13">
        <f t="shared" si="110"/>
        <v>188700000</v>
      </c>
      <c r="L1737" s="12">
        <f t="shared" si="111"/>
        <v>188700000</v>
      </c>
    </row>
    <row r="1738" spans="1:12" ht="37.5" x14ac:dyDescent="0.25">
      <c r="A1738" s="11">
        <v>301475</v>
      </c>
      <c r="B1738" s="1"/>
      <c r="C1738" s="2" t="s">
        <v>2916</v>
      </c>
      <c r="D1738" s="7"/>
      <c r="E1738" s="5">
        <v>188</v>
      </c>
      <c r="F1738" s="4">
        <v>188</v>
      </c>
      <c r="G1738" s="4">
        <v>0</v>
      </c>
      <c r="H1738" s="3">
        <v>45</v>
      </c>
      <c r="I1738" s="13">
        <f t="shared" si="108"/>
        <v>104058000</v>
      </c>
      <c r="J1738" s="12">
        <f t="shared" si="109"/>
        <v>347800000</v>
      </c>
      <c r="K1738" s="13">
        <f t="shared" si="110"/>
        <v>347800000</v>
      </c>
      <c r="L1738" s="12">
        <f t="shared" si="111"/>
        <v>347800000</v>
      </c>
    </row>
    <row r="1739" spans="1:12" ht="37.5" x14ac:dyDescent="0.25">
      <c r="A1739" s="11">
        <v>301476</v>
      </c>
      <c r="B1739" s="1"/>
      <c r="C1739" s="2" t="s">
        <v>2917</v>
      </c>
      <c r="D1739" s="7"/>
      <c r="E1739" s="5">
        <v>124</v>
      </c>
      <c r="F1739" s="4">
        <v>124</v>
      </c>
      <c r="G1739" s="4">
        <v>0</v>
      </c>
      <c r="H1739" s="3">
        <v>45</v>
      </c>
      <c r="I1739" s="13">
        <f t="shared" si="108"/>
        <v>68634000</v>
      </c>
      <c r="J1739" s="12">
        <f t="shared" si="109"/>
        <v>229400000</v>
      </c>
      <c r="K1739" s="13">
        <f t="shared" si="110"/>
        <v>229400000</v>
      </c>
      <c r="L1739" s="12">
        <f t="shared" si="111"/>
        <v>229400000</v>
      </c>
    </row>
    <row r="1740" spans="1:12" ht="56.25" x14ac:dyDescent="0.25">
      <c r="A1740" s="11">
        <v>301485</v>
      </c>
      <c r="B1740" s="1"/>
      <c r="C1740" s="2" t="s">
        <v>1037</v>
      </c>
      <c r="D1740" s="7"/>
      <c r="E1740" s="5">
        <v>391</v>
      </c>
      <c r="F1740" s="4">
        <v>391</v>
      </c>
      <c r="G1740" s="4">
        <v>0</v>
      </c>
      <c r="H1740" s="3">
        <v>45</v>
      </c>
      <c r="I1740" s="13">
        <f t="shared" si="108"/>
        <v>216418500</v>
      </c>
      <c r="J1740" s="12">
        <f t="shared" si="109"/>
        <v>723350000</v>
      </c>
      <c r="K1740" s="13">
        <f t="shared" si="110"/>
        <v>723350000</v>
      </c>
      <c r="L1740" s="12">
        <f t="shared" si="111"/>
        <v>723350000</v>
      </c>
    </row>
    <row r="1741" spans="1:12" ht="56.25" x14ac:dyDescent="0.25">
      <c r="A1741" s="11">
        <v>301490</v>
      </c>
      <c r="B1741" s="1"/>
      <c r="C1741" s="2" t="s">
        <v>5449</v>
      </c>
      <c r="D1741" s="7"/>
      <c r="E1741" s="5">
        <v>119</v>
      </c>
      <c r="F1741" s="4">
        <v>119</v>
      </c>
      <c r="G1741" s="4">
        <v>0</v>
      </c>
      <c r="H1741" s="3">
        <v>45</v>
      </c>
      <c r="I1741" s="13">
        <f t="shared" si="108"/>
        <v>65866500</v>
      </c>
      <c r="J1741" s="12">
        <f t="shared" si="109"/>
        <v>220150000</v>
      </c>
      <c r="K1741" s="13">
        <f t="shared" si="110"/>
        <v>220150000</v>
      </c>
      <c r="L1741" s="12">
        <f t="shared" si="111"/>
        <v>220150000</v>
      </c>
    </row>
    <row r="1742" spans="1:12" ht="112.5" x14ac:dyDescent="0.25">
      <c r="A1742" s="11">
        <v>301495</v>
      </c>
      <c r="B1742" s="1"/>
      <c r="C1742" s="2" t="s">
        <v>5450</v>
      </c>
      <c r="D1742" s="7"/>
      <c r="E1742" s="5">
        <v>140</v>
      </c>
      <c r="F1742" s="4">
        <v>140</v>
      </c>
      <c r="G1742" s="4">
        <v>0</v>
      </c>
      <c r="H1742" s="3">
        <v>45</v>
      </c>
      <c r="I1742" s="13">
        <f t="shared" si="108"/>
        <v>77490000</v>
      </c>
      <c r="J1742" s="12">
        <f t="shared" si="109"/>
        <v>259000000</v>
      </c>
      <c r="K1742" s="13">
        <f t="shared" si="110"/>
        <v>259000000</v>
      </c>
      <c r="L1742" s="12">
        <f t="shared" si="111"/>
        <v>259000000</v>
      </c>
    </row>
    <row r="1743" spans="1:12" ht="112.5" x14ac:dyDescent="0.25">
      <c r="A1743" s="11">
        <v>301500</v>
      </c>
      <c r="B1743" s="1"/>
      <c r="C1743" s="2" t="s">
        <v>5451</v>
      </c>
      <c r="D1743" s="7"/>
      <c r="E1743" s="5">
        <v>228</v>
      </c>
      <c r="F1743" s="4">
        <v>228</v>
      </c>
      <c r="G1743" s="4">
        <v>0</v>
      </c>
      <c r="H1743" s="3">
        <v>45</v>
      </c>
      <c r="I1743" s="13">
        <f t="shared" si="108"/>
        <v>126198000</v>
      </c>
      <c r="J1743" s="12">
        <f t="shared" si="109"/>
        <v>421800000</v>
      </c>
      <c r="K1743" s="13">
        <f t="shared" si="110"/>
        <v>421800000</v>
      </c>
      <c r="L1743" s="12">
        <f t="shared" si="111"/>
        <v>421800000</v>
      </c>
    </row>
    <row r="1744" spans="1:12" ht="187.5" x14ac:dyDescent="0.25">
      <c r="A1744" s="11">
        <v>301505</v>
      </c>
      <c r="B1744" s="1"/>
      <c r="C1744" s="2" t="s">
        <v>2918</v>
      </c>
      <c r="D1744" s="7"/>
      <c r="E1744" s="5">
        <v>164</v>
      </c>
      <c r="F1744" s="4">
        <v>164</v>
      </c>
      <c r="G1744" s="4">
        <v>0</v>
      </c>
      <c r="H1744" s="3">
        <v>45</v>
      </c>
      <c r="I1744" s="13">
        <f t="shared" si="108"/>
        <v>90774000</v>
      </c>
      <c r="J1744" s="12">
        <f t="shared" si="109"/>
        <v>303400000</v>
      </c>
      <c r="K1744" s="13">
        <f t="shared" si="110"/>
        <v>303400000</v>
      </c>
      <c r="L1744" s="12">
        <f t="shared" si="111"/>
        <v>303400000</v>
      </c>
    </row>
    <row r="1745" spans="1:12" ht="37.5" x14ac:dyDescent="0.25">
      <c r="A1745" s="11">
        <v>301510</v>
      </c>
      <c r="B1745" s="1"/>
      <c r="C1745" s="2" t="s">
        <v>1038</v>
      </c>
      <c r="D1745" s="7"/>
      <c r="E1745" s="5">
        <v>112</v>
      </c>
      <c r="F1745" s="4">
        <v>112</v>
      </c>
      <c r="G1745" s="4">
        <v>0</v>
      </c>
      <c r="H1745" s="3">
        <v>45</v>
      </c>
      <c r="I1745" s="13">
        <f t="shared" si="108"/>
        <v>61992000</v>
      </c>
      <c r="J1745" s="12">
        <f t="shared" si="109"/>
        <v>207200000</v>
      </c>
      <c r="K1745" s="13">
        <f t="shared" si="110"/>
        <v>207200000</v>
      </c>
      <c r="L1745" s="12">
        <f t="shared" si="111"/>
        <v>207200000</v>
      </c>
    </row>
    <row r="1746" spans="1:12" ht="112.5" x14ac:dyDescent="0.25">
      <c r="A1746" s="11">
        <v>301515</v>
      </c>
      <c r="B1746" s="1" t="s">
        <v>24</v>
      </c>
      <c r="C1746" s="2" t="s">
        <v>2919</v>
      </c>
      <c r="D1746" s="7"/>
      <c r="E1746" s="5">
        <v>25</v>
      </c>
      <c r="F1746" s="4">
        <v>25</v>
      </c>
      <c r="G1746" s="4">
        <v>0</v>
      </c>
      <c r="H1746" s="3">
        <v>0</v>
      </c>
      <c r="I1746" s="13">
        <f t="shared" si="108"/>
        <v>13837500</v>
      </c>
      <c r="J1746" s="12">
        <f t="shared" si="109"/>
        <v>46250000</v>
      </c>
      <c r="K1746" s="13">
        <f t="shared" si="110"/>
        <v>46250000</v>
      </c>
      <c r="L1746" s="12">
        <f t="shared" si="111"/>
        <v>46250000</v>
      </c>
    </row>
    <row r="1747" spans="1:12" ht="56.25" x14ac:dyDescent="0.25">
      <c r="A1747" s="11">
        <v>301520</v>
      </c>
      <c r="B1747" s="1"/>
      <c r="C1747" s="2" t="s">
        <v>2920</v>
      </c>
      <c r="D1747" s="7" t="s">
        <v>2921</v>
      </c>
      <c r="E1747" s="5">
        <v>650</v>
      </c>
      <c r="F1747" s="4">
        <v>650</v>
      </c>
      <c r="G1747" s="4">
        <v>0</v>
      </c>
      <c r="H1747" s="3" t="s">
        <v>2922</v>
      </c>
      <c r="I1747" s="13">
        <f t="shared" si="108"/>
        <v>359775000</v>
      </c>
      <c r="J1747" s="12">
        <f t="shared" si="109"/>
        <v>1202500000</v>
      </c>
      <c r="K1747" s="13">
        <f t="shared" si="110"/>
        <v>1202500000</v>
      </c>
      <c r="L1747" s="12">
        <f t="shared" si="111"/>
        <v>1202500000</v>
      </c>
    </row>
    <row r="1748" spans="1:12" ht="93.75" x14ac:dyDescent="0.25">
      <c r="A1748" s="11">
        <v>301540</v>
      </c>
      <c r="B1748" s="1"/>
      <c r="C1748" s="2" t="s">
        <v>2923</v>
      </c>
      <c r="D1748" s="7" t="s">
        <v>2924</v>
      </c>
      <c r="E1748" s="5">
        <v>53</v>
      </c>
      <c r="F1748" s="4">
        <v>53</v>
      </c>
      <c r="G1748" s="4">
        <v>0</v>
      </c>
      <c r="H1748" s="3">
        <v>40</v>
      </c>
      <c r="I1748" s="13">
        <f t="shared" si="108"/>
        <v>29335500</v>
      </c>
      <c r="J1748" s="12">
        <f t="shared" si="109"/>
        <v>98050000</v>
      </c>
      <c r="K1748" s="13">
        <f t="shared" si="110"/>
        <v>98050000</v>
      </c>
      <c r="L1748" s="12">
        <f t="shared" si="111"/>
        <v>98050000</v>
      </c>
    </row>
    <row r="1749" spans="1:12" ht="112.5" x14ac:dyDescent="0.25">
      <c r="A1749" s="11">
        <v>301541</v>
      </c>
      <c r="B1749" s="1" t="s">
        <v>24</v>
      </c>
      <c r="C1749" s="2" t="s">
        <v>2925</v>
      </c>
      <c r="D1749" s="7" t="s">
        <v>2924</v>
      </c>
      <c r="E1749" s="5">
        <v>32.200000000000003</v>
      </c>
      <c r="F1749" s="4">
        <v>32.200000000000003</v>
      </c>
      <c r="G1749" s="4">
        <v>0</v>
      </c>
      <c r="H1749" s="3">
        <v>0</v>
      </c>
      <c r="I1749" s="13">
        <f t="shared" si="108"/>
        <v>17822700</v>
      </c>
      <c r="J1749" s="12">
        <f t="shared" si="109"/>
        <v>59570000.000000007</v>
      </c>
      <c r="K1749" s="13">
        <f t="shared" si="110"/>
        <v>59570000.000000007</v>
      </c>
      <c r="L1749" s="12">
        <f t="shared" si="111"/>
        <v>59570000.000000007</v>
      </c>
    </row>
    <row r="1750" spans="1:12" ht="75" x14ac:dyDescent="0.25">
      <c r="A1750" s="11">
        <v>301543</v>
      </c>
      <c r="B1750" s="1"/>
      <c r="C1750" s="2" t="s">
        <v>2926</v>
      </c>
      <c r="D1750" s="7"/>
      <c r="E1750" s="5">
        <v>53</v>
      </c>
      <c r="F1750" s="4">
        <v>53</v>
      </c>
      <c r="G1750" s="4">
        <v>0</v>
      </c>
      <c r="H1750" s="3">
        <v>5</v>
      </c>
      <c r="I1750" s="13">
        <f t="shared" si="108"/>
        <v>29335500</v>
      </c>
      <c r="J1750" s="12">
        <f t="shared" si="109"/>
        <v>98050000</v>
      </c>
      <c r="K1750" s="13">
        <f t="shared" si="110"/>
        <v>98050000</v>
      </c>
      <c r="L1750" s="12">
        <f t="shared" si="111"/>
        <v>98050000</v>
      </c>
    </row>
    <row r="1751" spans="1:12" ht="75" x14ac:dyDescent="0.25">
      <c r="A1751" s="11">
        <v>301544</v>
      </c>
      <c r="B1751" s="1"/>
      <c r="C1751" s="2" t="s">
        <v>2927</v>
      </c>
      <c r="D1751" s="7" t="s">
        <v>2928</v>
      </c>
      <c r="E1751" s="5">
        <v>99</v>
      </c>
      <c r="F1751" s="4">
        <v>99</v>
      </c>
      <c r="G1751" s="4">
        <v>0</v>
      </c>
      <c r="H1751" s="3">
        <v>5</v>
      </c>
      <c r="I1751" s="13">
        <f t="shared" si="108"/>
        <v>54796500</v>
      </c>
      <c r="J1751" s="12">
        <f t="shared" si="109"/>
        <v>183150000</v>
      </c>
      <c r="K1751" s="13">
        <f t="shared" si="110"/>
        <v>183150000</v>
      </c>
      <c r="L1751" s="12">
        <f t="shared" si="111"/>
        <v>183150000</v>
      </c>
    </row>
    <row r="1752" spans="1:12" ht="93.75" x14ac:dyDescent="0.25">
      <c r="A1752" s="11">
        <v>301545</v>
      </c>
      <c r="B1752" s="1"/>
      <c r="C1752" s="2" t="s">
        <v>2929</v>
      </c>
      <c r="D1752" s="7" t="s">
        <v>2928</v>
      </c>
      <c r="E1752" s="5">
        <v>25</v>
      </c>
      <c r="F1752" s="4">
        <v>25</v>
      </c>
      <c r="G1752" s="4">
        <v>0</v>
      </c>
      <c r="H1752" s="3">
        <v>5</v>
      </c>
      <c r="I1752" s="13">
        <f t="shared" si="108"/>
        <v>13837500</v>
      </c>
      <c r="J1752" s="12">
        <f t="shared" si="109"/>
        <v>46250000</v>
      </c>
      <c r="K1752" s="13">
        <f t="shared" si="110"/>
        <v>46250000</v>
      </c>
      <c r="L1752" s="12">
        <f t="shared" si="111"/>
        <v>46250000</v>
      </c>
    </row>
    <row r="1753" spans="1:12" ht="75" x14ac:dyDescent="0.25">
      <c r="A1753" s="11">
        <v>301546</v>
      </c>
      <c r="B1753" s="1"/>
      <c r="C1753" s="2" t="s">
        <v>2930</v>
      </c>
      <c r="D1753" s="7" t="s">
        <v>2928</v>
      </c>
      <c r="E1753" s="5">
        <v>57</v>
      </c>
      <c r="F1753" s="4">
        <v>57</v>
      </c>
      <c r="G1753" s="4">
        <v>0</v>
      </c>
      <c r="H1753" s="3">
        <v>5</v>
      </c>
      <c r="I1753" s="13">
        <f t="shared" si="108"/>
        <v>31549500</v>
      </c>
      <c r="J1753" s="12">
        <f t="shared" si="109"/>
        <v>105450000</v>
      </c>
      <c r="K1753" s="13">
        <f t="shared" si="110"/>
        <v>105450000</v>
      </c>
      <c r="L1753" s="12">
        <f t="shared" si="111"/>
        <v>105450000</v>
      </c>
    </row>
    <row r="1754" spans="1:12" ht="93.75" x14ac:dyDescent="0.25">
      <c r="A1754" s="11">
        <v>301547</v>
      </c>
      <c r="B1754" s="1"/>
      <c r="C1754" s="2" t="s">
        <v>2931</v>
      </c>
      <c r="D1754" s="7" t="s">
        <v>2928</v>
      </c>
      <c r="E1754" s="5">
        <v>29</v>
      </c>
      <c r="F1754" s="4">
        <v>29</v>
      </c>
      <c r="G1754" s="4">
        <v>0</v>
      </c>
      <c r="H1754" s="3">
        <v>5</v>
      </c>
      <c r="I1754" s="13">
        <f t="shared" si="108"/>
        <v>16051500</v>
      </c>
      <c r="J1754" s="12">
        <f t="shared" si="109"/>
        <v>53650000</v>
      </c>
      <c r="K1754" s="13">
        <f t="shared" si="110"/>
        <v>53650000</v>
      </c>
      <c r="L1754" s="12">
        <f t="shared" si="111"/>
        <v>53650000</v>
      </c>
    </row>
    <row r="1755" spans="1:12" ht="75" x14ac:dyDescent="0.25">
      <c r="A1755" s="11">
        <v>301548</v>
      </c>
      <c r="B1755" s="1"/>
      <c r="C1755" s="2" t="s">
        <v>2932</v>
      </c>
      <c r="D1755" s="7" t="s">
        <v>2928</v>
      </c>
      <c r="E1755" s="5">
        <v>61</v>
      </c>
      <c r="F1755" s="4">
        <v>61</v>
      </c>
      <c r="G1755" s="4">
        <v>0</v>
      </c>
      <c r="H1755" s="3">
        <v>5</v>
      </c>
      <c r="I1755" s="13">
        <f t="shared" si="108"/>
        <v>33763500</v>
      </c>
      <c r="J1755" s="12">
        <f t="shared" si="109"/>
        <v>112850000</v>
      </c>
      <c r="K1755" s="13">
        <f t="shared" si="110"/>
        <v>112850000</v>
      </c>
      <c r="L1755" s="12">
        <f t="shared" si="111"/>
        <v>112850000</v>
      </c>
    </row>
    <row r="1756" spans="1:12" ht="112.5" x14ac:dyDescent="0.25">
      <c r="A1756" s="11">
        <v>301549</v>
      </c>
      <c r="B1756" s="1" t="s">
        <v>24</v>
      </c>
      <c r="C1756" s="2" t="s">
        <v>2933</v>
      </c>
      <c r="D1756" s="7" t="s">
        <v>2928</v>
      </c>
      <c r="E1756" s="5">
        <v>22</v>
      </c>
      <c r="F1756" s="4">
        <v>22</v>
      </c>
      <c r="G1756" s="4">
        <v>0</v>
      </c>
      <c r="H1756" s="3">
        <v>0</v>
      </c>
      <c r="I1756" s="13">
        <f t="shared" si="108"/>
        <v>12177000</v>
      </c>
      <c r="J1756" s="12">
        <f t="shared" si="109"/>
        <v>40700000</v>
      </c>
      <c r="K1756" s="13">
        <f t="shared" si="110"/>
        <v>40700000</v>
      </c>
      <c r="L1756" s="12">
        <f t="shared" si="111"/>
        <v>40700000</v>
      </c>
    </row>
    <row r="1757" spans="1:12" ht="37.5" x14ac:dyDescent="0.25">
      <c r="A1757" s="11">
        <v>301550</v>
      </c>
      <c r="B1757" s="1"/>
      <c r="C1757" s="2" t="s">
        <v>2934</v>
      </c>
      <c r="D1757" s="7"/>
      <c r="E1757" s="5">
        <v>22</v>
      </c>
      <c r="F1757" s="4">
        <v>22</v>
      </c>
      <c r="G1757" s="4">
        <v>0</v>
      </c>
      <c r="H1757" s="3">
        <v>5</v>
      </c>
      <c r="I1757" s="13">
        <f t="shared" si="108"/>
        <v>12177000</v>
      </c>
      <c r="J1757" s="12">
        <f t="shared" si="109"/>
        <v>40700000</v>
      </c>
      <c r="K1757" s="13">
        <f t="shared" si="110"/>
        <v>40700000</v>
      </c>
      <c r="L1757" s="12">
        <f t="shared" si="111"/>
        <v>40700000</v>
      </c>
    </row>
    <row r="1758" spans="1:12" ht="37.5" x14ac:dyDescent="0.25">
      <c r="A1758" s="11">
        <v>301555</v>
      </c>
      <c r="B1758" s="1"/>
      <c r="C1758" s="2" t="s">
        <v>2935</v>
      </c>
      <c r="D1758" s="7"/>
      <c r="E1758" s="5">
        <v>4</v>
      </c>
      <c r="F1758" s="4">
        <v>4</v>
      </c>
      <c r="G1758" s="4">
        <v>0</v>
      </c>
      <c r="H1758" s="3">
        <v>5</v>
      </c>
      <c r="I1758" s="13">
        <f t="shared" si="108"/>
        <v>2214000</v>
      </c>
      <c r="J1758" s="12">
        <f t="shared" si="109"/>
        <v>7400000</v>
      </c>
      <c r="K1758" s="13">
        <f t="shared" si="110"/>
        <v>7400000</v>
      </c>
      <c r="L1758" s="12">
        <f t="shared" si="111"/>
        <v>7400000</v>
      </c>
    </row>
    <row r="1759" spans="1:12" ht="56.25" x14ac:dyDescent="0.25">
      <c r="A1759" s="11">
        <v>301560</v>
      </c>
      <c r="B1759" s="1"/>
      <c r="C1759" s="2" t="s">
        <v>1039</v>
      </c>
      <c r="D1759" s="7"/>
      <c r="E1759" s="5">
        <v>31</v>
      </c>
      <c r="F1759" s="4">
        <v>31</v>
      </c>
      <c r="G1759" s="4">
        <v>0</v>
      </c>
      <c r="H1759" s="3">
        <v>14</v>
      </c>
      <c r="I1759" s="13">
        <f t="shared" si="108"/>
        <v>17158500</v>
      </c>
      <c r="J1759" s="12">
        <f t="shared" si="109"/>
        <v>57350000</v>
      </c>
      <c r="K1759" s="13">
        <f t="shared" si="110"/>
        <v>57350000</v>
      </c>
      <c r="L1759" s="12">
        <f t="shared" si="111"/>
        <v>57350000</v>
      </c>
    </row>
    <row r="1760" spans="1:12" ht="75" x14ac:dyDescent="0.25">
      <c r="A1760" s="11">
        <v>301565</v>
      </c>
      <c r="B1760" s="1"/>
      <c r="C1760" s="2" t="s">
        <v>1040</v>
      </c>
      <c r="D1760" s="7"/>
      <c r="E1760" s="5">
        <v>54</v>
      </c>
      <c r="F1760" s="4">
        <v>54</v>
      </c>
      <c r="G1760" s="4">
        <v>0</v>
      </c>
      <c r="H1760" s="3">
        <v>12</v>
      </c>
      <c r="I1760" s="13">
        <f t="shared" si="108"/>
        <v>29889000</v>
      </c>
      <c r="J1760" s="12">
        <f t="shared" si="109"/>
        <v>99900000</v>
      </c>
      <c r="K1760" s="13">
        <f t="shared" si="110"/>
        <v>99900000</v>
      </c>
      <c r="L1760" s="12">
        <f t="shared" si="111"/>
        <v>99900000</v>
      </c>
    </row>
    <row r="1761" spans="1:12" ht="56.25" x14ac:dyDescent="0.25">
      <c r="A1761" s="11">
        <v>301570</v>
      </c>
      <c r="B1761" s="1"/>
      <c r="C1761" s="2" t="s">
        <v>1041</v>
      </c>
      <c r="D1761" s="7"/>
      <c r="E1761" s="5">
        <v>44</v>
      </c>
      <c r="F1761" s="4">
        <v>44</v>
      </c>
      <c r="G1761" s="4">
        <v>0</v>
      </c>
      <c r="H1761" s="3">
        <v>27</v>
      </c>
      <c r="I1761" s="13">
        <f t="shared" si="108"/>
        <v>24354000</v>
      </c>
      <c r="J1761" s="12">
        <f t="shared" si="109"/>
        <v>81400000</v>
      </c>
      <c r="K1761" s="13">
        <f t="shared" si="110"/>
        <v>81400000</v>
      </c>
      <c r="L1761" s="12">
        <f t="shared" si="111"/>
        <v>81400000</v>
      </c>
    </row>
    <row r="1762" spans="1:12" ht="75" x14ac:dyDescent="0.25">
      <c r="A1762" s="11">
        <v>301575</v>
      </c>
      <c r="B1762" s="1"/>
      <c r="C1762" s="2" t="s">
        <v>1042</v>
      </c>
      <c r="D1762" s="7"/>
      <c r="E1762" s="5">
        <v>70</v>
      </c>
      <c r="F1762" s="4">
        <v>70</v>
      </c>
      <c r="G1762" s="4">
        <v>0</v>
      </c>
      <c r="H1762" s="3">
        <v>40</v>
      </c>
      <c r="I1762" s="13">
        <f t="shared" si="108"/>
        <v>38745000</v>
      </c>
      <c r="J1762" s="12">
        <f t="shared" si="109"/>
        <v>129500000</v>
      </c>
      <c r="K1762" s="13">
        <f t="shared" si="110"/>
        <v>129500000</v>
      </c>
      <c r="L1762" s="12">
        <f t="shared" si="111"/>
        <v>129500000</v>
      </c>
    </row>
    <row r="1763" spans="1:12" ht="56.25" x14ac:dyDescent="0.25">
      <c r="A1763" s="11">
        <v>301580</v>
      </c>
      <c r="B1763" s="1"/>
      <c r="C1763" s="2" t="s">
        <v>2936</v>
      </c>
      <c r="D1763" s="7"/>
      <c r="E1763" s="5">
        <v>107</v>
      </c>
      <c r="F1763" s="4">
        <v>107</v>
      </c>
      <c r="G1763" s="4">
        <v>0</v>
      </c>
      <c r="H1763" s="3">
        <v>40</v>
      </c>
      <c r="I1763" s="13">
        <f t="shared" si="108"/>
        <v>59224500</v>
      </c>
      <c r="J1763" s="12">
        <f t="shared" si="109"/>
        <v>197950000</v>
      </c>
      <c r="K1763" s="13">
        <f t="shared" si="110"/>
        <v>197950000</v>
      </c>
      <c r="L1763" s="12">
        <f t="shared" si="111"/>
        <v>197950000</v>
      </c>
    </row>
    <row r="1764" spans="1:12" ht="37.5" x14ac:dyDescent="0.25">
      <c r="A1764" s="11">
        <v>301585</v>
      </c>
      <c r="B1764" s="1"/>
      <c r="C1764" s="2" t="s">
        <v>1043</v>
      </c>
      <c r="D1764" s="7"/>
      <c r="E1764" s="5">
        <v>128</v>
      </c>
      <c r="F1764" s="4">
        <v>128</v>
      </c>
      <c r="G1764" s="4">
        <v>0</v>
      </c>
      <c r="H1764" s="3">
        <v>40</v>
      </c>
      <c r="I1764" s="13">
        <f t="shared" si="108"/>
        <v>70848000</v>
      </c>
      <c r="J1764" s="12">
        <f t="shared" si="109"/>
        <v>236800000</v>
      </c>
      <c r="K1764" s="13">
        <f t="shared" si="110"/>
        <v>236800000</v>
      </c>
      <c r="L1764" s="12">
        <f t="shared" si="111"/>
        <v>236800000</v>
      </c>
    </row>
    <row r="1765" spans="1:12" ht="56.25" x14ac:dyDescent="0.25">
      <c r="A1765" s="11">
        <v>301590</v>
      </c>
      <c r="B1765" s="1"/>
      <c r="C1765" s="2" t="s">
        <v>2937</v>
      </c>
      <c r="D1765" s="7"/>
      <c r="E1765" s="5">
        <v>98</v>
      </c>
      <c r="F1765" s="4">
        <v>98</v>
      </c>
      <c r="G1765" s="4">
        <v>0</v>
      </c>
      <c r="H1765" s="3">
        <v>40</v>
      </c>
      <c r="I1765" s="13">
        <f t="shared" si="108"/>
        <v>54243000</v>
      </c>
      <c r="J1765" s="12">
        <f t="shared" si="109"/>
        <v>181300000</v>
      </c>
      <c r="K1765" s="13">
        <f t="shared" si="110"/>
        <v>181300000</v>
      </c>
      <c r="L1765" s="12">
        <f t="shared" si="111"/>
        <v>181300000</v>
      </c>
    </row>
    <row r="1766" spans="1:12" ht="37.5" x14ac:dyDescent="0.25">
      <c r="A1766" s="11">
        <v>301595</v>
      </c>
      <c r="B1766" s="1"/>
      <c r="C1766" s="2" t="s">
        <v>1044</v>
      </c>
      <c r="D1766" s="7"/>
      <c r="E1766" s="5">
        <v>113</v>
      </c>
      <c r="F1766" s="4">
        <v>113</v>
      </c>
      <c r="G1766" s="4">
        <v>0</v>
      </c>
      <c r="H1766" s="3">
        <v>40</v>
      </c>
      <c r="I1766" s="13">
        <f t="shared" si="108"/>
        <v>62545500</v>
      </c>
      <c r="J1766" s="12">
        <f t="shared" si="109"/>
        <v>209050000</v>
      </c>
      <c r="K1766" s="13">
        <f t="shared" si="110"/>
        <v>209050000</v>
      </c>
      <c r="L1766" s="12">
        <f t="shared" si="111"/>
        <v>209050000</v>
      </c>
    </row>
    <row r="1767" spans="1:12" ht="56.25" x14ac:dyDescent="0.25">
      <c r="A1767" s="11">
        <v>301600</v>
      </c>
      <c r="B1767" s="1"/>
      <c r="C1767" s="2" t="s">
        <v>1045</v>
      </c>
      <c r="D1767" s="7"/>
      <c r="E1767" s="5">
        <v>181</v>
      </c>
      <c r="F1767" s="4">
        <v>181</v>
      </c>
      <c r="G1767" s="4">
        <v>0</v>
      </c>
      <c r="H1767" s="3">
        <v>40</v>
      </c>
      <c r="I1767" s="13">
        <f t="shared" si="108"/>
        <v>100183500</v>
      </c>
      <c r="J1767" s="12">
        <f t="shared" si="109"/>
        <v>334850000</v>
      </c>
      <c r="K1767" s="13">
        <f t="shared" si="110"/>
        <v>334850000</v>
      </c>
      <c r="L1767" s="12">
        <f t="shared" si="111"/>
        <v>334850000</v>
      </c>
    </row>
    <row r="1768" spans="1:12" ht="93.75" x14ac:dyDescent="0.25">
      <c r="A1768" s="11">
        <v>301601</v>
      </c>
      <c r="B1768" s="1"/>
      <c r="C1768" s="2" t="s">
        <v>2938</v>
      </c>
      <c r="D1768" s="7"/>
      <c r="E1768" s="5">
        <v>89</v>
      </c>
      <c r="F1768" s="4">
        <v>89</v>
      </c>
      <c r="G1768" s="4">
        <v>0</v>
      </c>
      <c r="H1768" s="3">
        <v>17</v>
      </c>
      <c r="I1768" s="13">
        <f t="shared" si="108"/>
        <v>49261500</v>
      </c>
      <c r="J1768" s="12">
        <f t="shared" si="109"/>
        <v>164650000</v>
      </c>
      <c r="K1768" s="13">
        <f t="shared" si="110"/>
        <v>164650000</v>
      </c>
      <c r="L1768" s="12">
        <f t="shared" si="111"/>
        <v>164650000</v>
      </c>
    </row>
    <row r="1769" spans="1:12" ht="93.75" x14ac:dyDescent="0.25">
      <c r="A1769" s="11">
        <v>301602</v>
      </c>
      <c r="B1769" s="1"/>
      <c r="C1769" s="2" t="s">
        <v>2939</v>
      </c>
      <c r="D1769" s="7"/>
      <c r="E1769" s="5">
        <v>228</v>
      </c>
      <c r="F1769" s="4">
        <v>228</v>
      </c>
      <c r="G1769" s="4">
        <v>0</v>
      </c>
      <c r="H1769" s="3">
        <v>17</v>
      </c>
      <c r="I1769" s="13">
        <f t="shared" si="108"/>
        <v>126198000</v>
      </c>
      <c r="J1769" s="12">
        <f t="shared" si="109"/>
        <v>421800000</v>
      </c>
      <c r="K1769" s="13">
        <f t="shared" si="110"/>
        <v>421800000</v>
      </c>
      <c r="L1769" s="12">
        <f t="shared" si="111"/>
        <v>421800000</v>
      </c>
    </row>
    <row r="1770" spans="1:12" ht="56.25" x14ac:dyDescent="0.25">
      <c r="A1770" s="11">
        <v>301605</v>
      </c>
      <c r="B1770" s="1"/>
      <c r="C1770" s="2" t="s">
        <v>2940</v>
      </c>
      <c r="D1770" s="7"/>
      <c r="E1770" s="5">
        <v>207</v>
      </c>
      <c r="F1770" s="4">
        <v>207</v>
      </c>
      <c r="G1770" s="4">
        <v>0</v>
      </c>
      <c r="H1770" s="3">
        <v>40</v>
      </c>
      <c r="I1770" s="13">
        <f t="shared" si="108"/>
        <v>114574500</v>
      </c>
      <c r="J1770" s="12">
        <f t="shared" si="109"/>
        <v>382950000</v>
      </c>
      <c r="K1770" s="13">
        <f t="shared" si="110"/>
        <v>382950000</v>
      </c>
      <c r="L1770" s="12">
        <f t="shared" si="111"/>
        <v>382950000</v>
      </c>
    </row>
    <row r="1771" spans="1:12" ht="93.75" x14ac:dyDescent="0.25">
      <c r="A1771" s="11">
        <v>301606</v>
      </c>
      <c r="B1771" s="1"/>
      <c r="C1771" s="2" t="s">
        <v>2941</v>
      </c>
      <c r="D1771" s="7"/>
      <c r="E1771" s="5">
        <v>83</v>
      </c>
      <c r="F1771" s="4">
        <v>83</v>
      </c>
      <c r="G1771" s="4">
        <v>0</v>
      </c>
      <c r="H1771" s="3">
        <v>17</v>
      </c>
      <c r="I1771" s="13">
        <f t="shared" si="108"/>
        <v>45940500</v>
      </c>
      <c r="J1771" s="12">
        <f t="shared" si="109"/>
        <v>153550000</v>
      </c>
      <c r="K1771" s="13">
        <f t="shared" si="110"/>
        <v>153550000</v>
      </c>
      <c r="L1771" s="12">
        <f t="shared" si="111"/>
        <v>153550000</v>
      </c>
    </row>
    <row r="1772" spans="1:12" ht="93.75" x14ac:dyDescent="0.25">
      <c r="A1772" s="11">
        <v>301607</v>
      </c>
      <c r="B1772" s="1"/>
      <c r="C1772" s="2" t="s">
        <v>2942</v>
      </c>
      <c r="D1772" s="7"/>
      <c r="E1772" s="5">
        <v>53</v>
      </c>
      <c r="F1772" s="4">
        <v>53</v>
      </c>
      <c r="G1772" s="4">
        <v>0</v>
      </c>
      <c r="H1772" s="3">
        <v>17</v>
      </c>
      <c r="I1772" s="13">
        <f t="shared" si="108"/>
        <v>29335500</v>
      </c>
      <c r="J1772" s="12">
        <f t="shared" si="109"/>
        <v>98050000</v>
      </c>
      <c r="K1772" s="13">
        <f t="shared" si="110"/>
        <v>98050000</v>
      </c>
      <c r="L1772" s="12">
        <f t="shared" si="111"/>
        <v>98050000</v>
      </c>
    </row>
    <row r="1773" spans="1:12" ht="93.75" x14ac:dyDescent="0.25">
      <c r="A1773" s="11">
        <v>301608</v>
      </c>
      <c r="B1773" s="1"/>
      <c r="C1773" s="2" t="s">
        <v>2943</v>
      </c>
      <c r="D1773" s="7"/>
      <c r="E1773" s="5">
        <v>91</v>
      </c>
      <c r="F1773" s="4">
        <v>91</v>
      </c>
      <c r="G1773" s="4">
        <v>0</v>
      </c>
      <c r="H1773" s="3">
        <v>17</v>
      </c>
      <c r="I1773" s="13">
        <f t="shared" si="108"/>
        <v>50368500</v>
      </c>
      <c r="J1773" s="12">
        <f t="shared" si="109"/>
        <v>168350000</v>
      </c>
      <c r="K1773" s="13">
        <f t="shared" si="110"/>
        <v>168350000</v>
      </c>
      <c r="L1773" s="12">
        <f t="shared" si="111"/>
        <v>168350000</v>
      </c>
    </row>
    <row r="1774" spans="1:12" ht="131.25" x14ac:dyDescent="0.25">
      <c r="A1774" s="11">
        <v>301609</v>
      </c>
      <c r="B1774" s="1"/>
      <c r="C1774" s="2" t="s">
        <v>2944</v>
      </c>
      <c r="D1774" s="7"/>
      <c r="E1774" s="5">
        <v>70</v>
      </c>
      <c r="F1774" s="4">
        <v>70</v>
      </c>
      <c r="G1774" s="4">
        <v>0</v>
      </c>
      <c r="H1774" s="3">
        <v>17</v>
      </c>
      <c r="I1774" s="13">
        <f t="shared" si="108"/>
        <v>38745000</v>
      </c>
      <c r="J1774" s="12">
        <f t="shared" si="109"/>
        <v>129500000</v>
      </c>
      <c r="K1774" s="13">
        <f t="shared" si="110"/>
        <v>129500000</v>
      </c>
      <c r="L1774" s="12">
        <f t="shared" si="111"/>
        <v>129500000</v>
      </c>
    </row>
    <row r="1775" spans="1:12" ht="112.5" x14ac:dyDescent="0.25">
      <c r="A1775" s="11">
        <v>301610</v>
      </c>
      <c r="B1775" s="1"/>
      <c r="C1775" s="2" t="s">
        <v>2945</v>
      </c>
      <c r="D1775" s="7"/>
      <c r="E1775" s="5">
        <v>93</v>
      </c>
      <c r="F1775" s="4">
        <v>93</v>
      </c>
      <c r="G1775" s="4">
        <v>0</v>
      </c>
      <c r="H1775" s="3">
        <v>17</v>
      </c>
      <c r="I1775" s="13">
        <f t="shared" si="108"/>
        <v>51475500</v>
      </c>
      <c r="J1775" s="12">
        <f t="shared" si="109"/>
        <v>172050000</v>
      </c>
      <c r="K1775" s="13">
        <f t="shared" si="110"/>
        <v>172050000</v>
      </c>
      <c r="L1775" s="12">
        <f t="shared" si="111"/>
        <v>172050000</v>
      </c>
    </row>
    <row r="1776" spans="1:12" ht="93.75" x14ac:dyDescent="0.25">
      <c r="A1776" s="11">
        <v>301611</v>
      </c>
      <c r="B1776" s="1"/>
      <c r="C1776" s="2" t="s">
        <v>2946</v>
      </c>
      <c r="D1776" s="7"/>
      <c r="E1776" s="5">
        <v>104</v>
      </c>
      <c r="F1776" s="4">
        <v>104</v>
      </c>
      <c r="G1776" s="4">
        <v>0</v>
      </c>
      <c r="H1776" s="3">
        <v>0</v>
      </c>
      <c r="I1776" s="13">
        <f t="shared" si="108"/>
        <v>57564000</v>
      </c>
      <c r="J1776" s="12">
        <f t="shared" si="109"/>
        <v>192400000</v>
      </c>
      <c r="K1776" s="13">
        <f t="shared" si="110"/>
        <v>192400000</v>
      </c>
      <c r="L1776" s="12">
        <f t="shared" si="111"/>
        <v>192400000</v>
      </c>
    </row>
    <row r="1777" spans="1:12" ht="112.5" x14ac:dyDescent="0.25">
      <c r="A1777" s="11">
        <v>301612</v>
      </c>
      <c r="B1777" s="1"/>
      <c r="C1777" s="2" t="s">
        <v>2947</v>
      </c>
      <c r="D1777" s="7"/>
      <c r="E1777" s="5">
        <v>128</v>
      </c>
      <c r="F1777" s="4">
        <v>128</v>
      </c>
      <c r="G1777" s="4">
        <v>0</v>
      </c>
      <c r="H1777" s="3">
        <v>0</v>
      </c>
      <c r="I1777" s="13">
        <f t="shared" si="108"/>
        <v>70848000</v>
      </c>
      <c r="J1777" s="12">
        <f t="shared" si="109"/>
        <v>236800000</v>
      </c>
      <c r="K1777" s="13">
        <f t="shared" si="110"/>
        <v>236800000</v>
      </c>
      <c r="L1777" s="12">
        <f t="shared" si="111"/>
        <v>236800000</v>
      </c>
    </row>
    <row r="1778" spans="1:12" ht="75" x14ac:dyDescent="0.25">
      <c r="A1778" s="11">
        <v>301645</v>
      </c>
      <c r="B1778" s="1"/>
      <c r="C1778" s="2" t="s">
        <v>2948</v>
      </c>
      <c r="D1778" s="7"/>
      <c r="E1778" s="5">
        <v>128</v>
      </c>
      <c r="F1778" s="4">
        <v>128</v>
      </c>
      <c r="G1778" s="4">
        <v>0</v>
      </c>
      <c r="H1778" s="3">
        <v>15</v>
      </c>
      <c r="I1778" s="13">
        <f t="shared" si="108"/>
        <v>70848000</v>
      </c>
      <c r="J1778" s="12">
        <f t="shared" si="109"/>
        <v>236800000</v>
      </c>
      <c r="K1778" s="13">
        <f t="shared" si="110"/>
        <v>236800000</v>
      </c>
      <c r="L1778" s="12">
        <f t="shared" si="111"/>
        <v>236800000</v>
      </c>
    </row>
    <row r="1779" spans="1:12" ht="93.75" x14ac:dyDescent="0.25">
      <c r="A1779" s="11">
        <v>301647</v>
      </c>
      <c r="B1779" s="1"/>
      <c r="C1779" s="2" t="s">
        <v>2949</v>
      </c>
      <c r="D1779" s="7"/>
      <c r="E1779" s="5">
        <v>83</v>
      </c>
      <c r="F1779" s="4">
        <v>83</v>
      </c>
      <c r="G1779" s="4">
        <v>0</v>
      </c>
      <c r="H1779" s="3">
        <v>15</v>
      </c>
      <c r="I1779" s="13">
        <f t="shared" si="108"/>
        <v>45940500</v>
      </c>
      <c r="J1779" s="12">
        <f t="shared" si="109"/>
        <v>153550000</v>
      </c>
      <c r="K1779" s="13">
        <f t="shared" si="110"/>
        <v>153550000</v>
      </c>
      <c r="L1779" s="12">
        <f t="shared" si="111"/>
        <v>153550000</v>
      </c>
    </row>
    <row r="1780" spans="1:12" ht="75" x14ac:dyDescent="0.25">
      <c r="A1780" s="11">
        <v>301648</v>
      </c>
      <c r="B1780" s="1"/>
      <c r="C1780" s="2" t="s">
        <v>2950</v>
      </c>
      <c r="D1780" s="7"/>
      <c r="E1780" s="5">
        <v>101</v>
      </c>
      <c r="F1780" s="4">
        <v>101</v>
      </c>
      <c r="G1780" s="4">
        <v>0</v>
      </c>
      <c r="H1780" s="3">
        <v>15</v>
      </c>
      <c r="I1780" s="13">
        <f t="shared" si="108"/>
        <v>55903500</v>
      </c>
      <c r="J1780" s="12">
        <f t="shared" si="109"/>
        <v>186850000</v>
      </c>
      <c r="K1780" s="13">
        <f t="shared" si="110"/>
        <v>186850000</v>
      </c>
      <c r="L1780" s="12">
        <f t="shared" si="111"/>
        <v>186850000</v>
      </c>
    </row>
    <row r="1781" spans="1:12" ht="75" x14ac:dyDescent="0.25">
      <c r="A1781" s="11">
        <v>301649</v>
      </c>
      <c r="B1781" s="1"/>
      <c r="C1781" s="2" t="s">
        <v>2951</v>
      </c>
      <c r="D1781" s="7"/>
      <c r="E1781" s="5">
        <v>70</v>
      </c>
      <c r="F1781" s="4">
        <v>70</v>
      </c>
      <c r="G1781" s="4">
        <v>0</v>
      </c>
      <c r="H1781" s="3">
        <v>15</v>
      </c>
      <c r="I1781" s="13">
        <f t="shared" si="108"/>
        <v>38745000</v>
      </c>
      <c r="J1781" s="12">
        <f t="shared" si="109"/>
        <v>129500000</v>
      </c>
      <c r="K1781" s="13">
        <f t="shared" si="110"/>
        <v>129500000</v>
      </c>
      <c r="L1781" s="12">
        <f t="shared" si="111"/>
        <v>129500000</v>
      </c>
    </row>
    <row r="1782" spans="1:12" ht="37.5" x14ac:dyDescent="0.25">
      <c r="A1782" s="11">
        <v>301670</v>
      </c>
      <c r="B1782" s="1"/>
      <c r="C1782" s="2" t="s">
        <v>1046</v>
      </c>
      <c r="D1782" s="7"/>
      <c r="E1782" s="5">
        <v>79</v>
      </c>
      <c r="F1782" s="4">
        <v>79</v>
      </c>
      <c r="G1782" s="4">
        <v>0</v>
      </c>
      <c r="H1782" s="3">
        <v>17</v>
      </c>
      <c r="I1782" s="13">
        <f t="shared" si="108"/>
        <v>43726500</v>
      </c>
      <c r="J1782" s="12">
        <f t="shared" si="109"/>
        <v>146150000</v>
      </c>
      <c r="K1782" s="13">
        <f t="shared" si="110"/>
        <v>146150000</v>
      </c>
      <c r="L1782" s="12">
        <f t="shared" si="111"/>
        <v>146150000</v>
      </c>
    </row>
    <row r="1783" spans="1:12" ht="19.5" x14ac:dyDescent="0.25">
      <c r="A1783" s="11">
        <v>301675</v>
      </c>
      <c r="B1783" s="1"/>
      <c r="C1783" s="2" t="s">
        <v>1047</v>
      </c>
      <c r="D1783" s="7"/>
      <c r="E1783" s="5">
        <v>129</v>
      </c>
      <c r="F1783" s="4">
        <v>129</v>
      </c>
      <c r="G1783" s="4">
        <v>0</v>
      </c>
      <c r="H1783" s="3">
        <v>26</v>
      </c>
      <c r="I1783" s="13">
        <f t="shared" si="108"/>
        <v>71401500</v>
      </c>
      <c r="J1783" s="12">
        <f t="shared" si="109"/>
        <v>238650000</v>
      </c>
      <c r="K1783" s="13">
        <f t="shared" si="110"/>
        <v>238650000</v>
      </c>
      <c r="L1783" s="12">
        <f t="shared" si="111"/>
        <v>238650000</v>
      </c>
    </row>
    <row r="1784" spans="1:12" ht="37.5" x14ac:dyDescent="0.25">
      <c r="A1784" s="11">
        <v>301680</v>
      </c>
      <c r="B1784" s="1"/>
      <c r="C1784" s="2" t="s">
        <v>1048</v>
      </c>
      <c r="D1784" s="7"/>
      <c r="E1784" s="5">
        <v>92</v>
      </c>
      <c r="F1784" s="4">
        <v>92</v>
      </c>
      <c r="G1784" s="4">
        <v>0</v>
      </c>
      <c r="H1784" s="3">
        <v>17</v>
      </c>
      <c r="I1784" s="13">
        <f t="shared" si="108"/>
        <v>50922000</v>
      </c>
      <c r="J1784" s="12">
        <f t="shared" si="109"/>
        <v>170200000</v>
      </c>
      <c r="K1784" s="13">
        <f t="shared" si="110"/>
        <v>170200000</v>
      </c>
      <c r="L1784" s="12">
        <f t="shared" si="111"/>
        <v>170200000</v>
      </c>
    </row>
    <row r="1785" spans="1:12" ht="37.5" x14ac:dyDescent="0.25">
      <c r="A1785" s="11">
        <v>301685</v>
      </c>
      <c r="B1785" s="1"/>
      <c r="C1785" s="2" t="s">
        <v>1049</v>
      </c>
      <c r="D1785" s="7"/>
      <c r="E1785" s="5">
        <v>88</v>
      </c>
      <c r="F1785" s="4">
        <v>88</v>
      </c>
      <c r="G1785" s="4">
        <v>0</v>
      </c>
      <c r="H1785" s="3">
        <v>17</v>
      </c>
      <c r="I1785" s="13">
        <f t="shared" si="108"/>
        <v>48708000</v>
      </c>
      <c r="J1785" s="12">
        <f t="shared" si="109"/>
        <v>162800000</v>
      </c>
      <c r="K1785" s="13">
        <f t="shared" si="110"/>
        <v>162800000</v>
      </c>
      <c r="L1785" s="12">
        <f t="shared" si="111"/>
        <v>162800000</v>
      </c>
    </row>
    <row r="1786" spans="1:12" ht="37.5" x14ac:dyDescent="0.25">
      <c r="A1786" s="11">
        <v>301690</v>
      </c>
      <c r="B1786" s="1"/>
      <c r="C1786" s="2" t="s">
        <v>1050</v>
      </c>
      <c r="D1786" s="7"/>
      <c r="E1786" s="5">
        <v>84</v>
      </c>
      <c r="F1786" s="4">
        <v>84</v>
      </c>
      <c r="G1786" s="4">
        <v>0</v>
      </c>
      <c r="H1786" s="3">
        <v>14</v>
      </c>
      <c r="I1786" s="13">
        <f t="shared" si="108"/>
        <v>46494000</v>
      </c>
      <c r="J1786" s="12">
        <f t="shared" si="109"/>
        <v>155400000</v>
      </c>
      <c r="K1786" s="13">
        <f t="shared" si="110"/>
        <v>155400000</v>
      </c>
      <c r="L1786" s="12">
        <f t="shared" si="111"/>
        <v>155400000</v>
      </c>
    </row>
    <row r="1787" spans="1:12" ht="187.5" x14ac:dyDescent="0.25">
      <c r="A1787" s="11">
        <v>301710</v>
      </c>
      <c r="B1787" s="1"/>
      <c r="C1787" s="2" t="s">
        <v>2952</v>
      </c>
      <c r="D1787" s="7"/>
      <c r="E1787" s="5">
        <v>165</v>
      </c>
      <c r="F1787" s="4">
        <v>165</v>
      </c>
      <c r="G1787" s="4">
        <v>0</v>
      </c>
      <c r="H1787" s="3">
        <v>17</v>
      </c>
      <c r="I1787" s="13">
        <f t="shared" si="108"/>
        <v>91327500</v>
      </c>
      <c r="J1787" s="12">
        <f t="shared" si="109"/>
        <v>305250000</v>
      </c>
      <c r="K1787" s="13">
        <f t="shared" si="110"/>
        <v>305250000</v>
      </c>
      <c r="L1787" s="12">
        <f t="shared" si="111"/>
        <v>305250000</v>
      </c>
    </row>
    <row r="1788" spans="1:12" ht="206.25" x14ac:dyDescent="0.25">
      <c r="A1788" s="11">
        <v>301715</v>
      </c>
      <c r="B1788" s="1"/>
      <c r="C1788" s="2" t="s">
        <v>1051</v>
      </c>
      <c r="D1788" s="7"/>
      <c r="E1788" s="5">
        <v>186</v>
      </c>
      <c r="F1788" s="4">
        <v>186</v>
      </c>
      <c r="G1788" s="4">
        <v>0</v>
      </c>
      <c r="H1788" s="3">
        <v>17</v>
      </c>
      <c r="I1788" s="13">
        <f t="shared" si="108"/>
        <v>102951000</v>
      </c>
      <c r="J1788" s="12">
        <f t="shared" si="109"/>
        <v>344100000</v>
      </c>
      <c r="K1788" s="13">
        <f t="shared" si="110"/>
        <v>344100000</v>
      </c>
      <c r="L1788" s="12">
        <f t="shared" si="111"/>
        <v>344100000</v>
      </c>
    </row>
    <row r="1789" spans="1:12" ht="243.75" x14ac:dyDescent="0.25">
      <c r="A1789" s="11">
        <v>301720</v>
      </c>
      <c r="B1789" s="1"/>
      <c r="C1789" s="2" t="s">
        <v>2953</v>
      </c>
      <c r="D1789" s="7"/>
      <c r="E1789" s="5">
        <v>184</v>
      </c>
      <c r="F1789" s="4">
        <v>184</v>
      </c>
      <c r="G1789" s="4">
        <v>0</v>
      </c>
      <c r="H1789" s="3">
        <v>23</v>
      </c>
      <c r="I1789" s="13">
        <f t="shared" si="108"/>
        <v>101844000</v>
      </c>
      <c r="J1789" s="12">
        <f t="shared" si="109"/>
        <v>340400000</v>
      </c>
      <c r="K1789" s="13">
        <f t="shared" si="110"/>
        <v>340400000</v>
      </c>
      <c r="L1789" s="12">
        <f t="shared" si="111"/>
        <v>340400000</v>
      </c>
    </row>
    <row r="1790" spans="1:12" ht="56.25" x14ac:dyDescent="0.25">
      <c r="A1790" s="11">
        <v>301735</v>
      </c>
      <c r="B1790" s="1" t="s">
        <v>24</v>
      </c>
      <c r="C1790" s="2" t="s">
        <v>2954</v>
      </c>
      <c r="D1790" s="7" t="s">
        <v>1916</v>
      </c>
      <c r="E1790" s="5">
        <v>19</v>
      </c>
      <c r="F1790" s="4">
        <v>19</v>
      </c>
      <c r="G1790" s="4">
        <v>0</v>
      </c>
      <c r="H1790" s="3">
        <v>0</v>
      </c>
      <c r="I1790" s="13">
        <f t="shared" si="108"/>
        <v>10516500</v>
      </c>
      <c r="J1790" s="12">
        <f t="shared" si="109"/>
        <v>35150000</v>
      </c>
      <c r="K1790" s="13">
        <f t="shared" si="110"/>
        <v>35150000</v>
      </c>
      <c r="L1790" s="12">
        <f t="shared" si="111"/>
        <v>35150000</v>
      </c>
    </row>
    <row r="1791" spans="1:12" ht="93.75" x14ac:dyDescent="0.25">
      <c r="A1791" s="11">
        <v>301740</v>
      </c>
      <c r="B1791" s="1" t="s">
        <v>24</v>
      </c>
      <c r="C1791" s="2" t="s">
        <v>1052</v>
      </c>
      <c r="D1791" s="7"/>
      <c r="E1791" s="5">
        <v>24</v>
      </c>
      <c r="F1791" s="4">
        <v>24</v>
      </c>
      <c r="G1791" s="4">
        <v>0</v>
      </c>
      <c r="H1791" s="3">
        <v>14</v>
      </c>
      <c r="I1791" s="13">
        <f t="shared" si="108"/>
        <v>13284000</v>
      </c>
      <c r="J1791" s="12">
        <f t="shared" si="109"/>
        <v>44400000</v>
      </c>
      <c r="K1791" s="13">
        <f t="shared" si="110"/>
        <v>44400000</v>
      </c>
      <c r="L1791" s="12">
        <f t="shared" si="111"/>
        <v>44400000</v>
      </c>
    </row>
    <row r="1792" spans="1:12" ht="75" x14ac:dyDescent="0.25">
      <c r="A1792" s="11">
        <v>301745</v>
      </c>
      <c r="B1792" s="1" t="s">
        <v>24</v>
      </c>
      <c r="C1792" s="2" t="s">
        <v>2955</v>
      </c>
      <c r="D1792" s="7" t="s">
        <v>2956</v>
      </c>
      <c r="E1792" s="5">
        <v>22</v>
      </c>
      <c r="F1792" s="4">
        <v>22</v>
      </c>
      <c r="G1792" s="4">
        <v>0</v>
      </c>
      <c r="H1792" s="3">
        <v>0</v>
      </c>
      <c r="I1792" s="13">
        <f t="shared" si="108"/>
        <v>12177000</v>
      </c>
      <c r="J1792" s="12">
        <f t="shared" si="109"/>
        <v>40700000</v>
      </c>
      <c r="K1792" s="13">
        <f t="shared" si="110"/>
        <v>40700000</v>
      </c>
      <c r="L1792" s="12">
        <f t="shared" si="111"/>
        <v>40700000</v>
      </c>
    </row>
    <row r="1793" spans="1:12" ht="131.25" x14ac:dyDescent="0.25">
      <c r="A1793" s="11">
        <v>301750</v>
      </c>
      <c r="B1793" s="1"/>
      <c r="C1793" s="2" t="s">
        <v>1053</v>
      </c>
      <c r="D1793" s="7"/>
      <c r="E1793" s="5">
        <v>36</v>
      </c>
      <c r="F1793" s="4">
        <v>36</v>
      </c>
      <c r="G1793" s="4">
        <v>0</v>
      </c>
      <c r="H1793" s="3">
        <v>23</v>
      </c>
      <c r="I1793" s="13">
        <f t="shared" si="108"/>
        <v>19926000</v>
      </c>
      <c r="J1793" s="12">
        <f t="shared" si="109"/>
        <v>66600000</v>
      </c>
      <c r="K1793" s="13">
        <f t="shared" si="110"/>
        <v>66600000</v>
      </c>
      <c r="L1793" s="12">
        <f t="shared" si="111"/>
        <v>66600000</v>
      </c>
    </row>
    <row r="1794" spans="1:12" ht="131.25" x14ac:dyDescent="0.25">
      <c r="A1794" s="11">
        <v>301755</v>
      </c>
      <c r="B1794" s="1"/>
      <c r="C1794" s="2" t="s">
        <v>1054</v>
      </c>
      <c r="D1794" s="7"/>
      <c r="E1794" s="5">
        <v>40</v>
      </c>
      <c r="F1794" s="4">
        <v>40</v>
      </c>
      <c r="G1794" s="4">
        <v>0</v>
      </c>
      <c r="H1794" s="3">
        <v>17</v>
      </c>
      <c r="I1794" s="13">
        <f t="shared" si="108"/>
        <v>22140000</v>
      </c>
      <c r="J1794" s="12">
        <f t="shared" si="109"/>
        <v>74000000</v>
      </c>
      <c r="K1794" s="13">
        <f t="shared" si="110"/>
        <v>74000000</v>
      </c>
      <c r="L1794" s="12">
        <f t="shared" si="111"/>
        <v>74000000</v>
      </c>
    </row>
    <row r="1795" spans="1:12" ht="37.5" x14ac:dyDescent="0.25">
      <c r="A1795" s="11">
        <v>301760</v>
      </c>
      <c r="B1795" s="1"/>
      <c r="C1795" s="2" t="s">
        <v>2957</v>
      </c>
      <c r="D1795" s="7" t="s">
        <v>1055</v>
      </c>
      <c r="E1795" s="5">
        <v>107</v>
      </c>
      <c r="F1795" s="4">
        <v>107</v>
      </c>
      <c r="G1795" s="4">
        <v>0</v>
      </c>
      <c r="H1795" s="3">
        <v>17</v>
      </c>
      <c r="I1795" s="13">
        <f t="shared" si="108"/>
        <v>59224500</v>
      </c>
      <c r="J1795" s="12">
        <f t="shared" si="109"/>
        <v>197950000</v>
      </c>
      <c r="K1795" s="13">
        <f t="shared" si="110"/>
        <v>197950000</v>
      </c>
      <c r="L1795" s="12">
        <f t="shared" si="111"/>
        <v>197950000</v>
      </c>
    </row>
    <row r="1796" spans="1:12" ht="56.25" x14ac:dyDescent="0.25">
      <c r="A1796" s="11">
        <v>301765</v>
      </c>
      <c r="B1796" s="1" t="s">
        <v>24</v>
      </c>
      <c r="C1796" s="2" t="s">
        <v>1056</v>
      </c>
      <c r="D1796" s="7" t="s">
        <v>5440</v>
      </c>
      <c r="E1796" s="5">
        <v>23</v>
      </c>
      <c r="F1796" s="4">
        <v>23</v>
      </c>
      <c r="G1796" s="4">
        <v>0</v>
      </c>
      <c r="H1796" s="3">
        <v>0</v>
      </c>
      <c r="I1796" s="13">
        <f t="shared" ref="I1796:I1859" si="112">F1796*553500+G1796*1140000</f>
        <v>12730500</v>
      </c>
      <c r="J1796" s="12">
        <f t="shared" ref="J1796:J1859" si="113">F1796*1850000+G1796*5100000</f>
        <v>42550000</v>
      </c>
      <c r="K1796" s="13">
        <f t="shared" ref="K1796:K1859" si="114">F1796*1850000+G1796*2060000</f>
        <v>42550000</v>
      </c>
      <c r="L1796" s="12">
        <f t="shared" ref="L1796:L1859" si="115">F1796*1850000+G1796*4340000</f>
        <v>42550000</v>
      </c>
    </row>
    <row r="1797" spans="1:12" ht="187.5" x14ac:dyDescent="0.25">
      <c r="A1797" s="11">
        <v>301770</v>
      </c>
      <c r="B1797" s="1"/>
      <c r="C1797" s="2" t="s">
        <v>1057</v>
      </c>
      <c r="D1797" s="7"/>
      <c r="E1797" s="5">
        <v>166</v>
      </c>
      <c r="F1797" s="4">
        <v>166</v>
      </c>
      <c r="G1797" s="4">
        <v>0</v>
      </c>
      <c r="H1797" s="3">
        <v>30</v>
      </c>
      <c r="I1797" s="13">
        <f t="shared" si="112"/>
        <v>91881000</v>
      </c>
      <c r="J1797" s="12">
        <f t="shared" si="113"/>
        <v>307100000</v>
      </c>
      <c r="K1797" s="13">
        <f t="shared" si="114"/>
        <v>307100000</v>
      </c>
      <c r="L1797" s="12">
        <f t="shared" si="115"/>
        <v>307100000</v>
      </c>
    </row>
    <row r="1798" spans="1:12" ht="37.5" x14ac:dyDescent="0.25">
      <c r="A1798" s="11">
        <v>301772</v>
      </c>
      <c r="B1798" s="1"/>
      <c r="C1798" s="2" t="s">
        <v>1058</v>
      </c>
      <c r="D1798" s="7"/>
      <c r="E1798" s="5">
        <v>116</v>
      </c>
      <c r="F1798" s="4">
        <v>116</v>
      </c>
      <c r="G1798" s="4">
        <v>0</v>
      </c>
      <c r="H1798" s="3">
        <v>30</v>
      </c>
      <c r="I1798" s="13">
        <f t="shared" si="112"/>
        <v>64206000</v>
      </c>
      <c r="J1798" s="12">
        <f t="shared" si="113"/>
        <v>214600000</v>
      </c>
      <c r="K1798" s="13">
        <f t="shared" si="114"/>
        <v>214600000</v>
      </c>
      <c r="L1798" s="12">
        <f t="shared" si="115"/>
        <v>214600000</v>
      </c>
    </row>
    <row r="1799" spans="1:12" ht="150" x14ac:dyDescent="0.25">
      <c r="A1799" s="11">
        <v>301775</v>
      </c>
      <c r="B1799" s="1" t="s">
        <v>24</v>
      </c>
      <c r="C1799" s="2" t="s">
        <v>1059</v>
      </c>
      <c r="D1799" s="7"/>
      <c r="E1799" s="5">
        <v>39</v>
      </c>
      <c r="F1799" s="4">
        <v>39</v>
      </c>
      <c r="G1799" s="4">
        <v>0</v>
      </c>
      <c r="H1799" s="3">
        <v>30</v>
      </c>
      <c r="I1799" s="13">
        <f t="shared" si="112"/>
        <v>21586500</v>
      </c>
      <c r="J1799" s="12">
        <f t="shared" si="113"/>
        <v>72150000</v>
      </c>
      <c r="K1799" s="13">
        <f t="shared" si="114"/>
        <v>72150000</v>
      </c>
      <c r="L1799" s="12">
        <f t="shared" si="115"/>
        <v>72150000</v>
      </c>
    </row>
    <row r="1800" spans="1:12" ht="131.25" x14ac:dyDescent="0.25">
      <c r="A1800" s="11">
        <v>301780</v>
      </c>
      <c r="B1800" s="1" t="s">
        <v>24</v>
      </c>
      <c r="C1800" s="2" t="s">
        <v>1060</v>
      </c>
      <c r="D1800" s="7"/>
      <c r="E1800" s="5">
        <v>17</v>
      </c>
      <c r="F1800" s="4">
        <v>17</v>
      </c>
      <c r="G1800" s="4">
        <v>0</v>
      </c>
      <c r="H1800" s="3">
        <v>17</v>
      </c>
      <c r="I1800" s="13">
        <f t="shared" si="112"/>
        <v>9409500</v>
      </c>
      <c r="J1800" s="12">
        <f t="shared" si="113"/>
        <v>31450000</v>
      </c>
      <c r="K1800" s="13">
        <f t="shared" si="114"/>
        <v>31450000</v>
      </c>
      <c r="L1800" s="12">
        <f t="shared" si="115"/>
        <v>31450000</v>
      </c>
    </row>
    <row r="1801" spans="1:12" ht="243.75" x14ac:dyDescent="0.25">
      <c r="A1801" s="11">
        <v>301785</v>
      </c>
      <c r="B1801" s="1"/>
      <c r="C1801" s="2" t="s">
        <v>1061</v>
      </c>
      <c r="D1801" s="7" t="s">
        <v>113</v>
      </c>
      <c r="E1801" s="5">
        <v>106</v>
      </c>
      <c r="F1801" s="4">
        <v>106</v>
      </c>
      <c r="G1801" s="4">
        <v>0</v>
      </c>
      <c r="H1801" s="3">
        <v>17</v>
      </c>
      <c r="I1801" s="13">
        <f t="shared" si="112"/>
        <v>58671000</v>
      </c>
      <c r="J1801" s="12">
        <f t="shared" si="113"/>
        <v>196100000</v>
      </c>
      <c r="K1801" s="13">
        <f t="shared" si="114"/>
        <v>196100000</v>
      </c>
      <c r="L1801" s="12">
        <f t="shared" si="115"/>
        <v>196100000</v>
      </c>
    </row>
    <row r="1802" spans="1:12" ht="225" x14ac:dyDescent="0.25">
      <c r="A1802" s="11">
        <v>301790</v>
      </c>
      <c r="B1802" s="1"/>
      <c r="C1802" s="2" t="s">
        <v>2958</v>
      </c>
      <c r="D1802" s="7" t="s">
        <v>113</v>
      </c>
      <c r="E1802" s="5">
        <v>130</v>
      </c>
      <c r="F1802" s="4">
        <v>130</v>
      </c>
      <c r="G1802" s="4">
        <v>0</v>
      </c>
      <c r="H1802" s="3">
        <v>19</v>
      </c>
      <c r="I1802" s="13">
        <f t="shared" si="112"/>
        <v>71955000</v>
      </c>
      <c r="J1802" s="12">
        <f t="shared" si="113"/>
        <v>240500000</v>
      </c>
      <c r="K1802" s="13">
        <f t="shared" si="114"/>
        <v>240500000</v>
      </c>
      <c r="L1802" s="12">
        <f t="shared" si="115"/>
        <v>240500000</v>
      </c>
    </row>
    <row r="1803" spans="1:12" ht="225" x14ac:dyDescent="0.25">
      <c r="A1803" s="11">
        <v>301795</v>
      </c>
      <c r="B1803" s="1"/>
      <c r="C1803" s="2" t="s">
        <v>1062</v>
      </c>
      <c r="D1803" s="7" t="s">
        <v>113</v>
      </c>
      <c r="E1803" s="5">
        <v>172</v>
      </c>
      <c r="F1803" s="4">
        <v>172</v>
      </c>
      <c r="G1803" s="4">
        <v>0</v>
      </c>
      <c r="H1803" s="3">
        <v>17</v>
      </c>
      <c r="I1803" s="13">
        <f t="shared" si="112"/>
        <v>95202000</v>
      </c>
      <c r="J1803" s="12">
        <f t="shared" si="113"/>
        <v>318200000</v>
      </c>
      <c r="K1803" s="13">
        <f t="shared" si="114"/>
        <v>318200000</v>
      </c>
      <c r="L1803" s="12">
        <f t="shared" si="115"/>
        <v>318200000</v>
      </c>
    </row>
    <row r="1804" spans="1:12" ht="187.5" x14ac:dyDescent="0.25">
      <c r="A1804" s="11">
        <v>301800</v>
      </c>
      <c r="B1804" s="1"/>
      <c r="C1804" s="2" t="s">
        <v>2959</v>
      </c>
      <c r="D1804" s="7" t="s">
        <v>113</v>
      </c>
      <c r="E1804" s="5">
        <v>214</v>
      </c>
      <c r="F1804" s="4">
        <v>214</v>
      </c>
      <c r="G1804" s="4">
        <v>0</v>
      </c>
      <c r="H1804" s="3">
        <v>17</v>
      </c>
      <c r="I1804" s="13">
        <f t="shared" si="112"/>
        <v>118449000</v>
      </c>
      <c r="J1804" s="12">
        <f t="shared" si="113"/>
        <v>395900000</v>
      </c>
      <c r="K1804" s="13">
        <f t="shared" si="114"/>
        <v>395900000</v>
      </c>
      <c r="L1804" s="12">
        <f t="shared" si="115"/>
        <v>395900000</v>
      </c>
    </row>
    <row r="1805" spans="1:12" ht="75" x14ac:dyDescent="0.25">
      <c r="A1805" s="11">
        <v>301900</v>
      </c>
      <c r="B1805" s="1"/>
      <c r="C1805" s="2" t="s">
        <v>2960</v>
      </c>
      <c r="D1805" s="7"/>
      <c r="E1805" s="5">
        <v>85</v>
      </c>
      <c r="F1805" s="4">
        <v>85</v>
      </c>
      <c r="G1805" s="4">
        <v>0</v>
      </c>
      <c r="H1805" s="3">
        <v>17</v>
      </c>
      <c r="I1805" s="13">
        <f t="shared" si="112"/>
        <v>47047500</v>
      </c>
      <c r="J1805" s="12">
        <f t="shared" si="113"/>
        <v>157250000</v>
      </c>
      <c r="K1805" s="13">
        <f t="shared" si="114"/>
        <v>157250000</v>
      </c>
      <c r="L1805" s="12">
        <f t="shared" si="115"/>
        <v>157250000</v>
      </c>
    </row>
    <row r="1806" spans="1:12" ht="56.25" x14ac:dyDescent="0.25">
      <c r="A1806" s="11">
        <v>301901</v>
      </c>
      <c r="B1806" s="1"/>
      <c r="C1806" s="2" t="s">
        <v>2961</v>
      </c>
      <c r="D1806" s="7"/>
      <c r="E1806" s="5">
        <v>80</v>
      </c>
      <c r="F1806" s="4">
        <v>80</v>
      </c>
      <c r="G1806" s="4">
        <v>0</v>
      </c>
      <c r="H1806" s="3">
        <v>17</v>
      </c>
      <c r="I1806" s="13">
        <f t="shared" si="112"/>
        <v>44280000</v>
      </c>
      <c r="J1806" s="12">
        <f t="shared" si="113"/>
        <v>148000000</v>
      </c>
      <c r="K1806" s="13">
        <f t="shared" si="114"/>
        <v>148000000</v>
      </c>
      <c r="L1806" s="12">
        <f t="shared" si="115"/>
        <v>148000000</v>
      </c>
    </row>
    <row r="1807" spans="1:12" ht="75" x14ac:dyDescent="0.25">
      <c r="A1807" s="11">
        <v>301905</v>
      </c>
      <c r="B1807" s="1"/>
      <c r="C1807" s="2" t="s">
        <v>1063</v>
      </c>
      <c r="D1807" s="7"/>
      <c r="E1807" s="5">
        <v>146</v>
      </c>
      <c r="F1807" s="4">
        <v>146</v>
      </c>
      <c r="G1807" s="4">
        <v>0</v>
      </c>
      <c r="H1807" s="3">
        <v>19</v>
      </c>
      <c r="I1807" s="13">
        <f t="shared" si="112"/>
        <v>80811000</v>
      </c>
      <c r="J1807" s="12">
        <f t="shared" si="113"/>
        <v>270100000</v>
      </c>
      <c r="K1807" s="13">
        <f t="shared" si="114"/>
        <v>270100000</v>
      </c>
      <c r="L1807" s="12">
        <f t="shared" si="115"/>
        <v>270100000</v>
      </c>
    </row>
    <row r="1808" spans="1:12" ht="37.5" x14ac:dyDescent="0.25">
      <c r="A1808" s="11">
        <v>301930</v>
      </c>
      <c r="B1808" s="1"/>
      <c r="C1808" s="2" t="s">
        <v>2962</v>
      </c>
      <c r="D1808" s="7"/>
      <c r="E1808" s="5">
        <v>87</v>
      </c>
      <c r="F1808" s="4">
        <v>87</v>
      </c>
      <c r="G1808" s="4">
        <v>0</v>
      </c>
      <c r="H1808" s="3">
        <v>17</v>
      </c>
      <c r="I1808" s="13">
        <f t="shared" si="112"/>
        <v>48154500</v>
      </c>
      <c r="J1808" s="12">
        <f t="shared" si="113"/>
        <v>160950000</v>
      </c>
      <c r="K1808" s="13">
        <f t="shared" si="114"/>
        <v>160950000</v>
      </c>
      <c r="L1808" s="12">
        <f t="shared" si="115"/>
        <v>160950000</v>
      </c>
    </row>
    <row r="1809" spans="1:12" ht="56.25" x14ac:dyDescent="0.25">
      <c r="A1809" s="11">
        <v>301931</v>
      </c>
      <c r="B1809" s="1"/>
      <c r="C1809" s="2" t="s">
        <v>2963</v>
      </c>
      <c r="D1809" s="7"/>
      <c r="E1809" s="5">
        <v>80</v>
      </c>
      <c r="F1809" s="4">
        <v>80</v>
      </c>
      <c r="G1809" s="4">
        <v>0</v>
      </c>
      <c r="H1809" s="3">
        <v>17</v>
      </c>
      <c r="I1809" s="13">
        <f t="shared" si="112"/>
        <v>44280000</v>
      </c>
      <c r="J1809" s="12">
        <f t="shared" si="113"/>
        <v>148000000</v>
      </c>
      <c r="K1809" s="13">
        <f t="shared" si="114"/>
        <v>148000000</v>
      </c>
      <c r="L1809" s="12">
        <f t="shared" si="115"/>
        <v>148000000</v>
      </c>
    </row>
    <row r="1810" spans="1:12" ht="37.5" x14ac:dyDescent="0.25">
      <c r="A1810" s="11">
        <v>301932</v>
      </c>
      <c r="B1810" s="1"/>
      <c r="C1810" s="2" t="s">
        <v>2964</v>
      </c>
      <c r="D1810" s="7"/>
      <c r="E1810" s="5">
        <v>70</v>
      </c>
      <c r="F1810" s="4">
        <v>70</v>
      </c>
      <c r="G1810" s="4">
        <v>0</v>
      </c>
      <c r="H1810" s="3">
        <v>17</v>
      </c>
      <c r="I1810" s="13">
        <f t="shared" si="112"/>
        <v>38745000</v>
      </c>
      <c r="J1810" s="12">
        <f t="shared" si="113"/>
        <v>129500000</v>
      </c>
      <c r="K1810" s="13">
        <f t="shared" si="114"/>
        <v>129500000</v>
      </c>
      <c r="L1810" s="12">
        <f t="shared" si="115"/>
        <v>129500000</v>
      </c>
    </row>
    <row r="1811" spans="1:12" ht="75" x14ac:dyDescent="0.25">
      <c r="A1811" s="11">
        <v>301935</v>
      </c>
      <c r="B1811" s="1"/>
      <c r="C1811" s="2" t="s">
        <v>1064</v>
      </c>
      <c r="D1811" s="7"/>
      <c r="E1811" s="5">
        <v>143</v>
      </c>
      <c r="F1811" s="4">
        <v>143</v>
      </c>
      <c r="G1811" s="4">
        <v>0</v>
      </c>
      <c r="H1811" s="3">
        <v>17</v>
      </c>
      <c r="I1811" s="13">
        <f t="shared" si="112"/>
        <v>79150500</v>
      </c>
      <c r="J1811" s="12">
        <f t="shared" si="113"/>
        <v>264550000</v>
      </c>
      <c r="K1811" s="13">
        <f t="shared" si="114"/>
        <v>264550000</v>
      </c>
      <c r="L1811" s="12">
        <f t="shared" si="115"/>
        <v>264550000</v>
      </c>
    </row>
    <row r="1812" spans="1:12" ht="75" x14ac:dyDescent="0.25">
      <c r="A1812" s="11">
        <v>301940</v>
      </c>
      <c r="B1812" s="1"/>
      <c r="C1812" s="2" t="s">
        <v>1065</v>
      </c>
      <c r="D1812" s="7"/>
      <c r="E1812" s="5">
        <v>113</v>
      </c>
      <c r="F1812" s="4">
        <v>113</v>
      </c>
      <c r="G1812" s="4">
        <v>0</v>
      </c>
      <c r="H1812" s="3">
        <v>30</v>
      </c>
      <c r="I1812" s="13">
        <f t="shared" si="112"/>
        <v>62545500</v>
      </c>
      <c r="J1812" s="12">
        <f t="shared" si="113"/>
        <v>209050000</v>
      </c>
      <c r="K1812" s="13">
        <f t="shared" si="114"/>
        <v>209050000</v>
      </c>
      <c r="L1812" s="12">
        <f t="shared" si="115"/>
        <v>209050000</v>
      </c>
    </row>
    <row r="1813" spans="1:12" ht="93.75" x14ac:dyDescent="0.25">
      <c r="A1813" s="11">
        <v>301945</v>
      </c>
      <c r="B1813" s="1"/>
      <c r="C1813" s="2" t="s">
        <v>1066</v>
      </c>
      <c r="D1813" s="7"/>
      <c r="E1813" s="5">
        <v>141</v>
      </c>
      <c r="F1813" s="4">
        <v>141</v>
      </c>
      <c r="G1813" s="4">
        <v>0</v>
      </c>
      <c r="H1813" s="3">
        <v>26</v>
      </c>
      <c r="I1813" s="13">
        <f t="shared" si="112"/>
        <v>78043500</v>
      </c>
      <c r="J1813" s="12">
        <f t="shared" si="113"/>
        <v>260850000</v>
      </c>
      <c r="K1813" s="13">
        <f t="shared" si="114"/>
        <v>260850000</v>
      </c>
      <c r="L1813" s="12">
        <f t="shared" si="115"/>
        <v>260850000</v>
      </c>
    </row>
    <row r="1814" spans="1:12" ht="168.75" x14ac:dyDescent="0.25">
      <c r="A1814" s="11">
        <v>302020</v>
      </c>
      <c r="B1814" s="1"/>
      <c r="C1814" s="2" t="s">
        <v>1067</v>
      </c>
      <c r="D1814" s="7"/>
      <c r="E1814" s="5">
        <v>109</v>
      </c>
      <c r="F1814" s="4">
        <v>109</v>
      </c>
      <c r="G1814" s="4">
        <v>0</v>
      </c>
      <c r="H1814" s="3">
        <v>17</v>
      </c>
      <c r="I1814" s="13">
        <f t="shared" si="112"/>
        <v>60331500</v>
      </c>
      <c r="J1814" s="12">
        <f t="shared" si="113"/>
        <v>201650000</v>
      </c>
      <c r="K1814" s="13">
        <f t="shared" si="114"/>
        <v>201650000</v>
      </c>
      <c r="L1814" s="12">
        <f t="shared" si="115"/>
        <v>201650000</v>
      </c>
    </row>
    <row r="1815" spans="1:12" ht="168.75" x14ac:dyDescent="0.25">
      <c r="A1815" s="11">
        <v>302025</v>
      </c>
      <c r="B1815" s="1"/>
      <c r="C1815" s="2" t="s">
        <v>1068</v>
      </c>
      <c r="D1815" s="7"/>
      <c r="E1815" s="5">
        <v>168</v>
      </c>
      <c r="F1815" s="4">
        <v>168</v>
      </c>
      <c r="G1815" s="4">
        <v>0</v>
      </c>
      <c r="H1815" s="3">
        <v>26</v>
      </c>
      <c r="I1815" s="13">
        <f t="shared" si="112"/>
        <v>92988000</v>
      </c>
      <c r="J1815" s="12">
        <f t="shared" si="113"/>
        <v>310800000</v>
      </c>
      <c r="K1815" s="13">
        <f t="shared" si="114"/>
        <v>310800000</v>
      </c>
      <c r="L1815" s="12">
        <f t="shared" si="115"/>
        <v>310800000</v>
      </c>
    </row>
    <row r="1816" spans="1:12" ht="56.25" x14ac:dyDescent="0.25">
      <c r="A1816" s="11">
        <v>302075</v>
      </c>
      <c r="B1816" s="1" t="s">
        <v>24</v>
      </c>
      <c r="C1816" s="2" t="s">
        <v>2965</v>
      </c>
      <c r="D1816" s="7"/>
      <c r="E1816" s="5">
        <v>14</v>
      </c>
      <c r="F1816" s="4">
        <v>14</v>
      </c>
      <c r="G1816" s="4">
        <v>0</v>
      </c>
      <c r="H1816" s="3">
        <v>0</v>
      </c>
      <c r="I1816" s="13">
        <f t="shared" si="112"/>
        <v>7749000</v>
      </c>
      <c r="J1816" s="12">
        <f t="shared" si="113"/>
        <v>25900000</v>
      </c>
      <c r="K1816" s="13">
        <f t="shared" si="114"/>
        <v>25900000</v>
      </c>
      <c r="L1816" s="12">
        <f t="shared" si="115"/>
        <v>25900000</v>
      </c>
    </row>
    <row r="1817" spans="1:12" ht="93.75" x14ac:dyDescent="0.25">
      <c r="A1817" s="11">
        <v>302080</v>
      </c>
      <c r="B1817" s="1" t="s">
        <v>24</v>
      </c>
      <c r="C1817" s="2" t="s">
        <v>2966</v>
      </c>
      <c r="D1817" s="7" t="s">
        <v>2967</v>
      </c>
      <c r="E1817" s="5">
        <v>40</v>
      </c>
      <c r="F1817" s="4">
        <v>40</v>
      </c>
      <c r="G1817" s="4">
        <v>0</v>
      </c>
      <c r="H1817" s="3">
        <v>0</v>
      </c>
      <c r="I1817" s="13">
        <f t="shared" si="112"/>
        <v>22140000</v>
      </c>
      <c r="J1817" s="12">
        <f t="shared" si="113"/>
        <v>74000000</v>
      </c>
      <c r="K1817" s="13">
        <f t="shared" si="114"/>
        <v>74000000</v>
      </c>
      <c r="L1817" s="12">
        <f t="shared" si="115"/>
        <v>74000000</v>
      </c>
    </row>
    <row r="1818" spans="1:12" ht="409.5" x14ac:dyDescent="0.25">
      <c r="A1818" s="11">
        <v>302085</v>
      </c>
      <c r="B1818" s="1"/>
      <c r="C1818" s="2" t="s">
        <v>1069</v>
      </c>
      <c r="D1818" s="7"/>
      <c r="E1818" s="5">
        <v>126</v>
      </c>
      <c r="F1818" s="4">
        <v>126</v>
      </c>
      <c r="G1818" s="4">
        <v>0</v>
      </c>
      <c r="H1818" s="3">
        <v>17</v>
      </c>
      <c r="I1818" s="13">
        <f t="shared" si="112"/>
        <v>69741000</v>
      </c>
      <c r="J1818" s="12">
        <f t="shared" si="113"/>
        <v>233100000</v>
      </c>
      <c r="K1818" s="13">
        <f t="shared" si="114"/>
        <v>233100000</v>
      </c>
      <c r="L1818" s="12">
        <f t="shared" si="115"/>
        <v>233100000</v>
      </c>
    </row>
    <row r="1819" spans="1:12" ht="206.25" x14ac:dyDescent="0.25">
      <c r="A1819" s="11">
        <v>302090</v>
      </c>
      <c r="B1819" s="1"/>
      <c r="C1819" s="2" t="s">
        <v>1070</v>
      </c>
      <c r="D1819" s="7"/>
      <c r="E1819" s="5">
        <v>184</v>
      </c>
      <c r="F1819" s="4">
        <v>184</v>
      </c>
      <c r="G1819" s="4">
        <v>0</v>
      </c>
      <c r="H1819" s="3">
        <v>19</v>
      </c>
      <c r="I1819" s="13">
        <f t="shared" si="112"/>
        <v>101844000</v>
      </c>
      <c r="J1819" s="12">
        <f t="shared" si="113"/>
        <v>340400000</v>
      </c>
      <c r="K1819" s="13">
        <f t="shared" si="114"/>
        <v>340400000</v>
      </c>
      <c r="L1819" s="12">
        <f t="shared" si="115"/>
        <v>340400000</v>
      </c>
    </row>
    <row r="1820" spans="1:12" ht="75" x14ac:dyDescent="0.25">
      <c r="A1820" s="11">
        <v>302095</v>
      </c>
      <c r="B1820" s="1" t="s">
        <v>24</v>
      </c>
      <c r="C1820" s="2" t="s">
        <v>1071</v>
      </c>
      <c r="D1820" s="7"/>
      <c r="E1820" s="5">
        <v>42</v>
      </c>
      <c r="F1820" s="4">
        <v>42</v>
      </c>
      <c r="G1820" s="4">
        <v>0</v>
      </c>
      <c r="H1820" s="3">
        <v>26</v>
      </c>
      <c r="I1820" s="13">
        <f t="shared" si="112"/>
        <v>23247000</v>
      </c>
      <c r="J1820" s="12">
        <f t="shared" si="113"/>
        <v>77700000</v>
      </c>
      <c r="K1820" s="13">
        <f t="shared" si="114"/>
        <v>77700000</v>
      </c>
      <c r="L1820" s="12">
        <f t="shared" si="115"/>
        <v>77700000</v>
      </c>
    </row>
    <row r="1821" spans="1:12" ht="187.5" x14ac:dyDescent="0.25">
      <c r="A1821" s="11">
        <v>302100</v>
      </c>
      <c r="B1821" s="1"/>
      <c r="C1821" s="2" t="s">
        <v>1072</v>
      </c>
      <c r="D1821" s="7"/>
      <c r="E1821" s="5">
        <v>117</v>
      </c>
      <c r="F1821" s="4">
        <v>117</v>
      </c>
      <c r="G1821" s="4">
        <v>0</v>
      </c>
      <c r="H1821" s="3">
        <v>26</v>
      </c>
      <c r="I1821" s="13">
        <f t="shared" si="112"/>
        <v>64759500</v>
      </c>
      <c r="J1821" s="12">
        <f t="shared" si="113"/>
        <v>216450000</v>
      </c>
      <c r="K1821" s="13">
        <f t="shared" si="114"/>
        <v>216450000</v>
      </c>
      <c r="L1821" s="12">
        <f t="shared" si="115"/>
        <v>216450000</v>
      </c>
    </row>
    <row r="1822" spans="1:12" ht="75" x14ac:dyDescent="0.25">
      <c r="A1822" s="11">
        <v>302105</v>
      </c>
      <c r="B1822" s="1" t="s">
        <v>24</v>
      </c>
      <c r="C1822" s="2" t="s">
        <v>2968</v>
      </c>
      <c r="D1822" s="7"/>
      <c r="E1822" s="5">
        <v>35</v>
      </c>
      <c r="F1822" s="4">
        <v>35</v>
      </c>
      <c r="G1822" s="4">
        <v>0</v>
      </c>
      <c r="H1822" s="3">
        <v>26</v>
      </c>
      <c r="I1822" s="13">
        <f t="shared" si="112"/>
        <v>19372500</v>
      </c>
      <c r="J1822" s="12">
        <f t="shared" si="113"/>
        <v>64750000</v>
      </c>
      <c r="K1822" s="13">
        <f t="shared" si="114"/>
        <v>64750000</v>
      </c>
      <c r="L1822" s="12">
        <f t="shared" si="115"/>
        <v>64750000</v>
      </c>
    </row>
    <row r="1823" spans="1:12" ht="93.75" x14ac:dyDescent="0.25">
      <c r="A1823" s="11">
        <v>302110</v>
      </c>
      <c r="B1823" s="1"/>
      <c r="C1823" s="2" t="s">
        <v>2969</v>
      </c>
      <c r="D1823" s="7" t="s">
        <v>1073</v>
      </c>
      <c r="E1823" s="5">
        <v>166</v>
      </c>
      <c r="F1823" s="4">
        <v>166</v>
      </c>
      <c r="G1823" s="4">
        <v>0</v>
      </c>
      <c r="H1823" s="3">
        <v>17</v>
      </c>
      <c r="I1823" s="13">
        <f t="shared" si="112"/>
        <v>91881000</v>
      </c>
      <c r="J1823" s="12">
        <f t="shared" si="113"/>
        <v>307100000</v>
      </c>
      <c r="K1823" s="13">
        <f t="shared" si="114"/>
        <v>307100000</v>
      </c>
      <c r="L1823" s="12">
        <f t="shared" si="115"/>
        <v>307100000</v>
      </c>
    </row>
    <row r="1824" spans="1:12" ht="150" x14ac:dyDescent="0.25">
      <c r="A1824" s="11">
        <v>302115</v>
      </c>
      <c r="B1824" s="1"/>
      <c r="C1824" s="2" t="s">
        <v>2970</v>
      </c>
      <c r="D1824" s="7"/>
      <c r="E1824" s="5">
        <v>178</v>
      </c>
      <c r="F1824" s="4">
        <v>178</v>
      </c>
      <c r="G1824" s="4">
        <v>0</v>
      </c>
      <c r="H1824" s="3">
        <v>17</v>
      </c>
      <c r="I1824" s="13">
        <f t="shared" si="112"/>
        <v>98523000</v>
      </c>
      <c r="J1824" s="12">
        <f t="shared" si="113"/>
        <v>329300000</v>
      </c>
      <c r="K1824" s="13">
        <f t="shared" si="114"/>
        <v>329300000</v>
      </c>
      <c r="L1824" s="12">
        <f t="shared" si="115"/>
        <v>329300000</v>
      </c>
    </row>
    <row r="1825" spans="1:12" ht="37.5" x14ac:dyDescent="0.25">
      <c r="A1825" s="11">
        <v>302150</v>
      </c>
      <c r="B1825" s="1" t="s">
        <v>24</v>
      </c>
      <c r="C1825" s="2" t="s">
        <v>2971</v>
      </c>
      <c r="D1825" s="7"/>
      <c r="E1825" s="5">
        <v>7</v>
      </c>
      <c r="F1825" s="4">
        <v>7</v>
      </c>
      <c r="G1825" s="4">
        <v>0</v>
      </c>
      <c r="H1825" s="3">
        <v>0</v>
      </c>
      <c r="I1825" s="13">
        <f t="shared" si="112"/>
        <v>3874500</v>
      </c>
      <c r="J1825" s="12">
        <f t="shared" si="113"/>
        <v>12950000</v>
      </c>
      <c r="K1825" s="13">
        <f t="shared" si="114"/>
        <v>12950000</v>
      </c>
      <c r="L1825" s="12">
        <f t="shared" si="115"/>
        <v>12950000</v>
      </c>
    </row>
    <row r="1826" spans="1:12" ht="56.25" x14ac:dyDescent="0.25">
      <c r="A1826" s="11">
        <v>302155</v>
      </c>
      <c r="B1826" s="1" t="s">
        <v>24</v>
      </c>
      <c r="C1826" s="2" t="s">
        <v>2972</v>
      </c>
      <c r="D1826" s="7"/>
      <c r="E1826" s="5">
        <v>50</v>
      </c>
      <c r="F1826" s="4">
        <v>50</v>
      </c>
      <c r="G1826" s="4">
        <v>0</v>
      </c>
      <c r="H1826" s="3">
        <v>0</v>
      </c>
      <c r="I1826" s="13">
        <f t="shared" si="112"/>
        <v>27675000</v>
      </c>
      <c r="J1826" s="12">
        <f t="shared" si="113"/>
        <v>92500000</v>
      </c>
      <c r="K1826" s="13">
        <f t="shared" si="114"/>
        <v>92500000</v>
      </c>
      <c r="L1826" s="12">
        <f t="shared" si="115"/>
        <v>92500000</v>
      </c>
    </row>
    <row r="1827" spans="1:12" ht="56.25" x14ac:dyDescent="0.25">
      <c r="A1827" s="11">
        <v>302160</v>
      </c>
      <c r="B1827" s="1" t="s">
        <v>24</v>
      </c>
      <c r="C1827" s="2" t="s">
        <v>2973</v>
      </c>
      <c r="D1827" s="7"/>
      <c r="E1827" s="5">
        <v>60</v>
      </c>
      <c r="F1827" s="4">
        <v>60</v>
      </c>
      <c r="G1827" s="4">
        <v>0</v>
      </c>
      <c r="H1827" s="3">
        <v>0</v>
      </c>
      <c r="I1827" s="13">
        <f t="shared" si="112"/>
        <v>33210000</v>
      </c>
      <c r="J1827" s="12">
        <f t="shared" si="113"/>
        <v>111000000</v>
      </c>
      <c r="K1827" s="13">
        <f t="shared" si="114"/>
        <v>111000000</v>
      </c>
      <c r="L1827" s="12">
        <f t="shared" si="115"/>
        <v>111000000</v>
      </c>
    </row>
    <row r="1828" spans="1:12" ht="75" x14ac:dyDescent="0.25">
      <c r="A1828" s="11">
        <v>302165</v>
      </c>
      <c r="B1828" s="1" t="s">
        <v>24</v>
      </c>
      <c r="C1828" s="2" t="s">
        <v>2974</v>
      </c>
      <c r="D1828" s="7"/>
      <c r="E1828" s="5">
        <v>18</v>
      </c>
      <c r="F1828" s="4">
        <v>18</v>
      </c>
      <c r="G1828" s="4">
        <v>0</v>
      </c>
      <c r="H1828" s="3">
        <v>0</v>
      </c>
      <c r="I1828" s="13">
        <f t="shared" si="112"/>
        <v>9963000</v>
      </c>
      <c r="J1828" s="12">
        <f t="shared" si="113"/>
        <v>33300000</v>
      </c>
      <c r="K1828" s="13">
        <f t="shared" si="114"/>
        <v>33300000</v>
      </c>
      <c r="L1828" s="12">
        <f t="shared" si="115"/>
        <v>33300000</v>
      </c>
    </row>
    <row r="1829" spans="1:12" ht="93.75" x14ac:dyDescent="0.25">
      <c r="A1829" s="11">
        <v>302170</v>
      </c>
      <c r="B1829" s="1" t="s">
        <v>24</v>
      </c>
      <c r="C1829" s="2" t="s">
        <v>2975</v>
      </c>
      <c r="D1829" s="7"/>
      <c r="E1829" s="5">
        <v>15</v>
      </c>
      <c r="F1829" s="4">
        <v>15</v>
      </c>
      <c r="G1829" s="4">
        <v>0</v>
      </c>
      <c r="H1829" s="3">
        <v>0</v>
      </c>
      <c r="I1829" s="13">
        <f t="shared" si="112"/>
        <v>8302500</v>
      </c>
      <c r="J1829" s="12">
        <f t="shared" si="113"/>
        <v>27750000</v>
      </c>
      <c r="K1829" s="13">
        <f t="shared" si="114"/>
        <v>27750000</v>
      </c>
      <c r="L1829" s="12">
        <f t="shared" si="115"/>
        <v>27750000</v>
      </c>
    </row>
    <row r="1830" spans="1:12" ht="150" x14ac:dyDescent="0.25">
      <c r="A1830" s="11">
        <v>302175</v>
      </c>
      <c r="B1830" s="1"/>
      <c r="C1830" s="2" t="s">
        <v>1074</v>
      </c>
      <c r="D1830" s="7"/>
      <c r="E1830" s="5">
        <v>111</v>
      </c>
      <c r="F1830" s="4">
        <v>111</v>
      </c>
      <c r="G1830" s="4">
        <v>0</v>
      </c>
      <c r="H1830" s="3">
        <v>17</v>
      </c>
      <c r="I1830" s="13">
        <f t="shared" si="112"/>
        <v>61438500</v>
      </c>
      <c r="J1830" s="12">
        <f t="shared" si="113"/>
        <v>205350000</v>
      </c>
      <c r="K1830" s="13">
        <f t="shared" si="114"/>
        <v>205350000</v>
      </c>
      <c r="L1830" s="12">
        <f t="shared" si="115"/>
        <v>205350000</v>
      </c>
    </row>
    <row r="1831" spans="1:12" ht="56.25" x14ac:dyDescent="0.25">
      <c r="A1831" s="11">
        <v>302180</v>
      </c>
      <c r="B1831" s="1" t="s">
        <v>24</v>
      </c>
      <c r="C1831" s="2" t="s">
        <v>2976</v>
      </c>
      <c r="D1831" s="7"/>
      <c r="E1831" s="5">
        <v>14</v>
      </c>
      <c r="F1831" s="4">
        <v>14</v>
      </c>
      <c r="G1831" s="4">
        <v>0</v>
      </c>
      <c r="H1831" s="3">
        <v>0</v>
      </c>
      <c r="I1831" s="13">
        <f t="shared" si="112"/>
        <v>7749000</v>
      </c>
      <c r="J1831" s="12">
        <f t="shared" si="113"/>
        <v>25900000</v>
      </c>
      <c r="K1831" s="13">
        <f t="shared" si="114"/>
        <v>25900000</v>
      </c>
      <c r="L1831" s="12">
        <f t="shared" si="115"/>
        <v>25900000</v>
      </c>
    </row>
    <row r="1832" spans="1:12" ht="93.75" x14ac:dyDescent="0.25">
      <c r="A1832" s="11">
        <v>302190</v>
      </c>
      <c r="B1832" s="1"/>
      <c r="C1832" s="2" t="s">
        <v>1075</v>
      </c>
      <c r="D1832" s="7"/>
      <c r="E1832" s="5">
        <v>48</v>
      </c>
      <c r="F1832" s="4">
        <v>48</v>
      </c>
      <c r="G1832" s="4">
        <v>0</v>
      </c>
      <c r="H1832" s="3">
        <v>17</v>
      </c>
      <c r="I1832" s="13">
        <f t="shared" si="112"/>
        <v>26568000</v>
      </c>
      <c r="J1832" s="12">
        <f t="shared" si="113"/>
        <v>88800000</v>
      </c>
      <c r="K1832" s="13">
        <f t="shared" si="114"/>
        <v>88800000</v>
      </c>
      <c r="L1832" s="12">
        <f t="shared" si="115"/>
        <v>88800000</v>
      </c>
    </row>
    <row r="1833" spans="1:12" ht="112.5" x14ac:dyDescent="0.25">
      <c r="A1833" s="11">
        <v>302195</v>
      </c>
      <c r="B1833" s="1"/>
      <c r="C1833" s="2" t="s">
        <v>1076</v>
      </c>
      <c r="D1833" s="7"/>
      <c r="E1833" s="5">
        <v>42</v>
      </c>
      <c r="F1833" s="4">
        <v>42</v>
      </c>
      <c r="G1833" s="4">
        <v>0</v>
      </c>
      <c r="H1833" s="3">
        <v>15</v>
      </c>
      <c r="I1833" s="13">
        <f t="shared" si="112"/>
        <v>23247000</v>
      </c>
      <c r="J1833" s="12">
        <f t="shared" si="113"/>
        <v>77700000</v>
      </c>
      <c r="K1833" s="13">
        <f t="shared" si="114"/>
        <v>77700000</v>
      </c>
      <c r="L1833" s="12">
        <f t="shared" si="115"/>
        <v>77700000</v>
      </c>
    </row>
    <row r="1834" spans="1:12" ht="75" x14ac:dyDescent="0.25">
      <c r="A1834" s="11">
        <v>302200</v>
      </c>
      <c r="B1834" s="1"/>
      <c r="C1834" s="2" t="s">
        <v>2977</v>
      </c>
      <c r="D1834" s="7"/>
      <c r="E1834" s="5">
        <v>53</v>
      </c>
      <c r="F1834" s="4">
        <v>53</v>
      </c>
      <c r="G1834" s="4">
        <v>0</v>
      </c>
      <c r="H1834" s="3">
        <v>17</v>
      </c>
      <c r="I1834" s="13">
        <f t="shared" si="112"/>
        <v>29335500</v>
      </c>
      <c r="J1834" s="12">
        <f t="shared" si="113"/>
        <v>98050000</v>
      </c>
      <c r="K1834" s="13">
        <f t="shared" si="114"/>
        <v>98050000</v>
      </c>
      <c r="L1834" s="12">
        <f t="shared" si="115"/>
        <v>98050000</v>
      </c>
    </row>
    <row r="1835" spans="1:12" ht="75" x14ac:dyDescent="0.25">
      <c r="A1835" s="11">
        <v>302201</v>
      </c>
      <c r="B1835" s="1"/>
      <c r="C1835" s="2" t="s">
        <v>2978</v>
      </c>
      <c r="D1835" s="7"/>
      <c r="E1835" s="5">
        <v>70</v>
      </c>
      <c r="F1835" s="4">
        <v>70</v>
      </c>
      <c r="G1835" s="4">
        <v>0</v>
      </c>
      <c r="H1835" s="3">
        <v>17</v>
      </c>
      <c r="I1835" s="13">
        <f t="shared" si="112"/>
        <v>38745000</v>
      </c>
      <c r="J1835" s="12">
        <f t="shared" si="113"/>
        <v>129500000</v>
      </c>
      <c r="K1835" s="13">
        <f t="shared" si="114"/>
        <v>129500000</v>
      </c>
      <c r="L1835" s="12">
        <f t="shared" si="115"/>
        <v>129500000</v>
      </c>
    </row>
    <row r="1836" spans="1:12" ht="75" x14ac:dyDescent="0.25">
      <c r="A1836" s="11">
        <v>302202</v>
      </c>
      <c r="B1836" s="1"/>
      <c r="C1836" s="2" t="s">
        <v>2979</v>
      </c>
      <c r="D1836" s="7"/>
      <c r="E1836" s="5">
        <v>65</v>
      </c>
      <c r="F1836" s="4">
        <v>65</v>
      </c>
      <c r="G1836" s="4">
        <v>0</v>
      </c>
      <c r="H1836" s="3">
        <v>17</v>
      </c>
      <c r="I1836" s="13">
        <f t="shared" si="112"/>
        <v>35977500</v>
      </c>
      <c r="J1836" s="12">
        <f t="shared" si="113"/>
        <v>120250000</v>
      </c>
      <c r="K1836" s="13">
        <f t="shared" si="114"/>
        <v>120250000</v>
      </c>
      <c r="L1836" s="12">
        <f t="shared" si="115"/>
        <v>120250000</v>
      </c>
    </row>
    <row r="1837" spans="1:12" ht="75" x14ac:dyDescent="0.25">
      <c r="A1837" s="11">
        <v>302205</v>
      </c>
      <c r="B1837" s="1"/>
      <c r="C1837" s="2" t="s">
        <v>1077</v>
      </c>
      <c r="D1837" s="7"/>
      <c r="E1837" s="5">
        <v>100</v>
      </c>
      <c r="F1837" s="4">
        <v>100</v>
      </c>
      <c r="G1837" s="4">
        <v>0</v>
      </c>
      <c r="H1837" s="3">
        <v>26</v>
      </c>
      <c r="I1837" s="13">
        <f t="shared" si="112"/>
        <v>55350000</v>
      </c>
      <c r="J1837" s="12">
        <f t="shared" si="113"/>
        <v>185000000</v>
      </c>
      <c r="K1837" s="13">
        <f t="shared" si="114"/>
        <v>185000000</v>
      </c>
      <c r="L1837" s="12">
        <f t="shared" si="115"/>
        <v>185000000</v>
      </c>
    </row>
    <row r="1838" spans="1:12" ht="75" x14ac:dyDescent="0.25">
      <c r="A1838" s="11">
        <v>302220</v>
      </c>
      <c r="B1838" s="1"/>
      <c r="C1838" s="2" t="s">
        <v>2980</v>
      </c>
      <c r="D1838" s="7" t="s">
        <v>1078</v>
      </c>
      <c r="E1838" s="5">
        <v>200</v>
      </c>
      <c r="F1838" s="4">
        <v>200</v>
      </c>
      <c r="G1838" s="4">
        <v>0</v>
      </c>
      <c r="H1838" s="3">
        <v>17</v>
      </c>
      <c r="I1838" s="13">
        <f t="shared" si="112"/>
        <v>110700000</v>
      </c>
      <c r="J1838" s="12">
        <f t="shared" si="113"/>
        <v>370000000</v>
      </c>
      <c r="K1838" s="13">
        <f t="shared" si="114"/>
        <v>370000000</v>
      </c>
      <c r="L1838" s="12">
        <f t="shared" si="115"/>
        <v>370000000</v>
      </c>
    </row>
    <row r="1839" spans="1:12" ht="75" x14ac:dyDescent="0.25">
      <c r="A1839" s="11">
        <v>302225</v>
      </c>
      <c r="B1839" s="1"/>
      <c r="C1839" s="2" t="s">
        <v>1079</v>
      </c>
      <c r="D1839" s="7" t="s">
        <v>2981</v>
      </c>
      <c r="E1839" s="5">
        <v>40</v>
      </c>
      <c r="F1839" s="4">
        <v>40</v>
      </c>
      <c r="G1839" s="4">
        <v>0</v>
      </c>
      <c r="H1839" s="3">
        <v>17</v>
      </c>
      <c r="I1839" s="13">
        <f t="shared" si="112"/>
        <v>22140000</v>
      </c>
      <c r="J1839" s="12">
        <f t="shared" si="113"/>
        <v>74000000</v>
      </c>
      <c r="K1839" s="13">
        <f t="shared" si="114"/>
        <v>74000000</v>
      </c>
      <c r="L1839" s="12">
        <f t="shared" si="115"/>
        <v>74000000</v>
      </c>
    </row>
    <row r="1840" spans="1:12" ht="56.25" x14ac:dyDescent="0.25">
      <c r="A1840" s="11">
        <v>302230</v>
      </c>
      <c r="B1840" s="1"/>
      <c r="C1840" s="2" t="s">
        <v>1080</v>
      </c>
      <c r="D1840" s="7"/>
      <c r="E1840" s="5">
        <v>82</v>
      </c>
      <c r="F1840" s="4">
        <v>82</v>
      </c>
      <c r="G1840" s="4">
        <v>0</v>
      </c>
      <c r="H1840" s="3">
        <v>14</v>
      </c>
      <c r="I1840" s="13">
        <f t="shared" si="112"/>
        <v>45387000</v>
      </c>
      <c r="J1840" s="12">
        <f t="shared" si="113"/>
        <v>151700000</v>
      </c>
      <c r="K1840" s="13">
        <f t="shared" si="114"/>
        <v>151700000</v>
      </c>
      <c r="L1840" s="12">
        <f t="shared" si="115"/>
        <v>151700000</v>
      </c>
    </row>
    <row r="1841" spans="1:12" ht="131.25" x14ac:dyDescent="0.25">
      <c r="A1841" s="11">
        <v>302235</v>
      </c>
      <c r="B1841" s="1"/>
      <c r="C1841" s="2" t="s">
        <v>1081</v>
      </c>
      <c r="D1841" s="7"/>
      <c r="E1841" s="5">
        <v>84</v>
      </c>
      <c r="F1841" s="4">
        <v>84</v>
      </c>
      <c r="G1841" s="4">
        <v>0</v>
      </c>
      <c r="H1841" s="3">
        <v>14</v>
      </c>
      <c r="I1841" s="13">
        <f t="shared" si="112"/>
        <v>46494000</v>
      </c>
      <c r="J1841" s="12">
        <f t="shared" si="113"/>
        <v>155400000</v>
      </c>
      <c r="K1841" s="13">
        <f t="shared" si="114"/>
        <v>155400000</v>
      </c>
      <c r="L1841" s="12">
        <f t="shared" si="115"/>
        <v>155400000</v>
      </c>
    </row>
    <row r="1842" spans="1:12" ht="37.5" x14ac:dyDescent="0.25">
      <c r="A1842" s="11">
        <v>302240</v>
      </c>
      <c r="B1842" s="1"/>
      <c r="C1842" s="2" t="s">
        <v>2982</v>
      </c>
      <c r="D1842" s="7"/>
      <c r="E1842" s="5">
        <v>40</v>
      </c>
      <c r="F1842" s="4">
        <v>40</v>
      </c>
      <c r="G1842" s="4">
        <v>0</v>
      </c>
      <c r="H1842" s="3">
        <v>15</v>
      </c>
      <c r="I1842" s="13">
        <f t="shared" si="112"/>
        <v>22140000</v>
      </c>
      <c r="J1842" s="12">
        <f t="shared" si="113"/>
        <v>74000000</v>
      </c>
      <c r="K1842" s="13">
        <f t="shared" si="114"/>
        <v>74000000</v>
      </c>
      <c r="L1842" s="12">
        <f t="shared" si="115"/>
        <v>74000000</v>
      </c>
    </row>
    <row r="1843" spans="1:12" ht="37.5" x14ac:dyDescent="0.25">
      <c r="A1843" s="11">
        <v>302245</v>
      </c>
      <c r="B1843" s="1"/>
      <c r="C1843" s="2" t="s">
        <v>1082</v>
      </c>
      <c r="D1843" s="7"/>
      <c r="E1843" s="5">
        <v>158</v>
      </c>
      <c r="F1843" s="4">
        <v>158</v>
      </c>
      <c r="G1843" s="4">
        <v>0</v>
      </c>
      <c r="H1843" s="3">
        <v>19</v>
      </c>
      <c r="I1843" s="13">
        <f t="shared" si="112"/>
        <v>87453000</v>
      </c>
      <c r="J1843" s="12">
        <f t="shared" si="113"/>
        <v>292300000</v>
      </c>
      <c r="K1843" s="13">
        <f t="shared" si="114"/>
        <v>292300000</v>
      </c>
      <c r="L1843" s="12">
        <f t="shared" si="115"/>
        <v>292300000</v>
      </c>
    </row>
    <row r="1844" spans="1:12" ht="75" x14ac:dyDescent="0.25">
      <c r="A1844" s="11">
        <v>302255</v>
      </c>
      <c r="B1844" s="1"/>
      <c r="C1844" s="2" t="s">
        <v>2983</v>
      </c>
      <c r="D1844" s="7" t="s">
        <v>5440</v>
      </c>
      <c r="E1844" s="5">
        <v>9</v>
      </c>
      <c r="F1844" s="4">
        <v>9</v>
      </c>
      <c r="G1844" s="4">
        <v>0</v>
      </c>
      <c r="H1844" s="3">
        <v>8</v>
      </c>
      <c r="I1844" s="13">
        <f t="shared" si="112"/>
        <v>4981500</v>
      </c>
      <c r="J1844" s="12">
        <f t="shared" si="113"/>
        <v>16650000</v>
      </c>
      <c r="K1844" s="13">
        <f t="shared" si="114"/>
        <v>16650000</v>
      </c>
      <c r="L1844" s="12">
        <f t="shared" si="115"/>
        <v>16650000</v>
      </c>
    </row>
    <row r="1845" spans="1:12" ht="37.5" x14ac:dyDescent="0.25">
      <c r="A1845" s="11">
        <v>302256</v>
      </c>
      <c r="B1845" s="1" t="s">
        <v>16</v>
      </c>
      <c r="C1845" s="2" t="s">
        <v>2984</v>
      </c>
      <c r="D1845" s="7"/>
      <c r="E1845" s="5">
        <v>7</v>
      </c>
      <c r="F1845" s="4">
        <v>7</v>
      </c>
      <c r="G1845" s="4">
        <v>0</v>
      </c>
      <c r="H1845" s="3">
        <v>4</v>
      </c>
      <c r="I1845" s="13">
        <f t="shared" si="112"/>
        <v>3874500</v>
      </c>
      <c r="J1845" s="12">
        <f t="shared" si="113"/>
        <v>12950000</v>
      </c>
      <c r="K1845" s="13">
        <f t="shared" si="114"/>
        <v>12950000</v>
      </c>
      <c r="L1845" s="12">
        <f t="shared" si="115"/>
        <v>12950000</v>
      </c>
    </row>
    <row r="1846" spans="1:12" ht="37.5" x14ac:dyDescent="0.25">
      <c r="A1846" s="11">
        <v>302257</v>
      </c>
      <c r="B1846" s="1" t="s">
        <v>16</v>
      </c>
      <c r="C1846" s="2" t="s">
        <v>2985</v>
      </c>
      <c r="D1846" s="7"/>
      <c r="E1846" s="5">
        <v>11</v>
      </c>
      <c r="F1846" s="4">
        <v>11</v>
      </c>
      <c r="G1846" s="4">
        <v>0</v>
      </c>
      <c r="H1846" s="3">
        <v>4</v>
      </c>
      <c r="I1846" s="13">
        <f t="shared" si="112"/>
        <v>6088500</v>
      </c>
      <c r="J1846" s="12">
        <f t="shared" si="113"/>
        <v>20350000</v>
      </c>
      <c r="K1846" s="13">
        <f t="shared" si="114"/>
        <v>20350000</v>
      </c>
      <c r="L1846" s="12">
        <f t="shared" si="115"/>
        <v>20350000</v>
      </c>
    </row>
    <row r="1847" spans="1:12" ht="56.25" x14ac:dyDescent="0.25">
      <c r="A1847" s="11">
        <v>302260</v>
      </c>
      <c r="B1847" s="1"/>
      <c r="C1847" s="2" t="s">
        <v>2986</v>
      </c>
      <c r="D1847" s="7" t="s">
        <v>5440</v>
      </c>
      <c r="E1847" s="5">
        <v>4</v>
      </c>
      <c r="F1847" s="4">
        <v>4</v>
      </c>
      <c r="G1847" s="4">
        <v>0</v>
      </c>
      <c r="H1847" s="3">
        <v>0</v>
      </c>
      <c r="I1847" s="13">
        <f t="shared" si="112"/>
        <v>2214000</v>
      </c>
      <c r="J1847" s="12">
        <f t="shared" si="113"/>
        <v>7400000</v>
      </c>
      <c r="K1847" s="13">
        <f t="shared" si="114"/>
        <v>7400000</v>
      </c>
      <c r="L1847" s="12">
        <f t="shared" si="115"/>
        <v>7400000</v>
      </c>
    </row>
    <row r="1848" spans="1:12" ht="206.25" x14ac:dyDescent="0.25">
      <c r="A1848" s="11">
        <v>302265</v>
      </c>
      <c r="B1848" s="1"/>
      <c r="C1848" s="2" t="s">
        <v>2987</v>
      </c>
      <c r="D1848" s="7" t="s">
        <v>1083</v>
      </c>
      <c r="E1848" s="5">
        <v>12</v>
      </c>
      <c r="F1848" s="4">
        <v>12</v>
      </c>
      <c r="G1848" s="4">
        <v>0</v>
      </c>
      <c r="H1848" s="3">
        <v>7</v>
      </c>
      <c r="I1848" s="13">
        <f t="shared" si="112"/>
        <v>6642000</v>
      </c>
      <c r="J1848" s="12">
        <f t="shared" si="113"/>
        <v>22200000</v>
      </c>
      <c r="K1848" s="13">
        <f t="shared" si="114"/>
        <v>22200000</v>
      </c>
      <c r="L1848" s="12">
        <f t="shared" si="115"/>
        <v>22200000</v>
      </c>
    </row>
    <row r="1849" spans="1:12" ht="75" x14ac:dyDescent="0.25">
      <c r="A1849" s="11">
        <v>302325</v>
      </c>
      <c r="B1849" s="1"/>
      <c r="C1849" s="2" t="s">
        <v>1084</v>
      </c>
      <c r="D1849" s="7"/>
      <c r="E1849" s="5">
        <v>43</v>
      </c>
      <c r="F1849" s="4">
        <v>43</v>
      </c>
      <c r="G1849" s="4">
        <v>0</v>
      </c>
      <c r="H1849" s="3">
        <v>11</v>
      </c>
      <c r="I1849" s="13">
        <f t="shared" si="112"/>
        <v>23800500</v>
      </c>
      <c r="J1849" s="12">
        <f t="shared" si="113"/>
        <v>79550000</v>
      </c>
      <c r="K1849" s="13">
        <f t="shared" si="114"/>
        <v>79550000</v>
      </c>
      <c r="L1849" s="12">
        <f t="shared" si="115"/>
        <v>79550000</v>
      </c>
    </row>
    <row r="1850" spans="1:12" ht="56.25" x14ac:dyDescent="0.25">
      <c r="A1850" s="11">
        <v>302330</v>
      </c>
      <c r="B1850" s="1"/>
      <c r="C1850" s="2" t="s">
        <v>1085</v>
      </c>
      <c r="D1850" s="7"/>
      <c r="E1850" s="5">
        <v>21</v>
      </c>
      <c r="F1850" s="4">
        <v>21</v>
      </c>
      <c r="G1850" s="4">
        <v>0</v>
      </c>
      <c r="H1850" s="3">
        <v>13</v>
      </c>
      <c r="I1850" s="13">
        <f t="shared" si="112"/>
        <v>11623500</v>
      </c>
      <c r="J1850" s="12">
        <f t="shared" si="113"/>
        <v>38850000</v>
      </c>
      <c r="K1850" s="13">
        <f t="shared" si="114"/>
        <v>38850000</v>
      </c>
      <c r="L1850" s="12">
        <f t="shared" si="115"/>
        <v>38850000</v>
      </c>
    </row>
    <row r="1851" spans="1:12" ht="37.5" x14ac:dyDescent="0.25">
      <c r="A1851" s="11">
        <v>302335</v>
      </c>
      <c r="B1851" s="1"/>
      <c r="C1851" s="2" t="s">
        <v>1086</v>
      </c>
      <c r="D1851" s="7"/>
      <c r="E1851" s="5">
        <v>6</v>
      </c>
      <c r="F1851" s="4">
        <v>6</v>
      </c>
      <c r="G1851" s="4">
        <v>0</v>
      </c>
      <c r="H1851" s="3">
        <v>5</v>
      </c>
      <c r="I1851" s="13">
        <f t="shared" si="112"/>
        <v>3321000</v>
      </c>
      <c r="J1851" s="12">
        <f t="shared" si="113"/>
        <v>11100000</v>
      </c>
      <c r="K1851" s="13">
        <f t="shared" si="114"/>
        <v>11100000</v>
      </c>
      <c r="L1851" s="12">
        <f t="shared" si="115"/>
        <v>11100000</v>
      </c>
    </row>
    <row r="1852" spans="1:12" ht="37.5" x14ac:dyDescent="0.25">
      <c r="A1852" s="11">
        <v>302336</v>
      </c>
      <c r="B1852" s="1"/>
      <c r="C1852" s="2" t="s">
        <v>1087</v>
      </c>
      <c r="D1852" s="7"/>
      <c r="E1852" s="5">
        <v>8</v>
      </c>
      <c r="F1852" s="4">
        <v>8</v>
      </c>
      <c r="G1852" s="4">
        <v>0</v>
      </c>
      <c r="H1852" s="3">
        <v>4</v>
      </c>
      <c r="I1852" s="13">
        <f t="shared" si="112"/>
        <v>4428000</v>
      </c>
      <c r="J1852" s="12">
        <f t="shared" si="113"/>
        <v>14800000</v>
      </c>
      <c r="K1852" s="13">
        <f t="shared" si="114"/>
        <v>14800000</v>
      </c>
      <c r="L1852" s="12">
        <f t="shared" si="115"/>
        <v>14800000</v>
      </c>
    </row>
    <row r="1853" spans="1:12" ht="37.5" x14ac:dyDescent="0.25">
      <c r="A1853" s="11">
        <v>302337</v>
      </c>
      <c r="B1853" s="1"/>
      <c r="C1853" s="2" t="s">
        <v>1088</v>
      </c>
      <c r="D1853" s="7"/>
      <c r="E1853" s="5">
        <v>12</v>
      </c>
      <c r="F1853" s="4">
        <v>12</v>
      </c>
      <c r="G1853" s="4">
        <v>0</v>
      </c>
      <c r="H1853" s="3">
        <v>4</v>
      </c>
      <c r="I1853" s="13">
        <f t="shared" si="112"/>
        <v>6642000</v>
      </c>
      <c r="J1853" s="12">
        <f t="shared" si="113"/>
        <v>22200000</v>
      </c>
      <c r="K1853" s="13">
        <f t="shared" si="114"/>
        <v>22200000</v>
      </c>
      <c r="L1853" s="12">
        <f t="shared" si="115"/>
        <v>22200000</v>
      </c>
    </row>
    <row r="1854" spans="1:12" ht="56.25" x14ac:dyDescent="0.25">
      <c r="A1854" s="11">
        <v>302340</v>
      </c>
      <c r="B1854" s="1"/>
      <c r="C1854" s="2" t="s">
        <v>1089</v>
      </c>
      <c r="D1854" s="7"/>
      <c r="E1854" s="5">
        <v>5</v>
      </c>
      <c r="F1854" s="4">
        <v>5</v>
      </c>
      <c r="G1854" s="4">
        <v>0</v>
      </c>
      <c r="H1854" s="3">
        <v>0</v>
      </c>
      <c r="I1854" s="13">
        <f t="shared" si="112"/>
        <v>2767500</v>
      </c>
      <c r="J1854" s="12">
        <f t="shared" si="113"/>
        <v>9250000</v>
      </c>
      <c r="K1854" s="13">
        <f t="shared" si="114"/>
        <v>9250000</v>
      </c>
      <c r="L1854" s="12">
        <f t="shared" si="115"/>
        <v>9250000</v>
      </c>
    </row>
    <row r="1855" spans="1:12" ht="112.5" x14ac:dyDescent="0.25">
      <c r="A1855" s="11">
        <v>302345</v>
      </c>
      <c r="B1855" s="1"/>
      <c r="C1855" s="2" t="s">
        <v>1090</v>
      </c>
      <c r="D1855" s="7"/>
      <c r="E1855" s="5">
        <v>11</v>
      </c>
      <c r="F1855" s="4">
        <v>11</v>
      </c>
      <c r="G1855" s="4">
        <v>0</v>
      </c>
      <c r="H1855" s="3">
        <v>0</v>
      </c>
      <c r="I1855" s="13">
        <f t="shared" si="112"/>
        <v>6088500</v>
      </c>
      <c r="J1855" s="12">
        <f t="shared" si="113"/>
        <v>20350000</v>
      </c>
      <c r="K1855" s="13">
        <f t="shared" si="114"/>
        <v>20350000</v>
      </c>
      <c r="L1855" s="12">
        <f t="shared" si="115"/>
        <v>20350000</v>
      </c>
    </row>
    <row r="1856" spans="1:12" ht="37.5" x14ac:dyDescent="0.25">
      <c r="A1856" s="11">
        <v>302350</v>
      </c>
      <c r="B1856" s="1"/>
      <c r="C1856" s="2" t="s">
        <v>1091</v>
      </c>
      <c r="D1856" s="7"/>
      <c r="E1856" s="5">
        <v>5</v>
      </c>
      <c r="F1856" s="4">
        <v>5</v>
      </c>
      <c r="G1856" s="4">
        <v>0</v>
      </c>
      <c r="H1856" s="3">
        <v>0</v>
      </c>
      <c r="I1856" s="13">
        <f t="shared" si="112"/>
        <v>2767500</v>
      </c>
      <c r="J1856" s="12">
        <f t="shared" si="113"/>
        <v>9250000</v>
      </c>
      <c r="K1856" s="13">
        <f t="shared" si="114"/>
        <v>9250000</v>
      </c>
      <c r="L1856" s="12">
        <f t="shared" si="115"/>
        <v>9250000</v>
      </c>
    </row>
    <row r="1857" spans="1:12" ht="56.25" x14ac:dyDescent="0.25">
      <c r="A1857" s="11">
        <v>302355</v>
      </c>
      <c r="B1857" s="1"/>
      <c r="C1857" s="2" t="s">
        <v>1092</v>
      </c>
      <c r="D1857" s="7"/>
      <c r="E1857" s="5">
        <v>2</v>
      </c>
      <c r="F1857" s="4">
        <v>2</v>
      </c>
      <c r="G1857" s="4">
        <v>0</v>
      </c>
      <c r="H1857" s="3">
        <v>0</v>
      </c>
      <c r="I1857" s="13">
        <f t="shared" si="112"/>
        <v>1107000</v>
      </c>
      <c r="J1857" s="12">
        <f t="shared" si="113"/>
        <v>3700000</v>
      </c>
      <c r="K1857" s="13">
        <f t="shared" si="114"/>
        <v>3700000</v>
      </c>
      <c r="L1857" s="12">
        <f t="shared" si="115"/>
        <v>3700000</v>
      </c>
    </row>
    <row r="1858" spans="1:12" ht="37.5" x14ac:dyDescent="0.25">
      <c r="A1858" s="11">
        <v>302360</v>
      </c>
      <c r="B1858" s="1"/>
      <c r="C1858" s="2" t="s">
        <v>1093</v>
      </c>
      <c r="D1858" s="7"/>
      <c r="E1858" s="5">
        <v>25</v>
      </c>
      <c r="F1858" s="4">
        <v>25</v>
      </c>
      <c r="G1858" s="4">
        <v>0</v>
      </c>
      <c r="H1858" s="3">
        <v>4</v>
      </c>
      <c r="I1858" s="13">
        <f t="shared" si="112"/>
        <v>13837500</v>
      </c>
      <c r="J1858" s="12">
        <f t="shared" si="113"/>
        <v>46250000</v>
      </c>
      <c r="K1858" s="13">
        <f t="shared" si="114"/>
        <v>46250000</v>
      </c>
      <c r="L1858" s="12">
        <f t="shared" si="115"/>
        <v>46250000</v>
      </c>
    </row>
    <row r="1859" spans="1:12" ht="37.5" x14ac:dyDescent="0.25">
      <c r="A1859" s="11">
        <v>302361</v>
      </c>
      <c r="B1859" s="1"/>
      <c r="C1859" s="2" t="s">
        <v>1094</v>
      </c>
      <c r="D1859" s="7"/>
      <c r="E1859" s="5">
        <v>14</v>
      </c>
      <c r="F1859" s="4">
        <v>14</v>
      </c>
      <c r="G1859" s="4">
        <v>0</v>
      </c>
      <c r="H1859" s="3">
        <v>4</v>
      </c>
      <c r="I1859" s="13">
        <f t="shared" si="112"/>
        <v>7749000</v>
      </c>
      <c r="J1859" s="12">
        <f t="shared" si="113"/>
        <v>25900000</v>
      </c>
      <c r="K1859" s="13">
        <f t="shared" si="114"/>
        <v>25900000</v>
      </c>
      <c r="L1859" s="12">
        <f t="shared" si="115"/>
        <v>25900000</v>
      </c>
    </row>
    <row r="1860" spans="1:12" ht="75" x14ac:dyDescent="0.25">
      <c r="A1860" s="11">
        <v>302365</v>
      </c>
      <c r="B1860" s="1" t="s">
        <v>16</v>
      </c>
      <c r="C1860" s="2" t="s">
        <v>2988</v>
      </c>
      <c r="D1860" s="7" t="s">
        <v>2989</v>
      </c>
      <c r="E1860" s="5">
        <v>11.4</v>
      </c>
      <c r="F1860" s="4">
        <v>7</v>
      </c>
      <c r="G1860" s="4">
        <v>4.4000000000000004</v>
      </c>
      <c r="H1860" s="3">
        <v>0</v>
      </c>
      <c r="I1860" s="13">
        <f t="shared" ref="I1860:I1923" si="116">F1860*553500+G1860*1140000</f>
        <v>8890500</v>
      </c>
      <c r="J1860" s="12">
        <f t="shared" ref="J1860:J1923" si="117">F1860*1850000+G1860*5100000</f>
        <v>35390000</v>
      </c>
      <c r="K1860" s="13">
        <f t="shared" ref="K1860:K1923" si="118">F1860*1850000+G1860*2060000</f>
        <v>22014000</v>
      </c>
      <c r="L1860" s="12">
        <f t="shared" ref="L1860:L1923" si="119">F1860*1850000+G1860*4340000</f>
        <v>32046000</v>
      </c>
    </row>
    <row r="1861" spans="1:12" ht="37.5" x14ac:dyDescent="0.25">
      <c r="A1861" s="11">
        <v>302370</v>
      </c>
      <c r="B1861" s="1"/>
      <c r="C1861" s="2" t="s">
        <v>1095</v>
      </c>
      <c r="D1861" s="7"/>
      <c r="E1861" s="5">
        <v>34</v>
      </c>
      <c r="F1861" s="4">
        <v>34</v>
      </c>
      <c r="G1861" s="4">
        <v>0</v>
      </c>
      <c r="H1861" s="3">
        <v>7</v>
      </c>
      <c r="I1861" s="13">
        <f t="shared" si="116"/>
        <v>18819000</v>
      </c>
      <c r="J1861" s="12">
        <f t="shared" si="117"/>
        <v>62900000</v>
      </c>
      <c r="K1861" s="13">
        <f t="shared" si="118"/>
        <v>62900000</v>
      </c>
      <c r="L1861" s="12">
        <f t="shared" si="119"/>
        <v>62900000</v>
      </c>
    </row>
    <row r="1862" spans="1:12" ht="56.25" x14ac:dyDescent="0.25">
      <c r="A1862" s="11">
        <v>302372</v>
      </c>
      <c r="B1862" s="1" t="s">
        <v>16</v>
      </c>
      <c r="C1862" s="2" t="s">
        <v>1096</v>
      </c>
      <c r="D1862" s="7"/>
      <c r="E1862" s="5">
        <v>18.7</v>
      </c>
      <c r="F1862" s="4">
        <v>10</v>
      </c>
      <c r="G1862" s="4">
        <v>8.6999999999999993</v>
      </c>
      <c r="H1862" s="3">
        <v>4</v>
      </c>
      <c r="I1862" s="13">
        <f t="shared" si="116"/>
        <v>15453000</v>
      </c>
      <c r="J1862" s="12">
        <f t="shared" si="117"/>
        <v>62870000</v>
      </c>
      <c r="K1862" s="13">
        <f t="shared" si="118"/>
        <v>36422000</v>
      </c>
      <c r="L1862" s="12">
        <f t="shared" si="119"/>
        <v>56258000</v>
      </c>
    </row>
    <row r="1863" spans="1:12" ht="37.5" x14ac:dyDescent="0.25">
      <c r="A1863" s="11">
        <v>302375</v>
      </c>
      <c r="B1863" s="1"/>
      <c r="C1863" s="2" t="s">
        <v>2990</v>
      </c>
      <c r="D1863" s="7" t="s">
        <v>1097</v>
      </c>
      <c r="E1863" s="5">
        <v>8</v>
      </c>
      <c r="F1863" s="4">
        <v>8</v>
      </c>
      <c r="G1863" s="4">
        <v>0</v>
      </c>
      <c r="H1863" s="3">
        <v>4</v>
      </c>
      <c r="I1863" s="13">
        <f t="shared" si="116"/>
        <v>4428000</v>
      </c>
      <c r="J1863" s="12">
        <f t="shared" si="117"/>
        <v>14800000</v>
      </c>
      <c r="K1863" s="13">
        <f t="shared" si="118"/>
        <v>14800000</v>
      </c>
      <c r="L1863" s="12">
        <f t="shared" si="119"/>
        <v>14800000</v>
      </c>
    </row>
    <row r="1864" spans="1:12" ht="150" x14ac:dyDescent="0.25">
      <c r="A1864" s="11">
        <v>302380</v>
      </c>
      <c r="B1864" s="1"/>
      <c r="C1864" s="2" t="s">
        <v>2991</v>
      </c>
      <c r="D1864" s="7" t="s">
        <v>152</v>
      </c>
      <c r="E1864" s="5">
        <v>79</v>
      </c>
      <c r="F1864" s="4">
        <v>50</v>
      </c>
      <c r="G1864" s="4">
        <v>29</v>
      </c>
      <c r="H1864" s="3">
        <v>7</v>
      </c>
      <c r="I1864" s="13">
        <f t="shared" si="116"/>
        <v>60735000</v>
      </c>
      <c r="J1864" s="12">
        <f t="shared" si="117"/>
        <v>240400000</v>
      </c>
      <c r="K1864" s="13">
        <f t="shared" si="118"/>
        <v>152240000</v>
      </c>
      <c r="L1864" s="12">
        <f t="shared" si="119"/>
        <v>218360000</v>
      </c>
    </row>
    <row r="1865" spans="1:12" ht="75" x14ac:dyDescent="0.25">
      <c r="A1865" s="11">
        <v>302385</v>
      </c>
      <c r="B1865" s="1"/>
      <c r="C1865" s="2" t="s">
        <v>2992</v>
      </c>
      <c r="D1865" s="7" t="s">
        <v>152</v>
      </c>
      <c r="E1865" s="5">
        <v>52</v>
      </c>
      <c r="F1865" s="4">
        <v>30</v>
      </c>
      <c r="G1865" s="4">
        <v>22</v>
      </c>
      <c r="H1865" s="3">
        <v>4</v>
      </c>
      <c r="I1865" s="13">
        <f t="shared" si="116"/>
        <v>41685000</v>
      </c>
      <c r="J1865" s="12">
        <f t="shared" si="117"/>
        <v>167700000</v>
      </c>
      <c r="K1865" s="13">
        <f t="shared" si="118"/>
        <v>100820000</v>
      </c>
      <c r="L1865" s="12">
        <f t="shared" si="119"/>
        <v>150980000</v>
      </c>
    </row>
    <row r="1866" spans="1:12" ht="56.25" x14ac:dyDescent="0.25">
      <c r="A1866" s="11">
        <v>302390</v>
      </c>
      <c r="B1866" s="1"/>
      <c r="C1866" s="2" t="s">
        <v>2993</v>
      </c>
      <c r="D1866" s="7" t="s">
        <v>1098</v>
      </c>
      <c r="E1866" s="5">
        <v>62</v>
      </c>
      <c r="F1866" s="4">
        <v>40</v>
      </c>
      <c r="G1866" s="4">
        <v>22</v>
      </c>
      <c r="H1866" s="3">
        <v>7</v>
      </c>
      <c r="I1866" s="13">
        <f t="shared" si="116"/>
        <v>47220000</v>
      </c>
      <c r="J1866" s="12">
        <f t="shared" si="117"/>
        <v>186200000</v>
      </c>
      <c r="K1866" s="13">
        <f t="shared" si="118"/>
        <v>119320000</v>
      </c>
      <c r="L1866" s="12">
        <f t="shared" si="119"/>
        <v>169480000</v>
      </c>
    </row>
    <row r="1867" spans="1:12" ht="56.25" x14ac:dyDescent="0.25">
      <c r="A1867" s="11">
        <v>302391</v>
      </c>
      <c r="B1867" s="1"/>
      <c r="C1867" s="2" t="s">
        <v>2994</v>
      </c>
      <c r="D1867" s="7"/>
      <c r="E1867" s="5">
        <v>19</v>
      </c>
      <c r="F1867" s="4">
        <v>19</v>
      </c>
      <c r="G1867" s="4">
        <v>0</v>
      </c>
      <c r="H1867" s="3">
        <v>7</v>
      </c>
      <c r="I1867" s="13">
        <f t="shared" si="116"/>
        <v>10516500</v>
      </c>
      <c r="J1867" s="12">
        <f t="shared" si="117"/>
        <v>35150000</v>
      </c>
      <c r="K1867" s="13">
        <f t="shared" si="118"/>
        <v>35150000</v>
      </c>
      <c r="L1867" s="12">
        <f t="shared" si="119"/>
        <v>35150000</v>
      </c>
    </row>
    <row r="1868" spans="1:12" ht="56.25" x14ac:dyDescent="0.25">
      <c r="A1868" s="11">
        <v>302392</v>
      </c>
      <c r="B1868" s="1"/>
      <c r="C1868" s="2" t="s">
        <v>2995</v>
      </c>
      <c r="D1868" s="7"/>
      <c r="E1868" s="5">
        <v>5</v>
      </c>
      <c r="F1868" s="4">
        <v>5</v>
      </c>
      <c r="G1868" s="4">
        <v>0</v>
      </c>
      <c r="H1868" s="3">
        <v>7</v>
      </c>
      <c r="I1868" s="13">
        <f t="shared" si="116"/>
        <v>2767500</v>
      </c>
      <c r="J1868" s="12">
        <f t="shared" si="117"/>
        <v>9250000</v>
      </c>
      <c r="K1868" s="13">
        <f t="shared" si="118"/>
        <v>9250000</v>
      </c>
      <c r="L1868" s="12">
        <f t="shared" si="119"/>
        <v>9250000</v>
      </c>
    </row>
    <row r="1869" spans="1:12" ht="56.25" x14ac:dyDescent="0.25">
      <c r="A1869" s="11">
        <v>302405</v>
      </c>
      <c r="B1869" s="1"/>
      <c r="C1869" s="2" t="s">
        <v>2996</v>
      </c>
      <c r="D1869" s="7" t="s">
        <v>1099</v>
      </c>
      <c r="E1869" s="5">
        <v>9</v>
      </c>
      <c r="F1869" s="4">
        <v>9</v>
      </c>
      <c r="G1869" s="4">
        <v>0</v>
      </c>
      <c r="H1869" s="3">
        <v>0</v>
      </c>
      <c r="I1869" s="13">
        <f t="shared" si="116"/>
        <v>4981500</v>
      </c>
      <c r="J1869" s="12">
        <f t="shared" si="117"/>
        <v>16650000</v>
      </c>
      <c r="K1869" s="13">
        <f t="shared" si="118"/>
        <v>16650000</v>
      </c>
      <c r="L1869" s="12">
        <f t="shared" si="119"/>
        <v>16650000</v>
      </c>
    </row>
    <row r="1870" spans="1:12" ht="56.25" x14ac:dyDescent="0.25">
      <c r="A1870" s="11">
        <v>302410</v>
      </c>
      <c r="B1870" s="1"/>
      <c r="C1870" s="2" t="s">
        <v>1100</v>
      </c>
      <c r="D1870" s="7"/>
      <c r="E1870" s="5">
        <v>10</v>
      </c>
      <c r="F1870" s="4">
        <v>10</v>
      </c>
      <c r="G1870" s="4">
        <v>0</v>
      </c>
      <c r="H1870" s="3">
        <v>0</v>
      </c>
      <c r="I1870" s="13">
        <f t="shared" si="116"/>
        <v>5535000</v>
      </c>
      <c r="J1870" s="12">
        <f t="shared" si="117"/>
        <v>18500000</v>
      </c>
      <c r="K1870" s="13">
        <f t="shared" si="118"/>
        <v>18500000</v>
      </c>
      <c r="L1870" s="12">
        <f t="shared" si="119"/>
        <v>18500000</v>
      </c>
    </row>
    <row r="1871" spans="1:12" ht="75" x14ac:dyDescent="0.25">
      <c r="A1871" s="11">
        <v>302415</v>
      </c>
      <c r="B1871" s="1"/>
      <c r="C1871" s="2" t="s">
        <v>1101</v>
      </c>
      <c r="D1871" s="7"/>
      <c r="E1871" s="5">
        <v>8</v>
      </c>
      <c r="F1871" s="4">
        <v>8</v>
      </c>
      <c r="G1871" s="4">
        <v>0</v>
      </c>
      <c r="H1871" s="3">
        <v>0</v>
      </c>
      <c r="I1871" s="13">
        <f t="shared" si="116"/>
        <v>4428000</v>
      </c>
      <c r="J1871" s="12">
        <f t="shared" si="117"/>
        <v>14800000</v>
      </c>
      <c r="K1871" s="13">
        <f t="shared" si="118"/>
        <v>14800000</v>
      </c>
      <c r="L1871" s="12">
        <f t="shared" si="119"/>
        <v>14800000</v>
      </c>
    </row>
    <row r="1872" spans="1:12" ht="19.5" x14ac:dyDescent="0.25">
      <c r="A1872" s="11">
        <v>302420</v>
      </c>
      <c r="B1872" s="1"/>
      <c r="C1872" s="2" t="s">
        <v>1102</v>
      </c>
      <c r="D1872" s="7"/>
      <c r="E1872" s="5">
        <v>10</v>
      </c>
      <c r="F1872" s="4">
        <v>10</v>
      </c>
      <c r="G1872" s="4">
        <v>0</v>
      </c>
      <c r="H1872" s="3">
        <v>0</v>
      </c>
      <c r="I1872" s="13">
        <f t="shared" si="116"/>
        <v>5535000</v>
      </c>
      <c r="J1872" s="12">
        <f t="shared" si="117"/>
        <v>18500000</v>
      </c>
      <c r="K1872" s="13">
        <f t="shared" si="118"/>
        <v>18500000</v>
      </c>
      <c r="L1872" s="12">
        <f t="shared" si="119"/>
        <v>18500000</v>
      </c>
    </row>
    <row r="1873" spans="1:12" ht="75" x14ac:dyDescent="0.25">
      <c r="A1873" s="11">
        <v>302425</v>
      </c>
      <c r="B1873" s="1"/>
      <c r="C1873" s="2" t="s">
        <v>5452</v>
      </c>
      <c r="D1873" s="7"/>
      <c r="E1873" s="5">
        <v>3</v>
      </c>
      <c r="F1873" s="4">
        <v>3</v>
      </c>
      <c r="G1873" s="4">
        <v>0</v>
      </c>
      <c r="H1873" s="3">
        <v>5</v>
      </c>
      <c r="I1873" s="13">
        <f t="shared" si="116"/>
        <v>1660500</v>
      </c>
      <c r="J1873" s="12">
        <f t="shared" si="117"/>
        <v>5550000</v>
      </c>
      <c r="K1873" s="13">
        <f t="shared" si="118"/>
        <v>5550000</v>
      </c>
      <c r="L1873" s="12">
        <f t="shared" si="119"/>
        <v>5550000</v>
      </c>
    </row>
    <row r="1874" spans="1:12" ht="56.25" x14ac:dyDescent="0.25">
      <c r="A1874" s="11">
        <v>302430</v>
      </c>
      <c r="B1874" s="1"/>
      <c r="C1874" s="2" t="s">
        <v>1103</v>
      </c>
      <c r="D1874" s="7"/>
      <c r="E1874" s="5">
        <v>8</v>
      </c>
      <c r="F1874" s="4">
        <v>8</v>
      </c>
      <c r="G1874" s="4">
        <v>0</v>
      </c>
      <c r="H1874" s="3">
        <v>6</v>
      </c>
      <c r="I1874" s="13">
        <f t="shared" si="116"/>
        <v>4428000</v>
      </c>
      <c r="J1874" s="12">
        <f t="shared" si="117"/>
        <v>14800000</v>
      </c>
      <c r="K1874" s="13">
        <f t="shared" si="118"/>
        <v>14800000</v>
      </c>
      <c r="L1874" s="12">
        <f t="shared" si="119"/>
        <v>14800000</v>
      </c>
    </row>
    <row r="1875" spans="1:12" ht="150" x14ac:dyDescent="0.25">
      <c r="A1875" s="11">
        <v>302435</v>
      </c>
      <c r="B1875" s="1"/>
      <c r="C1875" s="2" t="s">
        <v>1104</v>
      </c>
      <c r="D1875" s="7"/>
      <c r="E1875" s="5">
        <v>27</v>
      </c>
      <c r="F1875" s="4">
        <v>27</v>
      </c>
      <c r="G1875" s="4">
        <v>0</v>
      </c>
      <c r="H1875" s="3">
        <v>8</v>
      </c>
      <c r="I1875" s="13">
        <f t="shared" si="116"/>
        <v>14944500</v>
      </c>
      <c r="J1875" s="12">
        <f t="shared" si="117"/>
        <v>49950000</v>
      </c>
      <c r="K1875" s="13">
        <f t="shared" si="118"/>
        <v>49950000</v>
      </c>
      <c r="L1875" s="12">
        <f t="shared" si="119"/>
        <v>49950000</v>
      </c>
    </row>
    <row r="1876" spans="1:12" ht="75" x14ac:dyDescent="0.25">
      <c r="A1876" s="11">
        <v>302440</v>
      </c>
      <c r="B1876" s="1"/>
      <c r="C1876" s="2" t="s">
        <v>1105</v>
      </c>
      <c r="D1876" s="7"/>
      <c r="E1876" s="5">
        <v>10</v>
      </c>
      <c r="F1876" s="4">
        <v>10</v>
      </c>
      <c r="G1876" s="4">
        <v>0</v>
      </c>
      <c r="H1876" s="3">
        <v>8</v>
      </c>
      <c r="I1876" s="13">
        <f t="shared" si="116"/>
        <v>5535000</v>
      </c>
      <c r="J1876" s="12">
        <f t="shared" si="117"/>
        <v>18500000</v>
      </c>
      <c r="K1876" s="13">
        <f t="shared" si="118"/>
        <v>18500000</v>
      </c>
      <c r="L1876" s="12">
        <f t="shared" si="119"/>
        <v>18500000</v>
      </c>
    </row>
    <row r="1877" spans="1:12" ht="37.5" x14ac:dyDescent="0.25">
      <c r="A1877" s="11">
        <v>302442</v>
      </c>
      <c r="B1877" s="1" t="s">
        <v>24</v>
      </c>
      <c r="C1877" s="2" t="s">
        <v>2997</v>
      </c>
      <c r="D1877" s="7"/>
      <c r="E1877" s="5">
        <v>5</v>
      </c>
      <c r="F1877" s="4">
        <v>5</v>
      </c>
      <c r="G1877" s="4">
        <v>0</v>
      </c>
      <c r="H1877" s="3">
        <v>5</v>
      </c>
      <c r="I1877" s="13">
        <f t="shared" si="116"/>
        <v>2767500</v>
      </c>
      <c r="J1877" s="12">
        <f t="shared" si="117"/>
        <v>9250000</v>
      </c>
      <c r="K1877" s="13">
        <f t="shared" si="118"/>
        <v>9250000</v>
      </c>
      <c r="L1877" s="12">
        <f t="shared" si="119"/>
        <v>9250000</v>
      </c>
    </row>
    <row r="1878" spans="1:12" ht="112.5" x14ac:dyDescent="0.25">
      <c r="A1878" s="11">
        <v>302445</v>
      </c>
      <c r="B1878" s="1"/>
      <c r="C1878" s="2" t="s">
        <v>2998</v>
      </c>
      <c r="D1878" s="7"/>
      <c r="E1878" s="5">
        <v>12</v>
      </c>
      <c r="F1878" s="4">
        <v>12</v>
      </c>
      <c r="G1878" s="4">
        <v>0</v>
      </c>
      <c r="H1878" s="3">
        <v>6</v>
      </c>
      <c r="I1878" s="13">
        <f t="shared" si="116"/>
        <v>6642000</v>
      </c>
      <c r="J1878" s="12">
        <f t="shared" si="117"/>
        <v>22200000</v>
      </c>
      <c r="K1878" s="13">
        <f t="shared" si="118"/>
        <v>22200000</v>
      </c>
      <c r="L1878" s="12">
        <f t="shared" si="119"/>
        <v>22200000</v>
      </c>
    </row>
    <row r="1879" spans="1:12" ht="93.75" x14ac:dyDescent="0.25">
      <c r="A1879" s="11">
        <v>302450</v>
      </c>
      <c r="B1879" s="1"/>
      <c r="C1879" s="2" t="s">
        <v>1106</v>
      </c>
      <c r="D1879" s="7"/>
      <c r="E1879" s="5">
        <v>20</v>
      </c>
      <c r="F1879" s="4">
        <v>20</v>
      </c>
      <c r="G1879" s="4">
        <v>0</v>
      </c>
      <c r="H1879" s="3">
        <v>6</v>
      </c>
      <c r="I1879" s="13">
        <f t="shared" si="116"/>
        <v>11070000</v>
      </c>
      <c r="J1879" s="12">
        <f t="shared" si="117"/>
        <v>37000000</v>
      </c>
      <c r="K1879" s="13">
        <f t="shared" si="118"/>
        <v>37000000</v>
      </c>
      <c r="L1879" s="12">
        <f t="shared" si="119"/>
        <v>37000000</v>
      </c>
    </row>
    <row r="1880" spans="1:12" ht="93.75" x14ac:dyDescent="0.25">
      <c r="A1880" s="11">
        <v>302455</v>
      </c>
      <c r="B1880" s="1"/>
      <c r="C1880" s="2" t="s">
        <v>2999</v>
      </c>
      <c r="D1880" s="7"/>
      <c r="E1880" s="5">
        <v>4</v>
      </c>
      <c r="F1880" s="4">
        <v>4</v>
      </c>
      <c r="G1880" s="4">
        <v>0</v>
      </c>
      <c r="H1880" s="3">
        <v>6</v>
      </c>
      <c r="I1880" s="13">
        <f t="shared" si="116"/>
        <v>2214000</v>
      </c>
      <c r="J1880" s="12">
        <f t="shared" si="117"/>
        <v>7400000</v>
      </c>
      <c r="K1880" s="13">
        <f t="shared" si="118"/>
        <v>7400000</v>
      </c>
      <c r="L1880" s="12">
        <f t="shared" si="119"/>
        <v>7400000</v>
      </c>
    </row>
    <row r="1881" spans="1:12" ht="93.75" x14ac:dyDescent="0.25">
      <c r="A1881" s="11">
        <v>302456</v>
      </c>
      <c r="B1881" s="1"/>
      <c r="C1881" s="2" t="s">
        <v>3000</v>
      </c>
      <c r="D1881" s="7"/>
      <c r="E1881" s="5">
        <v>8</v>
      </c>
      <c r="F1881" s="4">
        <v>8</v>
      </c>
      <c r="G1881" s="4">
        <v>0</v>
      </c>
      <c r="H1881" s="3">
        <v>6</v>
      </c>
      <c r="I1881" s="13">
        <f t="shared" si="116"/>
        <v>4428000</v>
      </c>
      <c r="J1881" s="12">
        <f t="shared" si="117"/>
        <v>14800000</v>
      </c>
      <c r="K1881" s="13">
        <f t="shared" si="118"/>
        <v>14800000</v>
      </c>
      <c r="L1881" s="12">
        <f t="shared" si="119"/>
        <v>14800000</v>
      </c>
    </row>
    <row r="1882" spans="1:12" ht="37.5" x14ac:dyDescent="0.25">
      <c r="A1882" s="11">
        <v>302460</v>
      </c>
      <c r="B1882" s="1"/>
      <c r="C1882" s="2" t="s">
        <v>1107</v>
      </c>
      <c r="D1882" s="7"/>
      <c r="E1882" s="5">
        <v>10</v>
      </c>
      <c r="F1882" s="4">
        <v>10</v>
      </c>
      <c r="G1882" s="4">
        <v>0</v>
      </c>
      <c r="H1882" s="3">
        <v>6</v>
      </c>
      <c r="I1882" s="13">
        <f t="shared" si="116"/>
        <v>5535000</v>
      </c>
      <c r="J1882" s="12">
        <f t="shared" si="117"/>
        <v>18500000</v>
      </c>
      <c r="K1882" s="13">
        <f t="shared" si="118"/>
        <v>18500000</v>
      </c>
      <c r="L1882" s="12">
        <f t="shared" si="119"/>
        <v>18500000</v>
      </c>
    </row>
    <row r="1883" spans="1:12" ht="112.5" x14ac:dyDescent="0.25">
      <c r="A1883" s="11">
        <v>302465</v>
      </c>
      <c r="B1883" s="1"/>
      <c r="C1883" s="2" t="s">
        <v>3001</v>
      </c>
      <c r="D1883" s="7" t="s">
        <v>5453</v>
      </c>
      <c r="E1883" s="5">
        <v>15</v>
      </c>
      <c r="F1883" s="4">
        <v>15</v>
      </c>
      <c r="G1883" s="4">
        <v>0</v>
      </c>
      <c r="H1883" s="3">
        <v>8</v>
      </c>
      <c r="I1883" s="13">
        <f t="shared" si="116"/>
        <v>8302500</v>
      </c>
      <c r="J1883" s="12">
        <f t="shared" si="117"/>
        <v>27750000</v>
      </c>
      <c r="K1883" s="13">
        <f t="shared" si="118"/>
        <v>27750000</v>
      </c>
      <c r="L1883" s="12">
        <f t="shared" si="119"/>
        <v>27750000</v>
      </c>
    </row>
    <row r="1884" spans="1:12" ht="93.75" x14ac:dyDescent="0.25">
      <c r="A1884" s="11">
        <v>302470</v>
      </c>
      <c r="B1884" s="1"/>
      <c r="C1884" s="2" t="s">
        <v>3002</v>
      </c>
      <c r="D1884" s="7" t="s">
        <v>5453</v>
      </c>
      <c r="E1884" s="5">
        <v>4</v>
      </c>
      <c r="F1884" s="4">
        <v>4</v>
      </c>
      <c r="G1884" s="4">
        <v>0</v>
      </c>
      <c r="H1884" s="3">
        <v>6</v>
      </c>
      <c r="I1884" s="13">
        <f t="shared" si="116"/>
        <v>2214000</v>
      </c>
      <c r="J1884" s="12">
        <f t="shared" si="117"/>
        <v>7400000</v>
      </c>
      <c r="K1884" s="13">
        <f t="shared" si="118"/>
        <v>7400000</v>
      </c>
      <c r="L1884" s="12">
        <f t="shared" si="119"/>
        <v>7400000</v>
      </c>
    </row>
    <row r="1885" spans="1:12" ht="75" x14ac:dyDescent="0.25">
      <c r="A1885" s="11">
        <v>302475</v>
      </c>
      <c r="B1885" s="1"/>
      <c r="C1885" s="2" t="s">
        <v>3003</v>
      </c>
      <c r="D1885" s="7" t="s">
        <v>5454</v>
      </c>
      <c r="E1885" s="5">
        <v>11.6</v>
      </c>
      <c r="F1885" s="4">
        <v>7</v>
      </c>
      <c r="G1885" s="4">
        <v>4.5999999999999996</v>
      </c>
      <c r="H1885" s="3">
        <v>6</v>
      </c>
      <c r="I1885" s="13">
        <f t="shared" si="116"/>
        <v>9118500</v>
      </c>
      <c r="J1885" s="12">
        <f t="shared" si="117"/>
        <v>36410000</v>
      </c>
      <c r="K1885" s="13">
        <f t="shared" si="118"/>
        <v>22426000</v>
      </c>
      <c r="L1885" s="12">
        <f t="shared" si="119"/>
        <v>32914000</v>
      </c>
    </row>
    <row r="1886" spans="1:12" ht="37.5" x14ac:dyDescent="0.25">
      <c r="A1886" s="11">
        <v>302480</v>
      </c>
      <c r="B1886" s="1"/>
      <c r="C1886" s="2" t="s">
        <v>1108</v>
      </c>
      <c r="D1886" s="7"/>
      <c r="E1886" s="5">
        <v>2</v>
      </c>
      <c r="F1886" s="4">
        <v>2</v>
      </c>
      <c r="G1886" s="4">
        <v>0</v>
      </c>
      <c r="H1886" s="3">
        <v>0</v>
      </c>
      <c r="I1886" s="13">
        <f t="shared" si="116"/>
        <v>1107000</v>
      </c>
      <c r="J1886" s="12">
        <f t="shared" si="117"/>
        <v>3700000</v>
      </c>
      <c r="K1886" s="13">
        <f t="shared" si="118"/>
        <v>3700000</v>
      </c>
      <c r="L1886" s="12">
        <f t="shared" si="119"/>
        <v>3700000</v>
      </c>
    </row>
    <row r="1887" spans="1:12" ht="75" x14ac:dyDescent="0.25">
      <c r="A1887" s="11">
        <v>302485</v>
      </c>
      <c r="B1887" s="1"/>
      <c r="C1887" s="2" t="s">
        <v>1109</v>
      </c>
      <c r="D1887" s="7"/>
      <c r="E1887" s="5">
        <v>4</v>
      </c>
      <c r="F1887" s="4">
        <v>4</v>
      </c>
      <c r="G1887" s="4">
        <v>0</v>
      </c>
      <c r="H1887" s="3">
        <v>4</v>
      </c>
      <c r="I1887" s="13">
        <f t="shared" si="116"/>
        <v>2214000</v>
      </c>
      <c r="J1887" s="12">
        <f t="shared" si="117"/>
        <v>7400000</v>
      </c>
      <c r="K1887" s="13">
        <f t="shared" si="118"/>
        <v>7400000</v>
      </c>
      <c r="L1887" s="12">
        <f t="shared" si="119"/>
        <v>7400000</v>
      </c>
    </row>
    <row r="1888" spans="1:12" ht="75" x14ac:dyDescent="0.25">
      <c r="A1888" s="11">
        <v>302490</v>
      </c>
      <c r="B1888" s="1"/>
      <c r="C1888" s="2" t="s">
        <v>1110</v>
      </c>
      <c r="D1888" s="7"/>
      <c r="E1888" s="5">
        <v>9</v>
      </c>
      <c r="F1888" s="4">
        <v>9</v>
      </c>
      <c r="G1888" s="4">
        <v>0</v>
      </c>
      <c r="H1888" s="3">
        <v>5</v>
      </c>
      <c r="I1888" s="13">
        <f t="shared" si="116"/>
        <v>4981500</v>
      </c>
      <c r="J1888" s="12">
        <f t="shared" si="117"/>
        <v>16650000</v>
      </c>
      <c r="K1888" s="13">
        <f t="shared" si="118"/>
        <v>16650000</v>
      </c>
      <c r="L1888" s="12">
        <f t="shared" si="119"/>
        <v>16650000</v>
      </c>
    </row>
    <row r="1889" spans="1:12" ht="75" x14ac:dyDescent="0.25">
      <c r="A1889" s="11">
        <v>302495</v>
      </c>
      <c r="B1889" s="1"/>
      <c r="C1889" s="2" t="s">
        <v>1111</v>
      </c>
      <c r="D1889" s="7"/>
      <c r="E1889" s="5">
        <v>8</v>
      </c>
      <c r="F1889" s="4">
        <v>8</v>
      </c>
      <c r="G1889" s="4">
        <v>0</v>
      </c>
      <c r="H1889" s="3">
        <v>5</v>
      </c>
      <c r="I1889" s="13">
        <f t="shared" si="116"/>
        <v>4428000</v>
      </c>
      <c r="J1889" s="12">
        <f t="shared" si="117"/>
        <v>14800000</v>
      </c>
      <c r="K1889" s="13">
        <f t="shared" si="118"/>
        <v>14800000</v>
      </c>
      <c r="L1889" s="12">
        <f t="shared" si="119"/>
        <v>14800000</v>
      </c>
    </row>
    <row r="1890" spans="1:12" ht="56.25" x14ac:dyDescent="0.25">
      <c r="A1890" s="11">
        <v>302500</v>
      </c>
      <c r="B1890" s="1"/>
      <c r="C1890" s="2" t="s">
        <v>1112</v>
      </c>
      <c r="D1890" s="7"/>
      <c r="E1890" s="5">
        <v>6</v>
      </c>
      <c r="F1890" s="4">
        <v>6</v>
      </c>
      <c r="G1890" s="4">
        <v>0</v>
      </c>
      <c r="H1890" s="3">
        <v>5</v>
      </c>
      <c r="I1890" s="13">
        <f t="shared" si="116"/>
        <v>3321000</v>
      </c>
      <c r="J1890" s="12">
        <f t="shared" si="117"/>
        <v>11100000</v>
      </c>
      <c r="K1890" s="13">
        <f t="shared" si="118"/>
        <v>11100000</v>
      </c>
      <c r="L1890" s="12">
        <f t="shared" si="119"/>
        <v>11100000</v>
      </c>
    </row>
    <row r="1891" spans="1:12" ht="37.5" x14ac:dyDescent="0.25">
      <c r="A1891" s="11">
        <v>302505</v>
      </c>
      <c r="B1891" s="1"/>
      <c r="C1891" s="2" t="s">
        <v>1113</v>
      </c>
      <c r="D1891" s="7"/>
      <c r="E1891" s="5">
        <v>5</v>
      </c>
      <c r="F1891" s="4">
        <v>5</v>
      </c>
      <c r="G1891" s="4">
        <v>0</v>
      </c>
      <c r="H1891" s="3">
        <v>4</v>
      </c>
      <c r="I1891" s="13">
        <f t="shared" si="116"/>
        <v>2767500</v>
      </c>
      <c r="J1891" s="12">
        <f t="shared" si="117"/>
        <v>9250000</v>
      </c>
      <c r="K1891" s="13">
        <f t="shared" si="118"/>
        <v>9250000</v>
      </c>
      <c r="L1891" s="12">
        <f t="shared" si="119"/>
        <v>9250000</v>
      </c>
    </row>
    <row r="1892" spans="1:12" ht="168.75" x14ac:dyDescent="0.25">
      <c r="A1892" s="11">
        <v>302515</v>
      </c>
      <c r="B1892" s="1"/>
      <c r="C1892" s="2" t="s">
        <v>3004</v>
      </c>
      <c r="D1892" s="7"/>
      <c r="E1892" s="5">
        <v>13</v>
      </c>
      <c r="F1892" s="4">
        <v>13</v>
      </c>
      <c r="G1892" s="4">
        <v>0</v>
      </c>
      <c r="H1892" s="3">
        <v>8</v>
      </c>
      <c r="I1892" s="13">
        <f t="shared" si="116"/>
        <v>7195500</v>
      </c>
      <c r="J1892" s="12">
        <f t="shared" si="117"/>
        <v>24050000</v>
      </c>
      <c r="K1892" s="13">
        <f t="shared" si="118"/>
        <v>24050000</v>
      </c>
      <c r="L1892" s="12">
        <f t="shared" si="119"/>
        <v>24050000</v>
      </c>
    </row>
    <row r="1893" spans="1:12" ht="112.5" x14ac:dyDescent="0.25">
      <c r="A1893" s="11">
        <v>302520</v>
      </c>
      <c r="B1893" s="1"/>
      <c r="C1893" s="2" t="s">
        <v>1114</v>
      </c>
      <c r="D1893" s="7"/>
      <c r="E1893" s="5">
        <v>63</v>
      </c>
      <c r="F1893" s="4">
        <v>63</v>
      </c>
      <c r="G1893" s="4">
        <v>0</v>
      </c>
      <c r="H1893" s="3">
        <v>10</v>
      </c>
      <c r="I1893" s="13">
        <f t="shared" si="116"/>
        <v>34870500</v>
      </c>
      <c r="J1893" s="12">
        <f t="shared" si="117"/>
        <v>116550000</v>
      </c>
      <c r="K1893" s="13">
        <f t="shared" si="118"/>
        <v>116550000</v>
      </c>
      <c r="L1893" s="12">
        <f t="shared" si="119"/>
        <v>116550000</v>
      </c>
    </row>
    <row r="1894" spans="1:12" ht="75" x14ac:dyDescent="0.25">
      <c r="A1894" s="11">
        <v>302535</v>
      </c>
      <c r="B1894" s="1"/>
      <c r="C1894" s="2" t="s">
        <v>3005</v>
      </c>
      <c r="D1894" s="7"/>
      <c r="E1894" s="5">
        <v>55</v>
      </c>
      <c r="F1894" s="4">
        <v>55</v>
      </c>
      <c r="G1894" s="4">
        <v>0</v>
      </c>
      <c r="H1894" s="3">
        <v>10</v>
      </c>
      <c r="I1894" s="13">
        <f t="shared" si="116"/>
        <v>30442500</v>
      </c>
      <c r="J1894" s="12">
        <f t="shared" si="117"/>
        <v>101750000</v>
      </c>
      <c r="K1894" s="13">
        <f t="shared" si="118"/>
        <v>101750000</v>
      </c>
      <c r="L1894" s="12">
        <f t="shared" si="119"/>
        <v>101750000</v>
      </c>
    </row>
    <row r="1895" spans="1:12" ht="93.75" x14ac:dyDescent="0.25">
      <c r="A1895" s="11">
        <v>302540</v>
      </c>
      <c r="B1895" s="1"/>
      <c r="C1895" s="2" t="s">
        <v>3006</v>
      </c>
      <c r="D1895" s="7" t="s">
        <v>5455</v>
      </c>
      <c r="E1895" s="5">
        <v>21</v>
      </c>
      <c r="F1895" s="4">
        <v>21</v>
      </c>
      <c r="G1895" s="4">
        <v>0</v>
      </c>
      <c r="H1895" s="3">
        <v>10</v>
      </c>
      <c r="I1895" s="13">
        <f t="shared" si="116"/>
        <v>11623500</v>
      </c>
      <c r="J1895" s="12">
        <f t="shared" si="117"/>
        <v>38850000</v>
      </c>
      <c r="K1895" s="13">
        <f t="shared" si="118"/>
        <v>38850000</v>
      </c>
      <c r="L1895" s="12">
        <f t="shared" si="119"/>
        <v>38850000</v>
      </c>
    </row>
    <row r="1896" spans="1:12" ht="168.75" x14ac:dyDescent="0.25">
      <c r="A1896" s="11">
        <v>302545</v>
      </c>
      <c r="B1896" s="1"/>
      <c r="C1896" s="2" t="s">
        <v>1115</v>
      </c>
      <c r="D1896" s="7"/>
      <c r="E1896" s="5">
        <v>105</v>
      </c>
      <c r="F1896" s="4">
        <v>105</v>
      </c>
      <c r="G1896" s="4">
        <v>0</v>
      </c>
      <c r="H1896" s="3">
        <v>17</v>
      </c>
      <c r="I1896" s="13">
        <f t="shared" si="116"/>
        <v>58117500</v>
      </c>
      <c r="J1896" s="12">
        <f t="shared" si="117"/>
        <v>194250000</v>
      </c>
      <c r="K1896" s="13">
        <f t="shared" si="118"/>
        <v>194250000</v>
      </c>
      <c r="L1896" s="12">
        <f t="shared" si="119"/>
        <v>194250000</v>
      </c>
    </row>
    <row r="1897" spans="1:12" ht="112.5" x14ac:dyDescent="0.25">
      <c r="A1897" s="11">
        <v>302550</v>
      </c>
      <c r="B1897" s="1"/>
      <c r="C1897" s="2" t="s">
        <v>5456</v>
      </c>
      <c r="D1897" s="7" t="s">
        <v>1116</v>
      </c>
      <c r="E1897" s="5">
        <v>66</v>
      </c>
      <c r="F1897" s="4">
        <v>66</v>
      </c>
      <c r="G1897" s="4">
        <v>0</v>
      </c>
      <c r="H1897" s="3">
        <v>10</v>
      </c>
      <c r="I1897" s="13">
        <f t="shared" si="116"/>
        <v>36531000</v>
      </c>
      <c r="J1897" s="12">
        <f t="shared" si="117"/>
        <v>122100000</v>
      </c>
      <c r="K1897" s="13">
        <f t="shared" si="118"/>
        <v>122100000</v>
      </c>
      <c r="L1897" s="12">
        <f t="shared" si="119"/>
        <v>122100000</v>
      </c>
    </row>
    <row r="1898" spans="1:12" ht="93.75" x14ac:dyDescent="0.25">
      <c r="A1898" s="11">
        <v>302555</v>
      </c>
      <c r="B1898" s="1"/>
      <c r="C1898" s="2" t="s">
        <v>1117</v>
      </c>
      <c r="D1898" s="7"/>
      <c r="E1898" s="5">
        <v>47</v>
      </c>
      <c r="F1898" s="4">
        <v>47</v>
      </c>
      <c r="G1898" s="4">
        <v>0</v>
      </c>
      <c r="H1898" s="3">
        <v>10</v>
      </c>
      <c r="I1898" s="13">
        <f t="shared" si="116"/>
        <v>26014500</v>
      </c>
      <c r="J1898" s="12">
        <f t="shared" si="117"/>
        <v>86950000</v>
      </c>
      <c r="K1898" s="13">
        <f t="shared" si="118"/>
        <v>86950000</v>
      </c>
      <c r="L1898" s="12">
        <f t="shared" si="119"/>
        <v>86950000</v>
      </c>
    </row>
    <row r="1899" spans="1:12" ht="93.75" x14ac:dyDescent="0.25">
      <c r="A1899" s="11">
        <v>302560</v>
      </c>
      <c r="B1899" s="1"/>
      <c r="C1899" s="2" t="s">
        <v>3007</v>
      </c>
      <c r="D1899" s="7"/>
      <c r="E1899" s="5">
        <v>61</v>
      </c>
      <c r="F1899" s="4">
        <v>61</v>
      </c>
      <c r="G1899" s="4">
        <v>0</v>
      </c>
      <c r="H1899" s="3">
        <v>10</v>
      </c>
      <c r="I1899" s="13">
        <f t="shared" si="116"/>
        <v>33763500</v>
      </c>
      <c r="J1899" s="12">
        <f t="shared" si="117"/>
        <v>112850000</v>
      </c>
      <c r="K1899" s="13">
        <f t="shared" si="118"/>
        <v>112850000</v>
      </c>
      <c r="L1899" s="12">
        <f t="shared" si="119"/>
        <v>112850000</v>
      </c>
    </row>
    <row r="1900" spans="1:12" ht="225" x14ac:dyDescent="0.25">
      <c r="A1900" s="11">
        <v>302561</v>
      </c>
      <c r="B1900" s="1"/>
      <c r="C1900" s="2" t="s">
        <v>3008</v>
      </c>
      <c r="D1900" s="7" t="s">
        <v>3009</v>
      </c>
      <c r="E1900" s="5">
        <v>43</v>
      </c>
      <c r="F1900" s="4">
        <v>43</v>
      </c>
      <c r="G1900" s="4">
        <v>0</v>
      </c>
      <c r="H1900" s="3">
        <v>10</v>
      </c>
      <c r="I1900" s="13">
        <f t="shared" si="116"/>
        <v>23800500</v>
      </c>
      <c r="J1900" s="12">
        <f t="shared" si="117"/>
        <v>79550000</v>
      </c>
      <c r="K1900" s="13">
        <f t="shared" si="118"/>
        <v>79550000</v>
      </c>
      <c r="L1900" s="12">
        <f t="shared" si="119"/>
        <v>79550000</v>
      </c>
    </row>
    <row r="1901" spans="1:12" ht="56.25" x14ac:dyDescent="0.25">
      <c r="A1901" s="11">
        <v>302565</v>
      </c>
      <c r="B1901" s="1"/>
      <c r="C1901" s="2" t="s">
        <v>1118</v>
      </c>
      <c r="D1901" s="7"/>
      <c r="E1901" s="5">
        <v>45</v>
      </c>
      <c r="F1901" s="4">
        <v>45</v>
      </c>
      <c r="G1901" s="4">
        <v>0</v>
      </c>
      <c r="H1901" s="3">
        <v>10</v>
      </c>
      <c r="I1901" s="13">
        <f t="shared" si="116"/>
        <v>24907500</v>
      </c>
      <c r="J1901" s="12">
        <f t="shared" si="117"/>
        <v>83250000</v>
      </c>
      <c r="K1901" s="13">
        <f t="shared" si="118"/>
        <v>83250000</v>
      </c>
      <c r="L1901" s="12">
        <f t="shared" si="119"/>
        <v>83250000</v>
      </c>
    </row>
    <row r="1902" spans="1:12" ht="37.5" x14ac:dyDescent="0.25">
      <c r="A1902" s="11">
        <v>302570</v>
      </c>
      <c r="B1902" s="1"/>
      <c r="C1902" s="2" t="s">
        <v>1119</v>
      </c>
      <c r="D1902" s="7"/>
      <c r="E1902" s="5">
        <v>36</v>
      </c>
      <c r="F1902" s="4">
        <v>36</v>
      </c>
      <c r="G1902" s="4">
        <v>0</v>
      </c>
      <c r="H1902" s="3">
        <v>10</v>
      </c>
      <c r="I1902" s="13">
        <f t="shared" si="116"/>
        <v>19926000</v>
      </c>
      <c r="J1902" s="12">
        <f t="shared" si="117"/>
        <v>66600000</v>
      </c>
      <c r="K1902" s="13">
        <f t="shared" si="118"/>
        <v>66600000</v>
      </c>
      <c r="L1902" s="12">
        <f t="shared" si="119"/>
        <v>66600000</v>
      </c>
    </row>
    <row r="1903" spans="1:12" ht="93.75" x14ac:dyDescent="0.25">
      <c r="A1903" s="11">
        <v>302575</v>
      </c>
      <c r="B1903" s="1"/>
      <c r="C1903" s="2" t="s">
        <v>1120</v>
      </c>
      <c r="D1903" s="7"/>
      <c r="E1903" s="5">
        <v>100</v>
      </c>
      <c r="F1903" s="4">
        <v>100</v>
      </c>
      <c r="G1903" s="4">
        <v>0</v>
      </c>
      <c r="H1903" s="3">
        <v>11</v>
      </c>
      <c r="I1903" s="13">
        <f t="shared" si="116"/>
        <v>55350000</v>
      </c>
      <c r="J1903" s="12">
        <f t="shared" si="117"/>
        <v>185000000</v>
      </c>
      <c r="K1903" s="13">
        <f t="shared" si="118"/>
        <v>185000000</v>
      </c>
      <c r="L1903" s="12">
        <f t="shared" si="119"/>
        <v>185000000</v>
      </c>
    </row>
    <row r="1904" spans="1:12" ht="56.25" x14ac:dyDescent="0.25">
      <c r="A1904" s="11">
        <v>302580</v>
      </c>
      <c r="B1904" s="1"/>
      <c r="C1904" s="2" t="s">
        <v>1121</v>
      </c>
      <c r="D1904" s="7"/>
      <c r="E1904" s="5">
        <v>10</v>
      </c>
      <c r="F1904" s="4">
        <v>10</v>
      </c>
      <c r="G1904" s="4">
        <v>0</v>
      </c>
      <c r="H1904" s="3">
        <v>7</v>
      </c>
      <c r="I1904" s="13">
        <f t="shared" si="116"/>
        <v>5535000</v>
      </c>
      <c r="J1904" s="12">
        <f t="shared" si="117"/>
        <v>18500000</v>
      </c>
      <c r="K1904" s="13">
        <f t="shared" si="118"/>
        <v>18500000</v>
      </c>
      <c r="L1904" s="12">
        <f t="shared" si="119"/>
        <v>18500000</v>
      </c>
    </row>
    <row r="1905" spans="1:12" ht="112.5" x14ac:dyDescent="0.25">
      <c r="A1905" s="11">
        <v>302585</v>
      </c>
      <c r="B1905" s="1"/>
      <c r="C1905" s="2" t="s">
        <v>3010</v>
      </c>
      <c r="D1905" s="7" t="s">
        <v>5457</v>
      </c>
      <c r="E1905" s="5">
        <v>50</v>
      </c>
      <c r="F1905" s="4">
        <v>50</v>
      </c>
      <c r="G1905" s="4">
        <v>0</v>
      </c>
      <c r="H1905" s="3">
        <v>10</v>
      </c>
      <c r="I1905" s="13">
        <f t="shared" si="116"/>
        <v>27675000</v>
      </c>
      <c r="J1905" s="12">
        <f t="shared" si="117"/>
        <v>92500000</v>
      </c>
      <c r="K1905" s="13">
        <f t="shared" si="118"/>
        <v>92500000</v>
      </c>
      <c r="L1905" s="12">
        <f t="shared" si="119"/>
        <v>92500000</v>
      </c>
    </row>
    <row r="1906" spans="1:12" ht="93.75" x14ac:dyDescent="0.25">
      <c r="A1906" s="11">
        <v>302590</v>
      </c>
      <c r="B1906" s="1"/>
      <c r="C1906" s="2" t="s">
        <v>3011</v>
      </c>
      <c r="D1906" s="7" t="s">
        <v>1122</v>
      </c>
      <c r="E1906" s="5">
        <v>150</v>
      </c>
      <c r="F1906" s="4">
        <v>150</v>
      </c>
      <c r="G1906" s="4">
        <v>0</v>
      </c>
      <c r="H1906" s="3">
        <v>26</v>
      </c>
      <c r="I1906" s="13">
        <f t="shared" si="116"/>
        <v>83025000</v>
      </c>
      <c r="J1906" s="12">
        <f t="shared" si="117"/>
        <v>277500000</v>
      </c>
      <c r="K1906" s="13">
        <f t="shared" si="118"/>
        <v>277500000</v>
      </c>
      <c r="L1906" s="12">
        <f t="shared" si="119"/>
        <v>277500000</v>
      </c>
    </row>
    <row r="1907" spans="1:12" ht="75" x14ac:dyDescent="0.25">
      <c r="A1907" s="11">
        <v>302595</v>
      </c>
      <c r="B1907" s="1"/>
      <c r="C1907" s="2" t="s">
        <v>3012</v>
      </c>
      <c r="D1907" s="7" t="s">
        <v>1123</v>
      </c>
      <c r="E1907" s="5">
        <v>152</v>
      </c>
      <c r="F1907" s="4">
        <v>94</v>
      </c>
      <c r="G1907" s="4">
        <v>58</v>
      </c>
      <c r="H1907" s="3">
        <v>14</v>
      </c>
      <c r="I1907" s="13">
        <f t="shared" si="116"/>
        <v>118149000</v>
      </c>
      <c r="J1907" s="12">
        <f t="shared" si="117"/>
        <v>469700000</v>
      </c>
      <c r="K1907" s="13">
        <f t="shared" si="118"/>
        <v>293380000</v>
      </c>
      <c r="L1907" s="12">
        <f t="shared" si="119"/>
        <v>425620000</v>
      </c>
    </row>
    <row r="1908" spans="1:12" ht="225" x14ac:dyDescent="0.25">
      <c r="A1908" s="11">
        <v>302600</v>
      </c>
      <c r="B1908" s="1"/>
      <c r="C1908" s="2" t="s">
        <v>3013</v>
      </c>
      <c r="D1908" s="7" t="s">
        <v>1124</v>
      </c>
      <c r="E1908" s="5">
        <v>58</v>
      </c>
      <c r="F1908" s="4">
        <v>36</v>
      </c>
      <c r="G1908" s="4">
        <v>22</v>
      </c>
      <c r="H1908" s="3">
        <v>14</v>
      </c>
      <c r="I1908" s="13">
        <f t="shared" si="116"/>
        <v>45006000</v>
      </c>
      <c r="J1908" s="12">
        <f t="shared" si="117"/>
        <v>178800000</v>
      </c>
      <c r="K1908" s="13">
        <f t="shared" si="118"/>
        <v>111920000</v>
      </c>
      <c r="L1908" s="12">
        <f t="shared" si="119"/>
        <v>162080000</v>
      </c>
    </row>
    <row r="1909" spans="1:12" ht="75" x14ac:dyDescent="0.25">
      <c r="A1909" s="11">
        <v>302605</v>
      </c>
      <c r="B1909" s="1"/>
      <c r="C1909" s="2" t="s">
        <v>3014</v>
      </c>
      <c r="D1909" s="7"/>
      <c r="E1909" s="5">
        <v>55</v>
      </c>
      <c r="F1909" s="4">
        <v>55</v>
      </c>
      <c r="G1909" s="4">
        <v>0</v>
      </c>
      <c r="H1909" s="3">
        <v>14</v>
      </c>
      <c r="I1909" s="13">
        <f t="shared" si="116"/>
        <v>30442500</v>
      </c>
      <c r="J1909" s="12">
        <f t="shared" si="117"/>
        <v>101750000</v>
      </c>
      <c r="K1909" s="13">
        <f t="shared" si="118"/>
        <v>101750000</v>
      </c>
      <c r="L1909" s="12">
        <f t="shared" si="119"/>
        <v>101750000</v>
      </c>
    </row>
    <row r="1910" spans="1:12" ht="75" x14ac:dyDescent="0.25">
      <c r="A1910" s="11">
        <v>302606</v>
      </c>
      <c r="B1910" s="1" t="s">
        <v>24</v>
      </c>
      <c r="C1910" s="2" t="s">
        <v>3015</v>
      </c>
      <c r="D1910" s="7"/>
      <c r="E1910" s="5">
        <v>19</v>
      </c>
      <c r="F1910" s="4">
        <v>19</v>
      </c>
      <c r="G1910" s="4">
        <v>0</v>
      </c>
      <c r="H1910" s="3">
        <v>0</v>
      </c>
      <c r="I1910" s="13">
        <f t="shared" si="116"/>
        <v>10516500</v>
      </c>
      <c r="J1910" s="12">
        <f t="shared" si="117"/>
        <v>35150000</v>
      </c>
      <c r="K1910" s="13">
        <f t="shared" si="118"/>
        <v>35150000</v>
      </c>
      <c r="L1910" s="12">
        <f t="shared" si="119"/>
        <v>35150000</v>
      </c>
    </row>
    <row r="1911" spans="1:12" ht="37.5" x14ac:dyDescent="0.25">
      <c r="A1911" s="11">
        <v>302610</v>
      </c>
      <c r="B1911" s="1"/>
      <c r="C1911" s="2" t="s">
        <v>1125</v>
      </c>
      <c r="D1911" s="7"/>
      <c r="E1911" s="5">
        <v>18</v>
      </c>
      <c r="F1911" s="4">
        <v>18</v>
      </c>
      <c r="G1911" s="4">
        <v>0</v>
      </c>
      <c r="H1911" s="3">
        <v>17</v>
      </c>
      <c r="I1911" s="13">
        <f t="shared" si="116"/>
        <v>9963000</v>
      </c>
      <c r="J1911" s="12">
        <f t="shared" si="117"/>
        <v>33300000</v>
      </c>
      <c r="K1911" s="13">
        <f t="shared" si="118"/>
        <v>33300000</v>
      </c>
      <c r="L1911" s="12">
        <f t="shared" si="119"/>
        <v>33300000</v>
      </c>
    </row>
    <row r="1912" spans="1:12" ht="37.5" x14ac:dyDescent="0.25">
      <c r="A1912" s="11">
        <v>302611</v>
      </c>
      <c r="B1912" s="1"/>
      <c r="C1912" s="2" t="s">
        <v>3016</v>
      </c>
      <c r="D1912" s="7" t="s">
        <v>1126</v>
      </c>
      <c r="E1912" s="5">
        <v>28</v>
      </c>
      <c r="F1912" s="4">
        <v>28</v>
      </c>
      <c r="G1912" s="4">
        <v>0</v>
      </c>
      <c r="H1912" s="3">
        <v>17</v>
      </c>
      <c r="I1912" s="13">
        <f t="shared" si="116"/>
        <v>15498000</v>
      </c>
      <c r="J1912" s="12">
        <f t="shared" si="117"/>
        <v>51800000</v>
      </c>
      <c r="K1912" s="13">
        <f t="shared" si="118"/>
        <v>51800000</v>
      </c>
      <c r="L1912" s="12">
        <f t="shared" si="119"/>
        <v>51800000</v>
      </c>
    </row>
    <row r="1913" spans="1:12" ht="37.5" x14ac:dyDescent="0.25">
      <c r="A1913" s="11">
        <v>302615</v>
      </c>
      <c r="B1913" s="1"/>
      <c r="C1913" s="2" t="s">
        <v>3017</v>
      </c>
      <c r="D1913" s="7" t="s">
        <v>152</v>
      </c>
      <c r="E1913" s="5">
        <v>35</v>
      </c>
      <c r="F1913" s="4">
        <v>22</v>
      </c>
      <c r="G1913" s="4">
        <v>13</v>
      </c>
      <c r="H1913" s="3">
        <v>10</v>
      </c>
      <c r="I1913" s="13">
        <f t="shared" si="116"/>
        <v>26997000</v>
      </c>
      <c r="J1913" s="12">
        <f t="shared" si="117"/>
        <v>107000000</v>
      </c>
      <c r="K1913" s="13">
        <f t="shared" si="118"/>
        <v>67480000</v>
      </c>
      <c r="L1913" s="12">
        <f t="shared" si="119"/>
        <v>97120000</v>
      </c>
    </row>
    <row r="1914" spans="1:12" ht="56.25" x14ac:dyDescent="0.25">
      <c r="A1914" s="11">
        <v>302620</v>
      </c>
      <c r="B1914" s="1"/>
      <c r="C1914" s="2" t="s">
        <v>3018</v>
      </c>
      <c r="D1914" s="7" t="s">
        <v>1127</v>
      </c>
      <c r="E1914" s="5">
        <v>30</v>
      </c>
      <c r="F1914" s="4">
        <v>30</v>
      </c>
      <c r="G1914" s="4">
        <v>0</v>
      </c>
      <c r="H1914" s="3">
        <v>10</v>
      </c>
      <c r="I1914" s="13">
        <f t="shared" si="116"/>
        <v>16605000</v>
      </c>
      <c r="J1914" s="12">
        <f t="shared" si="117"/>
        <v>55500000</v>
      </c>
      <c r="K1914" s="13">
        <f t="shared" si="118"/>
        <v>55500000</v>
      </c>
      <c r="L1914" s="12">
        <f t="shared" si="119"/>
        <v>55500000</v>
      </c>
    </row>
    <row r="1915" spans="1:12" ht="93.75" x14ac:dyDescent="0.25">
      <c r="A1915" s="11">
        <v>302625</v>
      </c>
      <c r="B1915" s="1"/>
      <c r="C1915" s="2" t="s">
        <v>3019</v>
      </c>
      <c r="D1915" s="7" t="s">
        <v>113</v>
      </c>
      <c r="E1915" s="5">
        <v>26</v>
      </c>
      <c r="F1915" s="4">
        <v>26</v>
      </c>
      <c r="G1915" s="4">
        <v>0</v>
      </c>
      <c r="H1915" s="3">
        <v>10</v>
      </c>
      <c r="I1915" s="13">
        <f t="shared" si="116"/>
        <v>14391000</v>
      </c>
      <c r="J1915" s="12">
        <f t="shared" si="117"/>
        <v>48100000</v>
      </c>
      <c r="K1915" s="13">
        <f t="shared" si="118"/>
        <v>48100000</v>
      </c>
      <c r="L1915" s="12">
        <f t="shared" si="119"/>
        <v>48100000</v>
      </c>
    </row>
    <row r="1916" spans="1:12" ht="168.75" x14ac:dyDescent="0.25">
      <c r="A1916" s="11">
        <v>302630</v>
      </c>
      <c r="B1916" s="1"/>
      <c r="C1916" s="2" t="s">
        <v>3020</v>
      </c>
      <c r="D1916" s="7" t="s">
        <v>3021</v>
      </c>
      <c r="E1916" s="5">
        <v>72.5</v>
      </c>
      <c r="F1916" s="4">
        <v>48</v>
      </c>
      <c r="G1916" s="4">
        <v>24.5</v>
      </c>
      <c r="H1916" s="3">
        <v>10</v>
      </c>
      <c r="I1916" s="13">
        <f t="shared" si="116"/>
        <v>54498000</v>
      </c>
      <c r="J1916" s="12">
        <f t="shared" si="117"/>
        <v>213750000</v>
      </c>
      <c r="K1916" s="13">
        <f t="shared" si="118"/>
        <v>139270000</v>
      </c>
      <c r="L1916" s="12">
        <f t="shared" si="119"/>
        <v>195130000</v>
      </c>
    </row>
    <row r="1917" spans="1:12" ht="75" x14ac:dyDescent="0.25">
      <c r="A1917" s="11">
        <v>302636</v>
      </c>
      <c r="B1917" s="1"/>
      <c r="C1917" s="2" t="s">
        <v>3022</v>
      </c>
      <c r="D1917" s="7" t="s">
        <v>1128</v>
      </c>
      <c r="E1917" s="5">
        <v>108.5</v>
      </c>
      <c r="F1917" s="4">
        <v>71</v>
      </c>
      <c r="G1917" s="4">
        <v>37.5</v>
      </c>
      <c r="H1917" s="3">
        <v>4</v>
      </c>
      <c r="I1917" s="13">
        <f t="shared" si="116"/>
        <v>82048500</v>
      </c>
      <c r="J1917" s="12">
        <f t="shared" si="117"/>
        <v>322600000</v>
      </c>
      <c r="K1917" s="13">
        <f t="shared" si="118"/>
        <v>208600000</v>
      </c>
      <c r="L1917" s="12">
        <f t="shared" si="119"/>
        <v>294100000</v>
      </c>
    </row>
    <row r="1918" spans="1:12" ht="56.25" x14ac:dyDescent="0.25">
      <c r="A1918" s="11">
        <v>302645</v>
      </c>
      <c r="B1918" s="1"/>
      <c r="C1918" s="2" t="s">
        <v>3023</v>
      </c>
      <c r="D1918" s="7" t="s">
        <v>5440</v>
      </c>
      <c r="E1918" s="5">
        <v>11</v>
      </c>
      <c r="F1918" s="4">
        <v>11</v>
      </c>
      <c r="G1918" s="4">
        <v>0</v>
      </c>
      <c r="H1918" s="3">
        <v>10</v>
      </c>
      <c r="I1918" s="13">
        <f t="shared" si="116"/>
        <v>6088500</v>
      </c>
      <c r="J1918" s="12">
        <f t="shared" si="117"/>
        <v>20350000</v>
      </c>
      <c r="K1918" s="13">
        <f t="shared" si="118"/>
        <v>20350000</v>
      </c>
      <c r="L1918" s="12">
        <f t="shared" si="119"/>
        <v>20350000</v>
      </c>
    </row>
    <row r="1919" spans="1:12" ht="131.25" x14ac:dyDescent="0.25">
      <c r="A1919" s="11">
        <v>302655</v>
      </c>
      <c r="B1919" s="1"/>
      <c r="C1919" s="2" t="s">
        <v>3024</v>
      </c>
      <c r="D1919" s="7" t="s">
        <v>152</v>
      </c>
      <c r="E1919" s="5">
        <v>127.5</v>
      </c>
      <c r="F1919" s="4">
        <v>84</v>
      </c>
      <c r="G1919" s="4">
        <v>43.5</v>
      </c>
      <c r="H1919" s="3">
        <v>17</v>
      </c>
      <c r="I1919" s="13">
        <f t="shared" si="116"/>
        <v>96084000</v>
      </c>
      <c r="J1919" s="12">
        <f t="shared" si="117"/>
        <v>377250000</v>
      </c>
      <c r="K1919" s="13">
        <f t="shared" si="118"/>
        <v>245010000</v>
      </c>
      <c r="L1919" s="12">
        <f t="shared" si="119"/>
        <v>344190000</v>
      </c>
    </row>
    <row r="1920" spans="1:12" ht="56.25" x14ac:dyDescent="0.25">
      <c r="A1920" s="11">
        <v>302660</v>
      </c>
      <c r="B1920" s="1"/>
      <c r="C1920" s="2" t="s">
        <v>3025</v>
      </c>
      <c r="D1920" s="7" t="s">
        <v>117</v>
      </c>
      <c r="E1920" s="5">
        <v>170</v>
      </c>
      <c r="F1920" s="4">
        <v>112</v>
      </c>
      <c r="G1920" s="4">
        <v>58</v>
      </c>
      <c r="H1920" s="3">
        <v>17</v>
      </c>
      <c r="I1920" s="13">
        <f t="shared" si="116"/>
        <v>128112000</v>
      </c>
      <c r="J1920" s="12">
        <f t="shared" si="117"/>
        <v>503000000</v>
      </c>
      <c r="K1920" s="13">
        <f t="shared" si="118"/>
        <v>326680000</v>
      </c>
      <c r="L1920" s="12">
        <f t="shared" si="119"/>
        <v>458920000</v>
      </c>
    </row>
    <row r="1921" spans="1:12" ht="75" x14ac:dyDescent="0.25">
      <c r="A1921" s="11">
        <v>302665</v>
      </c>
      <c r="B1921" s="1"/>
      <c r="C1921" s="2" t="s">
        <v>1129</v>
      </c>
      <c r="D1921" s="7"/>
      <c r="E1921" s="5">
        <v>17</v>
      </c>
      <c r="F1921" s="4">
        <v>17</v>
      </c>
      <c r="G1921" s="4">
        <v>0</v>
      </c>
      <c r="H1921" s="3">
        <v>10</v>
      </c>
      <c r="I1921" s="13">
        <f t="shared" si="116"/>
        <v>9409500</v>
      </c>
      <c r="J1921" s="12">
        <f t="shared" si="117"/>
        <v>31450000</v>
      </c>
      <c r="K1921" s="13">
        <f t="shared" si="118"/>
        <v>31450000</v>
      </c>
      <c r="L1921" s="12">
        <f t="shared" si="119"/>
        <v>31450000</v>
      </c>
    </row>
    <row r="1922" spans="1:12" ht="93.75" x14ac:dyDescent="0.25">
      <c r="A1922" s="11">
        <v>302670</v>
      </c>
      <c r="B1922" s="1" t="s">
        <v>24</v>
      </c>
      <c r="C1922" s="2" t="s">
        <v>3026</v>
      </c>
      <c r="D1922" s="7" t="s">
        <v>5458</v>
      </c>
      <c r="E1922" s="5">
        <v>7</v>
      </c>
      <c r="F1922" s="4">
        <v>7</v>
      </c>
      <c r="G1922" s="4">
        <v>0</v>
      </c>
      <c r="H1922" s="3">
        <v>0</v>
      </c>
      <c r="I1922" s="13">
        <f t="shared" si="116"/>
        <v>3874500</v>
      </c>
      <c r="J1922" s="12">
        <f t="shared" si="117"/>
        <v>12950000</v>
      </c>
      <c r="K1922" s="13">
        <f t="shared" si="118"/>
        <v>12950000</v>
      </c>
      <c r="L1922" s="12">
        <f t="shared" si="119"/>
        <v>12950000</v>
      </c>
    </row>
    <row r="1923" spans="1:12" ht="75" x14ac:dyDescent="0.25">
      <c r="A1923" s="11">
        <v>302675</v>
      </c>
      <c r="B1923" s="1"/>
      <c r="C1923" s="2" t="s">
        <v>3027</v>
      </c>
      <c r="D1923" s="7" t="s">
        <v>1130</v>
      </c>
      <c r="E1923" s="5">
        <v>116.5</v>
      </c>
      <c r="F1923" s="4">
        <v>73</v>
      </c>
      <c r="G1923" s="4">
        <v>43.5</v>
      </c>
      <c r="H1923" s="3">
        <v>10</v>
      </c>
      <c r="I1923" s="13">
        <f t="shared" si="116"/>
        <v>89995500</v>
      </c>
      <c r="J1923" s="12">
        <f t="shared" si="117"/>
        <v>356900000</v>
      </c>
      <c r="K1923" s="13">
        <f t="shared" si="118"/>
        <v>224660000</v>
      </c>
      <c r="L1923" s="12">
        <f t="shared" si="119"/>
        <v>323840000</v>
      </c>
    </row>
    <row r="1924" spans="1:12" ht="19.5" x14ac:dyDescent="0.25">
      <c r="A1924" s="11">
        <v>302680</v>
      </c>
      <c r="B1924" s="1"/>
      <c r="C1924" s="2" t="s">
        <v>1131</v>
      </c>
      <c r="D1924" s="7"/>
      <c r="E1924" s="5">
        <v>51</v>
      </c>
      <c r="F1924" s="4">
        <v>51</v>
      </c>
      <c r="G1924" s="4">
        <v>0</v>
      </c>
      <c r="H1924" s="3">
        <v>15</v>
      </c>
      <c r="I1924" s="13">
        <f t="shared" ref="I1924:I1987" si="120">F1924*553500+G1924*1140000</f>
        <v>28228500</v>
      </c>
      <c r="J1924" s="12">
        <f t="shared" ref="J1924:J1987" si="121">F1924*1850000+G1924*5100000</f>
        <v>94350000</v>
      </c>
      <c r="K1924" s="13">
        <f t="shared" ref="K1924:K1987" si="122">F1924*1850000+G1924*2060000</f>
        <v>94350000</v>
      </c>
      <c r="L1924" s="12">
        <f t="shared" ref="L1924:L1987" si="123">F1924*1850000+G1924*4340000</f>
        <v>94350000</v>
      </c>
    </row>
    <row r="1925" spans="1:12" ht="37.5" x14ac:dyDescent="0.25">
      <c r="A1925" s="11">
        <v>302685</v>
      </c>
      <c r="B1925" s="1"/>
      <c r="C1925" s="2" t="s">
        <v>1132</v>
      </c>
      <c r="D1925" s="7"/>
      <c r="E1925" s="5">
        <v>51</v>
      </c>
      <c r="F1925" s="4">
        <v>51</v>
      </c>
      <c r="G1925" s="4">
        <v>0</v>
      </c>
      <c r="H1925" s="3">
        <v>10</v>
      </c>
      <c r="I1925" s="13">
        <f t="shared" si="120"/>
        <v>28228500</v>
      </c>
      <c r="J1925" s="12">
        <f t="shared" si="121"/>
        <v>94350000</v>
      </c>
      <c r="K1925" s="13">
        <f t="shared" si="122"/>
        <v>94350000</v>
      </c>
      <c r="L1925" s="12">
        <f t="shared" si="123"/>
        <v>94350000</v>
      </c>
    </row>
    <row r="1926" spans="1:12" ht="37.5" x14ac:dyDescent="0.25">
      <c r="A1926" s="11">
        <v>302690</v>
      </c>
      <c r="B1926" s="1"/>
      <c r="C1926" s="2" t="s">
        <v>1133</v>
      </c>
      <c r="D1926" s="7"/>
      <c r="E1926" s="5">
        <v>61</v>
      </c>
      <c r="F1926" s="4">
        <v>61</v>
      </c>
      <c r="G1926" s="4">
        <v>0</v>
      </c>
      <c r="H1926" s="3">
        <v>10</v>
      </c>
      <c r="I1926" s="13">
        <f t="shared" si="120"/>
        <v>33763500</v>
      </c>
      <c r="J1926" s="12">
        <f t="shared" si="121"/>
        <v>112850000</v>
      </c>
      <c r="K1926" s="13">
        <f t="shared" si="122"/>
        <v>112850000</v>
      </c>
      <c r="L1926" s="12">
        <f t="shared" si="123"/>
        <v>112850000</v>
      </c>
    </row>
    <row r="1927" spans="1:12" ht="112.5" x14ac:dyDescent="0.25">
      <c r="A1927" s="11">
        <v>302695</v>
      </c>
      <c r="B1927" s="1"/>
      <c r="C1927" s="2" t="s">
        <v>3028</v>
      </c>
      <c r="D1927" s="7" t="s">
        <v>1134</v>
      </c>
      <c r="E1927" s="5">
        <v>43</v>
      </c>
      <c r="F1927" s="4">
        <v>43</v>
      </c>
      <c r="G1927" s="4">
        <v>0</v>
      </c>
      <c r="H1927" s="3">
        <v>15</v>
      </c>
      <c r="I1927" s="13">
        <f t="shared" si="120"/>
        <v>23800500</v>
      </c>
      <c r="J1927" s="12">
        <f t="shared" si="121"/>
        <v>79550000</v>
      </c>
      <c r="K1927" s="13">
        <f t="shared" si="122"/>
        <v>79550000</v>
      </c>
      <c r="L1927" s="12">
        <f t="shared" si="123"/>
        <v>79550000</v>
      </c>
    </row>
    <row r="1928" spans="1:12" ht="56.25" x14ac:dyDescent="0.25">
      <c r="A1928" s="11">
        <v>302700</v>
      </c>
      <c r="B1928" s="1"/>
      <c r="C1928" s="2" t="s">
        <v>1135</v>
      </c>
      <c r="D1928" s="7"/>
      <c r="E1928" s="5">
        <v>30</v>
      </c>
      <c r="F1928" s="4">
        <v>30</v>
      </c>
      <c r="G1928" s="4">
        <v>0</v>
      </c>
      <c r="H1928" s="3">
        <v>10</v>
      </c>
      <c r="I1928" s="13">
        <f t="shared" si="120"/>
        <v>16605000</v>
      </c>
      <c r="J1928" s="12">
        <f t="shared" si="121"/>
        <v>55500000</v>
      </c>
      <c r="K1928" s="13">
        <f t="shared" si="122"/>
        <v>55500000</v>
      </c>
      <c r="L1928" s="12">
        <f t="shared" si="123"/>
        <v>55500000</v>
      </c>
    </row>
    <row r="1929" spans="1:12" ht="37.5" x14ac:dyDescent="0.25">
      <c r="A1929" s="11">
        <v>302705</v>
      </c>
      <c r="B1929" s="1"/>
      <c r="C1929" s="2" t="s">
        <v>1136</v>
      </c>
      <c r="D1929" s="7"/>
      <c r="E1929" s="5">
        <v>19</v>
      </c>
      <c r="F1929" s="4">
        <v>19</v>
      </c>
      <c r="G1929" s="4">
        <v>0</v>
      </c>
      <c r="H1929" s="3">
        <v>7</v>
      </c>
      <c r="I1929" s="13">
        <f t="shared" si="120"/>
        <v>10516500</v>
      </c>
      <c r="J1929" s="12">
        <f t="shared" si="121"/>
        <v>35150000</v>
      </c>
      <c r="K1929" s="13">
        <f t="shared" si="122"/>
        <v>35150000</v>
      </c>
      <c r="L1929" s="12">
        <f t="shared" si="123"/>
        <v>35150000</v>
      </c>
    </row>
    <row r="1930" spans="1:12" ht="56.25" x14ac:dyDescent="0.25">
      <c r="A1930" s="11">
        <v>302710</v>
      </c>
      <c r="B1930" s="1"/>
      <c r="C1930" s="2" t="s">
        <v>1137</v>
      </c>
      <c r="D1930" s="7"/>
      <c r="E1930" s="5">
        <v>34</v>
      </c>
      <c r="F1930" s="4">
        <v>34</v>
      </c>
      <c r="G1930" s="4">
        <v>0</v>
      </c>
      <c r="H1930" s="3">
        <v>17</v>
      </c>
      <c r="I1930" s="13">
        <f t="shared" si="120"/>
        <v>18819000</v>
      </c>
      <c r="J1930" s="12">
        <f t="shared" si="121"/>
        <v>62900000</v>
      </c>
      <c r="K1930" s="13">
        <f t="shared" si="122"/>
        <v>62900000</v>
      </c>
      <c r="L1930" s="12">
        <f t="shared" si="123"/>
        <v>62900000</v>
      </c>
    </row>
    <row r="1931" spans="1:12" ht="56.25" x14ac:dyDescent="0.25">
      <c r="A1931" s="11">
        <v>302715</v>
      </c>
      <c r="B1931" s="1"/>
      <c r="C1931" s="2" t="s">
        <v>1138</v>
      </c>
      <c r="D1931" s="7"/>
      <c r="E1931" s="5">
        <v>80</v>
      </c>
      <c r="F1931" s="4">
        <v>80</v>
      </c>
      <c r="G1931" s="4">
        <v>0</v>
      </c>
      <c r="H1931" s="3">
        <v>23</v>
      </c>
      <c r="I1931" s="13">
        <f t="shared" si="120"/>
        <v>44280000</v>
      </c>
      <c r="J1931" s="12">
        <f t="shared" si="121"/>
        <v>148000000</v>
      </c>
      <c r="K1931" s="13">
        <f t="shared" si="122"/>
        <v>148000000</v>
      </c>
      <c r="L1931" s="12">
        <f t="shared" si="123"/>
        <v>148000000</v>
      </c>
    </row>
    <row r="1932" spans="1:12" ht="56.25" x14ac:dyDescent="0.25">
      <c r="A1932" s="11">
        <v>302720</v>
      </c>
      <c r="B1932" s="1"/>
      <c r="C1932" s="2" t="s">
        <v>1139</v>
      </c>
      <c r="D1932" s="7"/>
      <c r="E1932" s="5">
        <v>85</v>
      </c>
      <c r="F1932" s="4">
        <v>85</v>
      </c>
      <c r="G1932" s="4">
        <v>0</v>
      </c>
      <c r="H1932" s="3">
        <v>17</v>
      </c>
      <c r="I1932" s="13">
        <f t="shared" si="120"/>
        <v>47047500</v>
      </c>
      <c r="J1932" s="12">
        <f t="shared" si="121"/>
        <v>157250000</v>
      </c>
      <c r="K1932" s="13">
        <f t="shared" si="122"/>
        <v>157250000</v>
      </c>
      <c r="L1932" s="12">
        <f t="shared" si="123"/>
        <v>157250000</v>
      </c>
    </row>
    <row r="1933" spans="1:12" ht="56.25" x14ac:dyDescent="0.25">
      <c r="A1933" s="11">
        <v>302725</v>
      </c>
      <c r="B1933" s="1"/>
      <c r="C1933" s="2" t="s">
        <v>1140</v>
      </c>
      <c r="D1933" s="7"/>
      <c r="E1933" s="5">
        <v>28</v>
      </c>
      <c r="F1933" s="4">
        <v>28</v>
      </c>
      <c r="G1933" s="4">
        <v>0</v>
      </c>
      <c r="H1933" s="3">
        <v>9</v>
      </c>
      <c r="I1933" s="13">
        <f t="shared" si="120"/>
        <v>15498000</v>
      </c>
      <c r="J1933" s="12">
        <f t="shared" si="121"/>
        <v>51800000</v>
      </c>
      <c r="K1933" s="13">
        <f t="shared" si="122"/>
        <v>51800000</v>
      </c>
      <c r="L1933" s="12">
        <f t="shared" si="123"/>
        <v>51800000</v>
      </c>
    </row>
    <row r="1934" spans="1:12" ht="112.5" x14ac:dyDescent="0.25">
      <c r="A1934" s="11">
        <v>302730</v>
      </c>
      <c r="B1934" s="1"/>
      <c r="C1934" s="2" t="s">
        <v>5459</v>
      </c>
      <c r="D1934" s="7" t="s">
        <v>5440</v>
      </c>
      <c r="E1934" s="5">
        <v>95</v>
      </c>
      <c r="F1934" s="4">
        <v>95</v>
      </c>
      <c r="G1934" s="4">
        <v>0</v>
      </c>
      <c r="H1934" s="3">
        <v>17</v>
      </c>
      <c r="I1934" s="13">
        <f t="shared" si="120"/>
        <v>52582500</v>
      </c>
      <c r="J1934" s="12">
        <f t="shared" si="121"/>
        <v>175750000</v>
      </c>
      <c r="K1934" s="13">
        <f t="shared" si="122"/>
        <v>175750000</v>
      </c>
      <c r="L1934" s="12">
        <f t="shared" si="123"/>
        <v>175750000</v>
      </c>
    </row>
    <row r="1935" spans="1:12" ht="75" x14ac:dyDescent="0.25">
      <c r="A1935" s="11">
        <v>302735</v>
      </c>
      <c r="B1935" s="1"/>
      <c r="C1935" s="2" t="s">
        <v>5460</v>
      </c>
      <c r="D1935" s="7"/>
      <c r="E1935" s="5">
        <v>40</v>
      </c>
      <c r="F1935" s="4">
        <v>40</v>
      </c>
      <c r="G1935" s="4">
        <v>0</v>
      </c>
      <c r="H1935" s="3">
        <v>9</v>
      </c>
      <c r="I1935" s="13">
        <f t="shared" si="120"/>
        <v>22140000</v>
      </c>
      <c r="J1935" s="12">
        <f t="shared" si="121"/>
        <v>74000000</v>
      </c>
      <c r="K1935" s="13">
        <f t="shared" si="122"/>
        <v>74000000</v>
      </c>
      <c r="L1935" s="12">
        <f t="shared" si="123"/>
        <v>74000000</v>
      </c>
    </row>
    <row r="1936" spans="1:12" ht="19.5" x14ac:dyDescent="0.25">
      <c r="A1936" s="11">
        <v>302740</v>
      </c>
      <c r="B1936" s="1"/>
      <c r="C1936" s="2" t="s">
        <v>1141</v>
      </c>
      <c r="D1936" s="7"/>
      <c r="E1936" s="5">
        <v>100</v>
      </c>
      <c r="F1936" s="4">
        <v>100</v>
      </c>
      <c r="G1936" s="4">
        <v>0</v>
      </c>
      <c r="H1936" s="3">
        <v>9</v>
      </c>
      <c r="I1936" s="13">
        <f t="shared" si="120"/>
        <v>55350000</v>
      </c>
      <c r="J1936" s="12">
        <f t="shared" si="121"/>
        <v>185000000</v>
      </c>
      <c r="K1936" s="13">
        <f t="shared" si="122"/>
        <v>185000000</v>
      </c>
      <c r="L1936" s="12">
        <f t="shared" si="123"/>
        <v>185000000</v>
      </c>
    </row>
    <row r="1937" spans="1:12" ht="75" x14ac:dyDescent="0.25">
      <c r="A1937" s="11">
        <v>302745</v>
      </c>
      <c r="B1937" s="1"/>
      <c r="C1937" s="2" t="s">
        <v>1142</v>
      </c>
      <c r="D1937" s="7"/>
      <c r="E1937" s="5">
        <v>19</v>
      </c>
      <c r="F1937" s="4">
        <v>19</v>
      </c>
      <c r="G1937" s="4">
        <v>0</v>
      </c>
      <c r="H1937" s="3">
        <v>9</v>
      </c>
      <c r="I1937" s="13">
        <f t="shared" si="120"/>
        <v>10516500</v>
      </c>
      <c r="J1937" s="12">
        <f t="shared" si="121"/>
        <v>35150000</v>
      </c>
      <c r="K1937" s="13">
        <f t="shared" si="122"/>
        <v>35150000</v>
      </c>
      <c r="L1937" s="12">
        <f t="shared" si="123"/>
        <v>35150000</v>
      </c>
    </row>
    <row r="1938" spans="1:12" ht="150" x14ac:dyDescent="0.25">
      <c r="A1938" s="11">
        <v>302750</v>
      </c>
      <c r="B1938" s="1"/>
      <c r="C1938" s="2" t="s">
        <v>1143</v>
      </c>
      <c r="D1938" s="7"/>
      <c r="E1938" s="5">
        <v>54</v>
      </c>
      <c r="F1938" s="4">
        <v>54</v>
      </c>
      <c r="G1938" s="4">
        <v>0</v>
      </c>
      <c r="H1938" s="3">
        <v>9</v>
      </c>
      <c r="I1938" s="13">
        <f t="shared" si="120"/>
        <v>29889000</v>
      </c>
      <c r="J1938" s="12">
        <f t="shared" si="121"/>
        <v>99900000</v>
      </c>
      <c r="K1938" s="13">
        <f t="shared" si="122"/>
        <v>99900000</v>
      </c>
      <c r="L1938" s="12">
        <f t="shared" si="123"/>
        <v>99900000</v>
      </c>
    </row>
    <row r="1939" spans="1:12" ht="75" x14ac:dyDescent="0.25">
      <c r="A1939" s="11">
        <v>302765</v>
      </c>
      <c r="B1939" s="1"/>
      <c r="C1939" s="2" t="s">
        <v>1144</v>
      </c>
      <c r="D1939" s="7" t="s">
        <v>3029</v>
      </c>
      <c r="E1939" s="5">
        <v>62</v>
      </c>
      <c r="F1939" s="4">
        <v>62</v>
      </c>
      <c r="G1939" s="4">
        <v>0</v>
      </c>
      <c r="H1939" s="3">
        <v>9</v>
      </c>
      <c r="I1939" s="13">
        <f t="shared" si="120"/>
        <v>34317000</v>
      </c>
      <c r="J1939" s="12">
        <f t="shared" si="121"/>
        <v>114700000</v>
      </c>
      <c r="K1939" s="13">
        <f t="shared" si="122"/>
        <v>114700000</v>
      </c>
      <c r="L1939" s="12">
        <f t="shared" si="123"/>
        <v>114700000</v>
      </c>
    </row>
    <row r="1940" spans="1:12" ht="75" x14ac:dyDescent="0.25">
      <c r="A1940" s="11">
        <v>302769</v>
      </c>
      <c r="B1940" s="1"/>
      <c r="C1940" s="2" t="s">
        <v>1145</v>
      </c>
      <c r="D1940" s="7"/>
      <c r="E1940" s="5">
        <v>18</v>
      </c>
      <c r="F1940" s="4">
        <v>18</v>
      </c>
      <c r="G1940" s="4">
        <v>0</v>
      </c>
      <c r="H1940" s="3">
        <v>9</v>
      </c>
      <c r="I1940" s="13">
        <f t="shared" si="120"/>
        <v>9963000</v>
      </c>
      <c r="J1940" s="12">
        <f t="shared" si="121"/>
        <v>33300000</v>
      </c>
      <c r="K1940" s="13">
        <f t="shared" si="122"/>
        <v>33300000</v>
      </c>
      <c r="L1940" s="12">
        <f t="shared" si="123"/>
        <v>33300000</v>
      </c>
    </row>
    <row r="1941" spans="1:12" ht="75" x14ac:dyDescent="0.25">
      <c r="A1941" s="11">
        <v>302770</v>
      </c>
      <c r="B1941" s="1"/>
      <c r="C1941" s="2" t="s">
        <v>1146</v>
      </c>
      <c r="D1941" s="7"/>
      <c r="E1941" s="5">
        <v>29</v>
      </c>
      <c r="F1941" s="4">
        <v>29</v>
      </c>
      <c r="G1941" s="4">
        <v>0</v>
      </c>
      <c r="H1941" s="3">
        <v>9</v>
      </c>
      <c r="I1941" s="13">
        <f t="shared" si="120"/>
        <v>16051500</v>
      </c>
      <c r="J1941" s="12">
        <f t="shared" si="121"/>
        <v>53650000</v>
      </c>
      <c r="K1941" s="13">
        <f t="shared" si="122"/>
        <v>53650000</v>
      </c>
      <c r="L1941" s="12">
        <f t="shared" si="123"/>
        <v>53650000</v>
      </c>
    </row>
    <row r="1942" spans="1:12" ht="75" x14ac:dyDescent="0.25">
      <c r="A1942" s="11">
        <v>302775</v>
      </c>
      <c r="B1942" s="1"/>
      <c r="C1942" s="2" t="s">
        <v>1147</v>
      </c>
      <c r="D1942" s="7"/>
      <c r="E1942" s="5">
        <v>37</v>
      </c>
      <c r="F1942" s="4">
        <v>37</v>
      </c>
      <c r="G1942" s="4">
        <v>0</v>
      </c>
      <c r="H1942" s="3">
        <v>9</v>
      </c>
      <c r="I1942" s="13">
        <f t="shared" si="120"/>
        <v>20479500</v>
      </c>
      <c r="J1942" s="12">
        <f t="shared" si="121"/>
        <v>68450000</v>
      </c>
      <c r="K1942" s="13">
        <f t="shared" si="122"/>
        <v>68450000</v>
      </c>
      <c r="L1942" s="12">
        <f t="shared" si="123"/>
        <v>68450000</v>
      </c>
    </row>
    <row r="1943" spans="1:12" ht="75" x14ac:dyDescent="0.25">
      <c r="A1943" s="11">
        <v>302780</v>
      </c>
      <c r="B1943" s="1"/>
      <c r="C1943" s="2" t="s">
        <v>1148</v>
      </c>
      <c r="D1943" s="7"/>
      <c r="E1943" s="5">
        <v>20</v>
      </c>
      <c r="F1943" s="4">
        <v>20</v>
      </c>
      <c r="G1943" s="4">
        <v>0</v>
      </c>
      <c r="H1943" s="3">
        <v>7</v>
      </c>
      <c r="I1943" s="13">
        <f t="shared" si="120"/>
        <v>11070000</v>
      </c>
      <c r="J1943" s="12">
        <f t="shared" si="121"/>
        <v>37000000</v>
      </c>
      <c r="K1943" s="13">
        <f t="shared" si="122"/>
        <v>37000000</v>
      </c>
      <c r="L1943" s="12">
        <f t="shared" si="123"/>
        <v>37000000</v>
      </c>
    </row>
    <row r="1944" spans="1:12" ht="56.25" x14ac:dyDescent="0.25">
      <c r="A1944" s="11">
        <v>302785</v>
      </c>
      <c r="B1944" s="1"/>
      <c r="C1944" s="2" t="s">
        <v>3030</v>
      </c>
      <c r="D1944" s="7"/>
      <c r="E1944" s="5">
        <v>19</v>
      </c>
      <c r="F1944" s="4">
        <v>19</v>
      </c>
      <c r="G1944" s="4">
        <v>0</v>
      </c>
      <c r="H1944" s="3">
        <v>7</v>
      </c>
      <c r="I1944" s="13">
        <f t="shared" si="120"/>
        <v>10516500</v>
      </c>
      <c r="J1944" s="12">
        <f t="shared" si="121"/>
        <v>35150000</v>
      </c>
      <c r="K1944" s="13">
        <f t="shared" si="122"/>
        <v>35150000</v>
      </c>
      <c r="L1944" s="12">
        <f t="shared" si="123"/>
        <v>35150000</v>
      </c>
    </row>
    <row r="1945" spans="1:12" ht="56.25" x14ac:dyDescent="0.25">
      <c r="A1945" s="11">
        <v>302790</v>
      </c>
      <c r="B1945" s="1"/>
      <c r="C1945" s="2" t="s">
        <v>1149</v>
      </c>
      <c r="D1945" s="7"/>
      <c r="E1945" s="5">
        <v>98</v>
      </c>
      <c r="F1945" s="4">
        <v>98</v>
      </c>
      <c r="G1945" s="4">
        <v>0</v>
      </c>
      <c r="H1945" s="3">
        <v>7</v>
      </c>
      <c r="I1945" s="13">
        <f t="shared" si="120"/>
        <v>54243000</v>
      </c>
      <c r="J1945" s="12">
        <f t="shared" si="121"/>
        <v>181300000</v>
      </c>
      <c r="K1945" s="13">
        <f t="shared" si="122"/>
        <v>181300000</v>
      </c>
      <c r="L1945" s="12">
        <f t="shared" si="123"/>
        <v>181300000</v>
      </c>
    </row>
    <row r="1946" spans="1:12" ht="19.5" x14ac:dyDescent="0.25">
      <c r="A1946" s="11">
        <v>302795</v>
      </c>
      <c r="B1946" s="1"/>
      <c r="C1946" s="2" t="s">
        <v>1150</v>
      </c>
      <c r="D1946" s="7"/>
      <c r="E1946" s="5">
        <v>37</v>
      </c>
      <c r="F1946" s="4">
        <v>37</v>
      </c>
      <c r="G1946" s="4">
        <v>0</v>
      </c>
      <c r="H1946" s="3">
        <v>7</v>
      </c>
      <c r="I1946" s="13">
        <f t="shared" si="120"/>
        <v>20479500</v>
      </c>
      <c r="J1946" s="12">
        <f t="shared" si="121"/>
        <v>68450000</v>
      </c>
      <c r="K1946" s="13">
        <f t="shared" si="122"/>
        <v>68450000</v>
      </c>
      <c r="L1946" s="12">
        <f t="shared" si="123"/>
        <v>68450000</v>
      </c>
    </row>
    <row r="1947" spans="1:12" ht="37.5" x14ac:dyDescent="0.25">
      <c r="A1947" s="11">
        <v>302800</v>
      </c>
      <c r="B1947" s="1"/>
      <c r="C1947" s="2" t="s">
        <v>3031</v>
      </c>
      <c r="D1947" s="7"/>
      <c r="E1947" s="5">
        <v>84</v>
      </c>
      <c r="F1947" s="4">
        <v>84</v>
      </c>
      <c r="G1947" s="4">
        <v>0</v>
      </c>
      <c r="H1947" s="3">
        <v>17</v>
      </c>
      <c r="I1947" s="13">
        <f t="shared" si="120"/>
        <v>46494000</v>
      </c>
      <c r="J1947" s="12">
        <f t="shared" si="121"/>
        <v>155400000</v>
      </c>
      <c r="K1947" s="13">
        <f t="shared" si="122"/>
        <v>155400000</v>
      </c>
      <c r="L1947" s="12">
        <f t="shared" si="123"/>
        <v>155400000</v>
      </c>
    </row>
    <row r="1948" spans="1:12" ht="37.5" x14ac:dyDescent="0.25">
      <c r="A1948" s="11">
        <v>302801</v>
      </c>
      <c r="B1948" s="1"/>
      <c r="C1948" s="2" t="s">
        <v>3032</v>
      </c>
      <c r="D1948" s="7"/>
      <c r="E1948" s="5">
        <v>92</v>
      </c>
      <c r="F1948" s="4">
        <v>92</v>
      </c>
      <c r="G1948" s="4">
        <v>0</v>
      </c>
      <c r="H1948" s="3">
        <v>17</v>
      </c>
      <c r="I1948" s="13">
        <f t="shared" si="120"/>
        <v>50922000</v>
      </c>
      <c r="J1948" s="12">
        <f t="shared" si="121"/>
        <v>170200000</v>
      </c>
      <c r="K1948" s="13">
        <f t="shared" si="122"/>
        <v>170200000</v>
      </c>
      <c r="L1948" s="12">
        <f t="shared" si="123"/>
        <v>170200000</v>
      </c>
    </row>
    <row r="1949" spans="1:12" ht="75" x14ac:dyDescent="0.25">
      <c r="A1949" s="11">
        <v>302805</v>
      </c>
      <c r="B1949" s="1" t="s">
        <v>24</v>
      </c>
      <c r="C1949" s="2" t="s">
        <v>1151</v>
      </c>
      <c r="D1949" s="7"/>
      <c r="E1949" s="5">
        <v>22</v>
      </c>
      <c r="F1949" s="4">
        <v>22</v>
      </c>
      <c r="G1949" s="4">
        <v>0</v>
      </c>
      <c r="H1949" s="3">
        <v>0</v>
      </c>
      <c r="I1949" s="13">
        <f t="shared" si="120"/>
        <v>12177000</v>
      </c>
      <c r="J1949" s="12">
        <f t="shared" si="121"/>
        <v>40700000</v>
      </c>
      <c r="K1949" s="13">
        <f t="shared" si="122"/>
        <v>40700000</v>
      </c>
      <c r="L1949" s="12">
        <f t="shared" si="123"/>
        <v>40700000</v>
      </c>
    </row>
    <row r="1950" spans="1:12" ht="37.5" x14ac:dyDescent="0.25">
      <c r="A1950" s="11">
        <v>302810</v>
      </c>
      <c r="B1950" s="1"/>
      <c r="C1950" s="2" t="s">
        <v>3033</v>
      </c>
      <c r="D1950" s="7" t="s">
        <v>5440</v>
      </c>
      <c r="E1950" s="5">
        <v>11</v>
      </c>
      <c r="F1950" s="4">
        <v>11</v>
      </c>
      <c r="G1950" s="4">
        <v>0</v>
      </c>
      <c r="H1950" s="3">
        <v>4</v>
      </c>
      <c r="I1950" s="13">
        <f t="shared" si="120"/>
        <v>6088500</v>
      </c>
      <c r="J1950" s="12">
        <f t="shared" si="121"/>
        <v>20350000</v>
      </c>
      <c r="K1950" s="13">
        <f t="shared" si="122"/>
        <v>20350000</v>
      </c>
      <c r="L1950" s="12">
        <f t="shared" si="123"/>
        <v>20350000</v>
      </c>
    </row>
    <row r="1951" spans="1:12" ht="93.75" x14ac:dyDescent="0.25">
      <c r="A1951" s="11">
        <v>302815</v>
      </c>
      <c r="B1951" s="1" t="s">
        <v>16</v>
      </c>
      <c r="C1951" s="2" t="s">
        <v>1152</v>
      </c>
      <c r="D1951" s="7"/>
      <c r="E1951" s="5">
        <v>5</v>
      </c>
      <c r="F1951" s="4">
        <v>5</v>
      </c>
      <c r="G1951" s="4">
        <v>0</v>
      </c>
      <c r="H1951" s="3">
        <v>4</v>
      </c>
      <c r="I1951" s="13">
        <f t="shared" si="120"/>
        <v>2767500</v>
      </c>
      <c r="J1951" s="12">
        <f t="shared" si="121"/>
        <v>9250000</v>
      </c>
      <c r="K1951" s="13">
        <f t="shared" si="122"/>
        <v>9250000</v>
      </c>
      <c r="L1951" s="12">
        <f t="shared" si="123"/>
        <v>9250000</v>
      </c>
    </row>
    <row r="1952" spans="1:12" ht="37.5" x14ac:dyDescent="0.25">
      <c r="A1952" s="11">
        <v>302820</v>
      </c>
      <c r="B1952" s="1"/>
      <c r="C1952" s="2" t="s">
        <v>3034</v>
      </c>
      <c r="D1952" s="7"/>
      <c r="E1952" s="5">
        <v>7</v>
      </c>
      <c r="F1952" s="4">
        <v>7</v>
      </c>
      <c r="G1952" s="4">
        <v>0</v>
      </c>
      <c r="H1952" s="3" t="s">
        <v>0</v>
      </c>
      <c r="I1952" s="13">
        <f t="shared" si="120"/>
        <v>3874500</v>
      </c>
      <c r="J1952" s="12">
        <f t="shared" si="121"/>
        <v>12950000</v>
      </c>
      <c r="K1952" s="13">
        <f t="shared" si="122"/>
        <v>12950000</v>
      </c>
      <c r="L1952" s="12">
        <f t="shared" si="123"/>
        <v>12950000</v>
      </c>
    </row>
    <row r="1953" spans="1:12" ht="37.5" x14ac:dyDescent="0.25">
      <c r="A1953" s="11">
        <v>302821</v>
      </c>
      <c r="B1953" s="1"/>
      <c r="C1953" s="2" t="s">
        <v>3035</v>
      </c>
      <c r="D1953" s="7"/>
      <c r="E1953" s="5">
        <v>7</v>
      </c>
      <c r="F1953" s="4">
        <v>7</v>
      </c>
      <c r="G1953" s="4">
        <v>0</v>
      </c>
      <c r="H1953" s="3" t="s">
        <v>0</v>
      </c>
      <c r="I1953" s="13">
        <f t="shared" si="120"/>
        <v>3874500</v>
      </c>
      <c r="J1953" s="12">
        <f t="shared" si="121"/>
        <v>12950000</v>
      </c>
      <c r="K1953" s="13">
        <f t="shared" si="122"/>
        <v>12950000</v>
      </c>
      <c r="L1953" s="12">
        <f t="shared" si="123"/>
        <v>12950000</v>
      </c>
    </row>
    <row r="1954" spans="1:12" ht="56.25" x14ac:dyDescent="0.25">
      <c r="A1954" s="11">
        <v>302825</v>
      </c>
      <c r="B1954" s="1"/>
      <c r="C1954" s="2" t="s">
        <v>3036</v>
      </c>
      <c r="D1954" s="7"/>
      <c r="E1954" s="5">
        <v>12</v>
      </c>
      <c r="F1954" s="4">
        <v>12</v>
      </c>
      <c r="G1954" s="4">
        <v>0</v>
      </c>
      <c r="H1954" s="3" t="s">
        <v>0</v>
      </c>
      <c r="I1954" s="13">
        <f t="shared" si="120"/>
        <v>6642000</v>
      </c>
      <c r="J1954" s="12">
        <f t="shared" si="121"/>
        <v>22200000</v>
      </c>
      <c r="K1954" s="13">
        <f t="shared" si="122"/>
        <v>22200000</v>
      </c>
      <c r="L1954" s="12">
        <f t="shared" si="123"/>
        <v>22200000</v>
      </c>
    </row>
    <row r="1955" spans="1:12" ht="37.5" x14ac:dyDescent="0.25">
      <c r="A1955" s="11">
        <v>302830</v>
      </c>
      <c r="B1955" s="1" t="s">
        <v>16</v>
      </c>
      <c r="C1955" s="2" t="s">
        <v>1153</v>
      </c>
      <c r="D1955" s="7"/>
      <c r="E1955" s="5">
        <v>16</v>
      </c>
      <c r="F1955" s="4">
        <v>16</v>
      </c>
      <c r="G1955" s="4">
        <v>0</v>
      </c>
      <c r="H1955" s="3" t="s">
        <v>0</v>
      </c>
      <c r="I1955" s="13">
        <f t="shared" si="120"/>
        <v>8856000</v>
      </c>
      <c r="J1955" s="12">
        <f t="shared" si="121"/>
        <v>29600000</v>
      </c>
      <c r="K1955" s="13">
        <f t="shared" si="122"/>
        <v>29600000</v>
      </c>
      <c r="L1955" s="12">
        <f t="shared" si="123"/>
        <v>29600000</v>
      </c>
    </row>
    <row r="1956" spans="1:12" ht="56.25" x14ac:dyDescent="0.25">
      <c r="A1956" s="11">
        <v>302840</v>
      </c>
      <c r="B1956" s="1"/>
      <c r="C1956" s="2" t="s">
        <v>1154</v>
      </c>
      <c r="D1956" s="7" t="s">
        <v>1155</v>
      </c>
      <c r="E1956" s="5">
        <v>576</v>
      </c>
      <c r="F1956" s="4">
        <v>576</v>
      </c>
      <c r="G1956" s="4">
        <v>0</v>
      </c>
      <c r="H1956" s="3" t="s">
        <v>1156</v>
      </c>
      <c r="I1956" s="13">
        <f t="shared" si="120"/>
        <v>318816000</v>
      </c>
      <c r="J1956" s="12">
        <f t="shared" si="121"/>
        <v>1065600000</v>
      </c>
      <c r="K1956" s="13">
        <f t="shared" si="122"/>
        <v>1065600000</v>
      </c>
      <c r="L1956" s="12">
        <f t="shared" si="123"/>
        <v>1065600000</v>
      </c>
    </row>
    <row r="1957" spans="1:12" ht="56.25" x14ac:dyDescent="0.25">
      <c r="A1957" s="11">
        <v>302841</v>
      </c>
      <c r="B1957" s="1"/>
      <c r="C1957" s="2" t="s">
        <v>1157</v>
      </c>
      <c r="D1957" s="7" t="s">
        <v>1155</v>
      </c>
      <c r="E1957" s="5">
        <v>1094</v>
      </c>
      <c r="F1957" s="4">
        <v>1094</v>
      </c>
      <c r="G1957" s="4">
        <v>0</v>
      </c>
      <c r="H1957" s="3" t="s">
        <v>1158</v>
      </c>
      <c r="I1957" s="13">
        <f t="shared" si="120"/>
        <v>605529000</v>
      </c>
      <c r="J1957" s="12">
        <f t="shared" si="121"/>
        <v>2023900000</v>
      </c>
      <c r="K1957" s="13">
        <f t="shared" si="122"/>
        <v>2023900000</v>
      </c>
      <c r="L1957" s="12">
        <f t="shared" si="123"/>
        <v>2023900000</v>
      </c>
    </row>
    <row r="1958" spans="1:12" ht="131.25" x14ac:dyDescent="0.25">
      <c r="A1958" s="11">
        <v>302842</v>
      </c>
      <c r="B1958" s="1"/>
      <c r="C1958" s="2" t="s">
        <v>1159</v>
      </c>
      <c r="D1958" s="7" t="s">
        <v>1155</v>
      </c>
      <c r="E1958" s="5">
        <v>1439</v>
      </c>
      <c r="F1958" s="4">
        <v>1439</v>
      </c>
      <c r="G1958" s="4">
        <v>0</v>
      </c>
      <c r="H1958" s="3" t="s">
        <v>1160</v>
      </c>
      <c r="I1958" s="13">
        <f t="shared" si="120"/>
        <v>796486500</v>
      </c>
      <c r="J1958" s="12">
        <f t="shared" si="121"/>
        <v>2662150000</v>
      </c>
      <c r="K1958" s="13">
        <f t="shared" si="122"/>
        <v>2662150000</v>
      </c>
      <c r="L1958" s="12">
        <f t="shared" si="123"/>
        <v>2662150000</v>
      </c>
    </row>
    <row r="1959" spans="1:12" ht="37.5" x14ac:dyDescent="0.25">
      <c r="A1959" s="11">
        <v>302850</v>
      </c>
      <c r="B1959" s="1"/>
      <c r="C1959" s="2" t="s">
        <v>1161</v>
      </c>
      <c r="D1959" s="7"/>
      <c r="E1959" s="5">
        <v>17</v>
      </c>
      <c r="F1959" s="4">
        <v>17</v>
      </c>
      <c r="G1959" s="4">
        <v>0</v>
      </c>
      <c r="H1959" s="3">
        <v>7</v>
      </c>
      <c r="I1959" s="13">
        <f t="shared" si="120"/>
        <v>9409500</v>
      </c>
      <c r="J1959" s="12">
        <f t="shared" si="121"/>
        <v>31450000</v>
      </c>
      <c r="K1959" s="13">
        <f t="shared" si="122"/>
        <v>31450000</v>
      </c>
      <c r="L1959" s="12">
        <f t="shared" si="123"/>
        <v>31450000</v>
      </c>
    </row>
    <row r="1960" spans="1:12" ht="37.5" x14ac:dyDescent="0.25">
      <c r="A1960" s="11">
        <v>302855</v>
      </c>
      <c r="B1960" s="1"/>
      <c r="C1960" s="2" t="s">
        <v>1162</v>
      </c>
      <c r="D1960" s="7"/>
      <c r="E1960" s="5">
        <v>29</v>
      </c>
      <c r="F1960" s="4">
        <v>29</v>
      </c>
      <c r="G1960" s="4">
        <v>0</v>
      </c>
      <c r="H1960" s="3">
        <v>9</v>
      </c>
      <c r="I1960" s="13">
        <f t="shared" si="120"/>
        <v>16051500</v>
      </c>
      <c r="J1960" s="12">
        <f t="shared" si="121"/>
        <v>53650000</v>
      </c>
      <c r="K1960" s="13">
        <f t="shared" si="122"/>
        <v>53650000</v>
      </c>
      <c r="L1960" s="12">
        <f t="shared" si="123"/>
        <v>53650000</v>
      </c>
    </row>
    <row r="1961" spans="1:12" ht="56.25" x14ac:dyDescent="0.25">
      <c r="A1961" s="11">
        <v>302860</v>
      </c>
      <c r="B1961" s="1"/>
      <c r="C1961" s="2" t="s">
        <v>1163</v>
      </c>
      <c r="D1961" s="7"/>
      <c r="E1961" s="5">
        <v>35</v>
      </c>
      <c r="F1961" s="4">
        <v>35</v>
      </c>
      <c r="G1961" s="4">
        <v>0</v>
      </c>
      <c r="H1961" s="3">
        <v>11</v>
      </c>
      <c r="I1961" s="13">
        <f t="shared" si="120"/>
        <v>19372500</v>
      </c>
      <c r="J1961" s="12">
        <f t="shared" si="121"/>
        <v>64750000</v>
      </c>
      <c r="K1961" s="13">
        <f t="shared" si="122"/>
        <v>64750000</v>
      </c>
      <c r="L1961" s="12">
        <f t="shared" si="123"/>
        <v>64750000</v>
      </c>
    </row>
    <row r="1962" spans="1:12" ht="56.25" x14ac:dyDescent="0.25">
      <c r="A1962" s="11">
        <v>302865</v>
      </c>
      <c r="B1962" s="1"/>
      <c r="C1962" s="2" t="s">
        <v>1164</v>
      </c>
      <c r="D1962" s="7"/>
      <c r="E1962" s="5">
        <v>67</v>
      </c>
      <c r="F1962" s="4">
        <v>67</v>
      </c>
      <c r="G1962" s="4">
        <v>0</v>
      </c>
      <c r="H1962" s="3">
        <v>17</v>
      </c>
      <c r="I1962" s="13">
        <f t="shared" si="120"/>
        <v>37084500</v>
      </c>
      <c r="J1962" s="12">
        <f t="shared" si="121"/>
        <v>123950000</v>
      </c>
      <c r="K1962" s="13">
        <f t="shared" si="122"/>
        <v>123950000</v>
      </c>
      <c r="L1962" s="12">
        <f t="shared" si="123"/>
        <v>123950000</v>
      </c>
    </row>
    <row r="1963" spans="1:12" ht="37.5" x14ac:dyDescent="0.25">
      <c r="A1963" s="11">
        <v>302870</v>
      </c>
      <c r="B1963" s="1"/>
      <c r="C1963" s="2" t="s">
        <v>1165</v>
      </c>
      <c r="D1963" s="7"/>
      <c r="E1963" s="5">
        <v>18</v>
      </c>
      <c r="F1963" s="4">
        <v>18</v>
      </c>
      <c r="G1963" s="4">
        <v>0</v>
      </c>
      <c r="H1963" s="3">
        <v>7</v>
      </c>
      <c r="I1963" s="13">
        <f t="shared" si="120"/>
        <v>9963000</v>
      </c>
      <c r="J1963" s="12">
        <f t="shared" si="121"/>
        <v>33300000</v>
      </c>
      <c r="K1963" s="13">
        <f t="shared" si="122"/>
        <v>33300000</v>
      </c>
      <c r="L1963" s="12">
        <f t="shared" si="123"/>
        <v>33300000</v>
      </c>
    </row>
    <row r="1964" spans="1:12" ht="56.25" x14ac:dyDescent="0.25">
      <c r="A1964" s="11">
        <v>302875</v>
      </c>
      <c r="B1964" s="1"/>
      <c r="C1964" s="2" t="s">
        <v>3037</v>
      </c>
      <c r="D1964" s="7" t="s">
        <v>152</v>
      </c>
      <c r="E1964" s="5">
        <v>15.8</v>
      </c>
      <c r="F1964" s="4">
        <v>10</v>
      </c>
      <c r="G1964" s="4">
        <v>5.8</v>
      </c>
      <c r="H1964" s="3">
        <v>7</v>
      </c>
      <c r="I1964" s="13">
        <f t="shared" si="120"/>
        <v>12147000</v>
      </c>
      <c r="J1964" s="12">
        <f t="shared" si="121"/>
        <v>48080000</v>
      </c>
      <c r="K1964" s="13">
        <f t="shared" si="122"/>
        <v>30448000</v>
      </c>
      <c r="L1964" s="12">
        <f t="shared" si="123"/>
        <v>43672000</v>
      </c>
    </row>
    <row r="1965" spans="1:12" ht="112.5" x14ac:dyDescent="0.25">
      <c r="A1965" s="11">
        <v>302880</v>
      </c>
      <c r="B1965" s="1"/>
      <c r="C1965" s="2" t="s">
        <v>1166</v>
      </c>
      <c r="D1965" s="7" t="s">
        <v>3038</v>
      </c>
      <c r="E1965" s="5">
        <v>32</v>
      </c>
      <c r="F1965" s="4">
        <v>32</v>
      </c>
      <c r="G1965" s="4">
        <v>0</v>
      </c>
      <c r="H1965" s="3">
        <v>9</v>
      </c>
      <c r="I1965" s="13">
        <f t="shared" si="120"/>
        <v>17712000</v>
      </c>
      <c r="J1965" s="12">
        <f t="shared" si="121"/>
        <v>59200000</v>
      </c>
      <c r="K1965" s="13">
        <f t="shared" si="122"/>
        <v>59200000</v>
      </c>
      <c r="L1965" s="12">
        <f t="shared" si="123"/>
        <v>59200000</v>
      </c>
    </row>
    <row r="1966" spans="1:12" ht="75" x14ac:dyDescent="0.25">
      <c r="A1966" s="11">
        <v>302885</v>
      </c>
      <c r="B1966" s="1"/>
      <c r="C1966" s="2" t="s">
        <v>3039</v>
      </c>
      <c r="D1966" s="7" t="s">
        <v>1167</v>
      </c>
      <c r="E1966" s="5">
        <v>34</v>
      </c>
      <c r="F1966" s="4">
        <v>34</v>
      </c>
      <c r="G1966" s="4">
        <v>0</v>
      </c>
      <c r="H1966" s="3">
        <v>9</v>
      </c>
      <c r="I1966" s="13">
        <f t="shared" si="120"/>
        <v>18819000</v>
      </c>
      <c r="J1966" s="12">
        <f t="shared" si="121"/>
        <v>62900000</v>
      </c>
      <c r="K1966" s="13">
        <f t="shared" si="122"/>
        <v>62900000</v>
      </c>
      <c r="L1966" s="12">
        <f t="shared" si="123"/>
        <v>62900000</v>
      </c>
    </row>
    <row r="1967" spans="1:12" ht="75" x14ac:dyDescent="0.25">
      <c r="A1967" s="11">
        <v>302890</v>
      </c>
      <c r="B1967" s="1"/>
      <c r="C1967" s="2" t="s">
        <v>3040</v>
      </c>
      <c r="D1967" s="7"/>
      <c r="E1967" s="5">
        <v>34</v>
      </c>
      <c r="F1967" s="4">
        <v>34</v>
      </c>
      <c r="G1967" s="4">
        <v>0</v>
      </c>
      <c r="H1967" s="3">
        <v>9</v>
      </c>
      <c r="I1967" s="13">
        <f t="shared" si="120"/>
        <v>18819000</v>
      </c>
      <c r="J1967" s="12">
        <f t="shared" si="121"/>
        <v>62900000</v>
      </c>
      <c r="K1967" s="13">
        <f t="shared" si="122"/>
        <v>62900000</v>
      </c>
      <c r="L1967" s="12">
        <f t="shared" si="123"/>
        <v>62900000</v>
      </c>
    </row>
    <row r="1968" spans="1:12" ht="75" x14ac:dyDescent="0.25">
      <c r="A1968" s="11">
        <v>302891</v>
      </c>
      <c r="B1968" s="1"/>
      <c r="C1968" s="2" t="s">
        <v>3041</v>
      </c>
      <c r="D1968" s="7"/>
      <c r="E1968" s="5">
        <v>74</v>
      </c>
      <c r="F1968" s="4">
        <v>74</v>
      </c>
      <c r="G1968" s="4">
        <v>0</v>
      </c>
      <c r="H1968" s="3">
        <v>9</v>
      </c>
      <c r="I1968" s="13">
        <f t="shared" si="120"/>
        <v>40959000</v>
      </c>
      <c r="J1968" s="12">
        <f t="shared" si="121"/>
        <v>136900000</v>
      </c>
      <c r="K1968" s="13">
        <f t="shared" si="122"/>
        <v>136900000</v>
      </c>
      <c r="L1968" s="12">
        <f t="shared" si="123"/>
        <v>136900000</v>
      </c>
    </row>
    <row r="1969" spans="1:12" ht="93.75" x14ac:dyDescent="0.25">
      <c r="A1969" s="11">
        <v>302895</v>
      </c>
      <c r="B1969" s="1"/>
      <c r="C1969" s="2" t="s">
        <v>3042</v>
      </c>
      <c r="D1969" s="7" t="s">
        <v>1168</v>
      </c>
      <c r="E1969" s="5">
        <v>51</v>
      </c>
      <c r="F1969" s="4">
        <v>51</v>
      </c>
      <c r="G1969" s="4">
        <v>0</v>
      </c>
      <c r="H1969" s="3">
        <v>11</v>
      </c>
      <c r="I1969" s="13">
        <f t="shared" si="120"/>
        <v>28228500</v>
      </c>
      <c r="J1969" s="12">
        <f t="shared" si="121"/>
        <v>94350000</v>
      </c>
      <c r="K1969" s="13">
        <f t="shared" si="122"/>
        <v>94350000</v>
      </c>
      <c r="L1969" s="12">
        <f t="shared" si="123"/>
        <v>94350000</v>
      </c>
    </row>
    <row r="1970" spans="1:12" ht="19.5" x14ac:dyDescent="0.25">
      <c r="A1970" s="11">
        <v>302900</v>
      </c>
      <c r="B1970" s="1"/>
      <c r="C1970" s="2" t="s">
        <v>3043</v>
      </c>
      <c r="D1970" s="7"/>
      <c r="E1970" s="5">
        <v>59</v>
      </c>
      <c r="F1970" s="4">
        <v>59</v>
      </c>
      <c r="G1970" s="4">
        <v>0</v>
      </c>
      <c r="H1970" s="3">
        <v>11</v>
      </c>
      <c r="I1970" s="13">
        <f t="shared" si="120"/>
        <v>32656500</v>
      </c>
      <c r="J1970" s="12">
        <f t="shared" si="121"/>
        <v>109150000</v>
      </c>
      <c r="K1970" s="13">
        <f t="shared" si="122"/>
        <v>109150000</v>
      </c>
      <c r="L1970" s="12">
        <f t="shared" si="123"/>
        <v>109150000</v>
      </c>
    </row>
    <row r="1971" spans="1:12" ht="75" x14ac:dyDescent="0.25">
      <c r="A1971" s="11">
        <v>302905</v>
      </c>
      <c r="B1971" s="1"/>
      <c r="C1971" s="2" t="s">
        <v>3044</v>
      </c>
      <c r="D1971" s="7"/>
      <c r="E1971" s="5">
        <v>99</v>
      </c>
      <c r="F1971" s="4">
        <v>99</v>
      </c>
      <c r="G1971" s="4">
        <v>0</v>
      </c>
      <c r="H1971" s="3">
        <v>11</v>
      </c>
      <c r="I1971" s="13">
        <f t="shared" si="120"/>
        <v>54796500</v>
      </c>
      <c r="J1971" s="12">
        <f t="shared" si="121"/>
        <v>183150000</v>
      </c>
      <c r="K1971" s="13">
        <f t="shared" si="122"/>
        <v>183150000</v>
      </c>
      <c r="L1971" s="12">
        <f t="shared" si="123"/>
        <v>183150000</v>
      </c>
    </row>
    <row r="1972" spans="1:12" ht="37.5" x14ac:dyDescent="0.25">
      <c r="A1972" s="11">
        <v>302910</v>
      </c>
      <c r="B1972" s="1"/>
      <c r="C1972" s="2" t="s">
        <v>3045</v>
      </c>
      <c r="D1972" s="7"/>
      <c r="E1972" s="5">
        <v>51</v>
      </c>
      <c r="F1972" s="4">
        <v>51</v>
      </c>
      <c r="G1972" s="4">
        <v>0</v>
      </c>
      <c r="H1972" s="3">
        <v>7</v>
      </c>
      <c r="I1972" s="13">
        <f t="shared" si="120"/>
        <v>28228500</v>
      </c>
      <c r="J1972" s="12">
        <f t="shared" si="121"/>
        <v>94350000</v>
      </c>
      <c r="K1972" s="13">
        <f t="shared" si="122"/>
        <v>94350000</v>
      </c>
      <c r="L1972" s="12">
        <f t="shared" si="123"/>
        <v>94350000</v>
      </c>
    </row>
    <row r="1973" spans="1:12" ht="56.25" x14ac:dyDescent="0.25">
      <c r="A1973" s="11">
        <v>302911</v>
      </c>
      <c r="B1973" s="1" t="s">
        <v>24</v>
      </c>
      <c r="C1973" s="2" t="s">
        <v>3046</v>
      </c>
      <c r="D1973" s="7"/>
      <c r="E1973" s="5">
        <v>18</v>
      </c>
      <c r="F1973" s="4">
        <v>18</v>
      </c>
      <c r="G1973" s="4">
        <v>0</v>
      </c>
      <c r="H1973" s="3">
        <v>0</v>
      </c>
      <c r="I1973" s="13">
        <f t="shared" si="120"/>
        <v>9963000</v>
      </c>
      <c r="J1973" s="12">
        <f t="shared" si="121"/>
        <v>33300000</v>
      </c>
      <c r="K1973" s="13">
        <f t="shared" si="122"/>
        <v>33300000</v>
      </c>
      <c r="L1973" s="12">
        <f t="shared" si="123"/>
        <v>33300000</v>
      </c>
    </row>
    <row r="1974" spans="1:12" ht="112.5" x14ac:dyDescent="0.25">
      <c r="A1974" s="11">
        <v>302912</v>
      </c>
      <c r="B1974" s="1" t="s">
        <v>24</v>
      </c>
      <c r="C1974" s="2" t="s">
        <v>3047</v>
      </c>
      <c r="D1974" s="7"/>
      <c r="E1974" s="5">
        <v>21</v>
      </c>
      <c r="F1974" s="4">
        <v>21</v>
      </c>
      <c r="G1974" s="4">
        <v>0</v>
      </c>
      <c r="H1974" s="3">
        <v>0</v>
      </c>
      <c r="I1974" s="13">
        <f t="shared" si="120"/>
        <v>11623500</v>
      </c>
      <c r="J1974" s="12">
        <f t="shared" si="121"/>
        <v>38850000</v>
      </c>
      <c r="K1974" s="13">
        <f t="shared" si="122"/>
        <v>38850000</v>
      </c>
      <c r="L1974" s="12">
        <f t="shared" si="123"/>
        <v>38850000</v>
      </c>
    </row>
    <row r="1975" spans="1:12" ht="93.75" x14ac:dyDescent="0.25">
      <c r="A1975" s="11">
        <v>302920</v>
      </c>
      <c r="B1975" s="1"/>
      <c r="C1975" s="2" t="s">
        <v>3048</v>
      </c>
      <c r="D1975" s="7"/>
      <c r="E1975" s="5">
        <v>61</v>
      </c>
      <c r="F1975" s="4">
        <v>61</v>
      </c>
      <c r="G1975" s="4">
        <v>0</v>
      </c>
      <c r="H1975" s="3">
        <v>10</v>
      </c>
      <c r="I1975" s="13">
        <f t="shared" si="120"/>
        <v>33763500</v>
      </c>
      <c r="J1975" s="12">
        <f t="shared" si="121"/>
        <v>112850000</v>
      </c>
      <c r="K1975" s="13">
        <f t="shared" si="122"/>
        <v>112850000</v>
      </c>
      <c r="L1975" s="12">
        <f t="shared" si="123"/>
        <v>112850000</v>
      </c>
    </row>
    <row r="1976" spans="1:12" ht="112.5" x14ac:dyDescent="0.25">
      <c r="A1976" s="11">
        <v>302925</v>
      </c>
      <c r="B1976" s="1"/>
      <c r="C1976" s="2" t="s">
        <v>3049</v>
      </c>
      <c r="D1976" s="7"/>
      <c r="E1976" s="5">
        <v>101</v>
      </c>
      <c r="F1976" s="4">
        <v>101</v>
      </c>
      <c r="G1976" s="4">
        <v>0</v>
      </c>
      <c r="H1976" s="3">
        <v>10</v>
      </c>
      <c r="I1976" s="13">
        <f t="shared" si="120"/>
        <v>55903500</v>
      </c>
      <c r="J1976" s="12">
        <f t="shared" si="121"/>
        <v>186850000</v>
      </c>
      <c r="K1976" s="13">
        <f t="shared" si="122"/>
        <v>186850000</v>
      </c>
      <c r="L1976" s="12">
        <f t="shared" si="123"/>
        <v>186850000</v>
      </c>
    </row>
    <row r="1977" spans="1:12" ht="75" x14ac:dyDescent="0.25">
      <c r="A1977" s="11">
        <v>302930</v>
      </c>
      <c r="B1977" s="1"/>
      <c r="C1977" s="2" t="s">
        <v>1169</v>
      </c>
      <c r="D1977" s="7"/>
      <c r="E1977" s="5">
        <v>71</v>
      </c>
      <c r="F1977" s="4">
        <v>71</v>
      </c>
      <c r="G1977" s="4">
        <v>0</v>
      </c>
      <c r="H1977" s="3">
        <v>10</v>
      </c>
      <c r="I1977" s="13">
        <f t="shared" si="120"/>
        <v>39298500</v>
      </c>
      <c r="J1977" s="12">
        <f t="shared" si="121"/>
        <v>131350000</v>
      </c>
      <c r="K1977" s="13">
        <f t="shared" si="122"/>
        <v>131350000</v>
      </c>
      <c r="L1977" s="12">
        <f t="shared" si="123"/>
        <v>131350000</v>
      </c>
    </row>
    <row r="1978" spans="1:12" ht="75" x14ac:dyDescent="0.25">
      <c r="A1978" s="11">
        <v>302935</v>
      </c>
      <c r="B1978" s="1"/>
      <c r="C1978" s="2" t="s">
        <v>1170</v>
      </c>
      <c r="D1978" s="7"/>
      <c r="E1978" s="5">
        <v>88</v>
      </c>
      <c r="F1978" s="4">
        <v>88</v>
      </c>
      <c r="G1978" s="4">
        <v>0</v>
      </c>
      <c r="H1978" s="3">
        <v>14</v>
      </c>
      <c r="I1978" s="13">
        <f t="shared" si="120"/>
        <v>48708000</v>
      </c>
      <c r="J1978" s="12">
        <f t="shared" si="121"/>
        <v>162800000</v>
      </c>
      <c r="K1978" s="13">
        <f t="shared" si="122"/>
        <v>162800000</v>
      </c>
      <c r="L1978" s="12">
        <f t="shared" si="123"/>
        <v>162800000</v>
      </c>
    </row>
    <row r="1979" spans="1:12" ht="93.75" x14ac:dyDescent="0.25">
      <c r="A1979" s="11">
        <v>302936</v>
      </c>
      <c r="B1979" s="1"/>
      <c r="C1979" s="2" t="s">
        <v>3050</v>
      </c>
      <c r="D1979" s="7" t="s">
        <v>1171</v>
      </c>
      <c r="E1979" s="5">
        <v>125</v>
      </c>
      <c r="F1979" s="4">
        <v>125</v>
      </c>
      <c r="G1979" s="4">
        <v>0</v>
      </c>
      <c r="H1979" s="3">
        <v>14</v>
      </c>
      <c r="I1979" s="13">
        <f t="shared" si="120"/>
        <v>69187500</v>
      </c>
      <c r="J1979" s="12">
        <f t="shared" si="121"/>
        <v>231250000</v>
      </c>
      <c r="K1979" s="13">
        <f t="shared" si="122"/>
        <v>231250000</v>
      </c>
      <c r="L1979" s="12">
        <f t="shared" si="123"/>
        <v>231250000</v>
      </c>
    </row>
    <row r="1980" spans="1:12" ht="93.75" x14ac:dyDescent="0.25">
      <c r="A1980" s="11">
        <v>302940</v>
      </c>
      <c r="B1980" s="1"/>
      <c r="C1980" s="2" t="s">
        <v>1172</v>
      </c>
      <c r="D1980" s="7"/>
      <c r="E1980" s="5">
        <v>27.6</v>
      </c>
      <c r="F1980" s="4">
        <v>16</v>
      </c>
      <c r="G1980" s="4">
        <v>11.6</v>
      </c>
      <c r="H1980" s="3">
        <v>6</v>
      </c>
      <c r="I1980" s="13">
        <f t="shared" si="120"/>
        <v>22080000</v>
      </c>
      <c r="J1980" s="12">
        <f t="shared" si="121"/>
        <v>88760000</v>
      </c>
      <c r="K1980" s="13">
        <f t="shared" si="122"/>
        <v>53496000</v>
      </c>
      <c r="L1980" s="12">
        <f t="shared" si="123"/>
        <v>79944000</v>
      </c>
    </row>
    <row r="1981" spans="1:12" ht="37.5" x14ac:dyDescent="0.25">
      <c r="A1981" s="11">
        <v>302945</v>
      </c>
      <c r="B1981" s="1"/>
      <c r="C1981" s="2" t="s">
        <v>1173</v>
      </c>
      <c r="D1981" s="7"/>
      <c r="E1981" s="5">
        <v>20</v>
      </c>
      <c r="F1981" s="4">
        <v>20</v>
      </c>
      <c r="G1981" s="4">
        <v>0</v>
      </c>
      <c r="H1981" s="3">
        <v>6</v>
      </c>
      <c r="I1981" s="13">
        <f t="shared" si="120"/>
        <v>11070000</v>
      </c>
      <c r="J1981" s="12">
        <f t="shared" si="121"/>
        <v>37000000</v>
      </c>
      <c r="K1981" s="13">
        <f t="shared" si="122"/>
        <v>37000000</v>
      </c>
      <c r="L1981" s="12">
        <f t="shared" si="123"/>
        <v>37000000</v>
      </c>
    </row>
    <row r="1982" spans="1:12" ht="75" x14ac:dyDescent="0.25">
      <c r="A1982" s="11">
        <v>302950</v>
      </c>
      <c r="B1982" s="1"/>
      <c r="C1982" s="2" t="s">
        <v>1174</v>
      </c>
      <c r="D1982" s="7"/>
      <c r="E1982" s="5">
        <v>35</v>
      </c>
      <c r="F1982" s="4">
        <v>35</v>
      </c>
      <c r="G1982" s="4">
        <v>0</v>
      </c>
      <c r="H1982" s="3">
        <v>14</v>
      </c>
      <c r="I1982" s="13">
        <f t="shared" si="120"/>
        <v>19372500</v>
      </c>
      <c r="J1982" s="12">
        <f t="shared" si="121"/>
        <v>64750000</v>
      </c>
      <c r="K1982" s="13">
        <f t="shared" si="122"/>
        <v>64750000</v>
      </c>
      <c r="L1982" s="12">
        <f t="shared" si="123"/>
        <v>64750000</v>
      </c>
    </row>
    <row r="1983" spans="1:12" ht="75" x14ac:dyDescent="0.25">
      <c r="A1983" s="11">
        <v>302955</v>
      </c>
      <c r="B1983" s="1"/>
      <c r="C1983" s="2" t="s">
        <v>1175</v>
      </c>
      <c r="D1983" s="7"/>
      <c r="E1983" s="5">
        <v>61</v>
      </c>
      <c r="F1983" s="4">
        <v>61</v>
      </c>
      <c r="G1983" s="4">
        <v>0</v>
      </c>
      <c r="H1983" s="3">
        <v>17</v>
      </c>
      <c r="I1983" s="13">
        <f t="shared" si="120"/>
        <v>33763500</v>
      </c>
      <c r="J1983" s="12">
        <f t="shared" si="121"/>
        <v>112850000</v>
      </c>
      <c r="K1983" s="13">
        <f t="shared" si="122"/>
        <v>112850000</v>
      </c>
      <c r="L1983" s="12">
        <f t="shared" si="123"/>
        <v>112850000</v>
      </c>
    </row>
    <row r="1984" spans="1:12" ht="37.5" x14ac:dyDescent="0.25">
      <c r="A1984" s="11">
        <v>302960</v>
      </c>
      <c r="B1984" s="1"/>
      <c r="C1984" s="2" t="s">
        <v>1176</v>
      </c>
      <c r="D1984" s="7"/>
      <c r="E1984" s="5">
        <v>107</v>
      </c>
      <c r="F1984" s="4">
        <v>107</v>
      </c>
      <c r="G1984" s="4">
        <v>0</v>
      </c>
      <c r="H1984" s="3">
        <v>26</v>
      </c>
      <c r="I1984" s="13">
        <f t="shared" si="120"/>
        <v>59224500</v>
      </c>
      <c r="J1984" s="12">
        <f t="shared" si="121"/>
        <v>197950000</v>
      </c>
      <c r="K1984" s="13">
        <f t="shared" si="122"/>
        <v>197950000</v>
      </c>
      <c r="L1984" s="12">
        <f t="shared" si="123"/>
        <v>197950000</v>
      </c>
    </row>
    <row r="1985" spans="1:12" ht="37.5" x14ac:dyDescent="0.25">
      <c r="A1985" s="11">
        <v>302965</v>
      </c>
      <c r="B1985" s="1"/>
      <c r="C1985" s="2" t="s">
        <v>1177</v>
      </c>
      <c r="D1985" s="7"/>
      <c r="E1985" s="5">
        <v>31</v>
      </c>
      <c r="F1985" s="4">
        <v>31</v>
      </c>
      <c r="G1985" s="4">
        <v>0</v>
      </c>
      <c r="H1985" s="3">
        <v>14</v>
      </c>
      <c r="I1985" s="13">
        <f t="shared" si="120"/>
        <v>17158500</v>
      </c>
      <c r="J1985" s="12">
        <f t="shared" si="121"/>
        <v>57350000</v>
      </c>
      <c r="K1985" s="13">
        <f t="shared" si="122"/>
        <v>57350000</v>
      </c>
      <c r="L1985" s="12">
        <f t="shared" si="123"/>
        <v>57350000</v>
      </c>
    </row>
    <row r="1986" spans="1:12" ht="37.5" x14ac:dyDescent="0.25">
      <c r="A1986" s="11">
        <v>302970</v>
      </c>
      <c r="B1986" s="1"/>
      <c r="C1986" s="2" t="s">
        <v>1178</v>
      </c>
      <c r="D1986" s="7"/>
      <c r="E1986" s="5">
        <v>63</v>
      </c>
      <c r="F1986" s="4">
        <v>63</v>
      </c>
      <c r="G1986" s="4">
        <v>0</v>
      </c>
      <c r="H1986" s="3">
        <v>19</v>
      </c>
      <c r="I1986" s="13">
        <f t="shared" si="120"/>
        <v>34870500</v>
      </c>
      <c r="J1986" s="12">
        <f t="shared" si="121"/>
        <v>116550000</v>
      </c>
      <c r="K1986" s="13">
        <f t="shared" si="122"/>
        <v>116550000</v>
      </c>
      <c r="L1986" s="12">
        <f t="shared" si="123"/>
        <v>116550000</v>
      </c>
    </row>
    <row r="1987" spans="1:12" ht="75" x14ac:dyDescent="0.25">
      <c r="A1987" s="11">
        <v>302980</v>
      </c>
      <c r="B1987" s="1"/>
      <c r="C1987" s="2" t="s">
        <v>1179</v>
      </c>
      <c r="D1987" s="7"/>
      <c r="E1987" s="5">
        <v>220</v>
      </c>
      <c r="F1987" s="4">
        <v>220</v>
      </c>
      <c r="G1987" s="4">
        <v>0</v>
      </c>
      <c r="H1987" s="3">
        <v>40</v>
      </c>
      <c r="I1987" s="13">
        <f t="shared" si="120"/>
        <v>121770000</v>
      </c>
      <c r="J1987" s="12">
        <f t="shared" si="121"/>
        <v>407000000</v>
      </c>
      <c r="K1987" s="13">
        <f t="shared" si="122"/>
        <v>407000000</v>
      </c>
      <c r="L1987" s="12">
        <f t="shared" si="123"/>
        <v>407000000</v>
      </c>
    </row>
    <row r="1988" spans="1:12" ht="150" x14ac:dyDescent="0.25">
      <c r="A1988" s="11">
        <v>302985</v>
      </c>
      <c r="B1988" s="1"/>
      <c r="C1988" s="2" t="s">
        <v>3051</v>
      </c>
      <c r="D1988" s="7"/>
      <c r="E1988" s="5">
        <v>69</v>
      </c>
      <c r="F1988" s="4">
        <v>69</v>
      </c>
      <c r="G1988" s="4">
        <v>0</v>
      </c>
      <c r="H1988" s="3">
        <v>26</v>
      </c>
      <c r="I1988" s="13">
        <f t="shared" ref="I1988:I2051" si="124">F1988*553500+G1988*1140000</f>
        <v>38191500</v>
      </c>
      <c r="J1988" s="12">
        <f t="shared" ref="J1988:J2051" si="125">F1988*1850000+G1988*5100000</f>
        <v>127650000</v>
      </c>
      <c r="K1988" s="13">
        <f t="shared" ref="K1988:K2051" si="126">F1988*1850000+G1988*2060000</f>
        <v>127650000</v>
      </c>
      <c r="L1988" s="12">
        <f t="shared" ref="L1988:L2051" si="127">F1988*1850000+G1988*4340000</f>
        <v>127650000</v>
      </c>
    </row>
    <row r="1989" spans="1:12" ht="56.25" x14ac:dyDescent="0.25">
      <c r="A1989" s="11">
        <v>302990</v>
      </c>
      <c r="B1989" s="1"/>
      <c r="C1989" s="2" t="s">
        <v>1180</v>
      </c>
      <c r="D1989" s="7"/>
      <c r="E1989" s="5">
        <v>91</v>
      </c>
      <c r="F1989" s="4">
        <v>91</v>
      </c>
      <c r="G1989" s="4">
        <v>0</v>
      </c>
      <c r="H1989" s="3">
        <v>26</v>
      </c>
      <c r="I1989" s="13">
        <f t="shared" si="124"/>
        <v>50368500</v>
      </c>
      <c r="J1989" s="12">
        <f t="shared" si="125"/>
        <v>168350000</v>
      </c>
      <c r="K1989" s="13">
        <f t="shared" si="126"/>
        <v>168350000</v>
      </c>
      <c r="L1989" s="12">
        <f t="shared" si="127"/>
        <v>168350000</v>
      </c>
    </row>
    <row r="1990" spans="1:12" ht="19.5" x14ac:dyDescent="0.25">
      <c r="A1990" s="11">
        <v>400005</v>
      </c>
      <c r="B1990" s="1"/>
      <c r="C1990" s="2" t="s">
        <v>1181</v>
      </c>
      <c r="D1990" s="7"/>
      <c r="E1990" s="5">
        <v>5</v>
      </c>
      <c r="F1990" s="4">
        <v>5</v>
      </c>
      <c r="G1990" s="4">
        <v>0</v>
      </c>
      <c r="H1990" s="3">
        <v>9</v>
      </c>
      <c r="I1990" s="13">
        <f t="shared" si="124"/>
        <v>2767500</v>
      </c>
      <c r="J1990" s="12">
        <f t="shared" si="125"/>
        <v>9250000</v>
      </c>
      <c r="K1990" s="13">
        <f t="shared" si="126"/>
        <v>9250000</v>
      </c>
      <c r="L1990" s="12">
        <f t="shared" si="127"/>
        <v>9250000</v>
      </c>
    </row>
    <row r="1991" spans="1:12" ht="56.25" x14ac:dyDescent="0.25">
      <c r="A1991" s="11">
        <v>400010</v>
      </c>
      <c r="B1991" s="1"/>
      <c r="C1991" s="2" t="s">
        <v>3052</v>
      </c>
      <c r="D1991" s="7" t="s">
        <v>1182</v>
      </c>
      <c r="E1991" s="5">
        <v>22</v>
      </c>
      <c r="F1991" s="4">
        <v>22</v>
      </c>
      <c r="G1991" s="4">
        <v>0</v>
      </c>
      <c r="H1991" s="3">
        <v>9</v>
      </c>
      <c r="I1991" s="13">
        <f t="shared" si="124"/>
        <v>12177000</v>
      </c>
      <c r="J1991" s="12">
        <f t="shared" si="125"/>
        <v>40700000</v>
      </c>
      <c r="K1991" s="13">
        <f t="shared" si="126"/>
        <v>40700000</v>
      </c>
      <c r="L1991" s="12">
        <f t="shared" si="127"/>
        <v>40700000</v>
      </c>
    </row>
    <row r="1992" spans="1:12" ht="56.25" x14ac:dyDescent="0.25">
      <c r="A1992" s="11">
        <v>400015</v>
      </c>
      <c r="B1992" s="1"/>
      <c r="C1992" s="2" t="s">
        <v>3053</v>
      </c>
      <c r="D1992" s="7" t="s">
        <v>5461</v>
      </c>
      <c r="E1992" s="5">
        <v>28</v>
      </c>
      <c r="F1992" s="4">
        <v>28</v>
      </c>
      <c r="G1992" s="4">
        <v>0</v>
      </c>
      <c r="H1992" s="3">
        <v>9</v>
      </c>
      <c r="I1992" s="13">
        <f t="shared" si="124"/>
        <v>15498000</v>
      </c>
      <c r="J1992" s="12">
        <f t="shared" si="125"/>
        <v>51800000</v>
      </c>
      <c r="K1992" s="13">
        <f t="shared" si="126"/>
        <v>51800000</v>
      </c>
      <c r="L1992" s="12">
        <f t="shared" si="127"/>
        <v>51800000</v>
      </c>
    </row>
    <row r="1993" spans="1:12" ht="75" x14ac:dyDescent="0.25">
      <c r="A1993" s="11">
        <v>400016</v>
      </c>
      <c r="B1993" s="1"/>
      <c r="C1993" s="2" t="s">
        <v>3054</v>
      </c>
      <c r="D1993" s="7" t="s">
        <v>5461</v>
      </c>
      <c r="E1993" s="5">
        <v>36</v>
      </c>
      <c r="F1993" s="4">
        <v>36</v>
      </c>
      <c r="G1993" s="4">
        <v>0</v>
      </c>
      <c r="H1993" s="3">
        <v>9</v>
      </c>
      <c r="I1993" s="13">
        <f t="shared" si="124"/>
        <v>19926000</v>
      </c>
      <c r="J1993" s="12">
        <f t="shared" si="125"/>
        <v>66600000</v>
      </c>
      <c r="K1993" s="13">
        <f t="shared" si="126"/>
        <v>66600000</v>
      </c>
      <c r="L1993" s="12">
        <f t="shared" si="127"/>
        <v>66600000</v>
      </c>
    </row>
    <row r="1994" spans="1:12" ht="37.5" x14ac:dyDescent="0.25">
      <c r="A1994" s="11">
        <v>400017</v>
      </c>
      <c r="B1994" s="1"/>
      <c r="C1994" s="2" t="s">
        <v>3055</v>
      </c>
      <c r="D1994" s="7" t="s">
        <v>3056</v>
      </c>
      <c r="E1994" s="5">
        <v>27</v>
      </c>
      <c r="F1994" s="4">
        <v>27</v>
      </c>
      <c r="G1994" s="4">
        <v>0</v>
      </c>
      <c r="H1994" s="3">
        <v>9</v>
      </c>
      <c r="I1994" s="13">
        <f t="shared" si="124"/>
        <v>14944500</v>
      </c>
      <c r="J1994" s="12">
        <f t="shared" si="125"/>
        <v>49950000</v>
      </c>
      <c r="K1994" s="13">
        <f t="shared" si="126"/>
        <v>49950000</v>
      </c>
      <c r="L1994" s="12">
        <f t="shared" si="127"/>
        <v>49950000</v>
      </c>
    </row>
    <row r="1995" spans="1:12" ht="37.5" x14ac:dyDescent="0.25">
      <c r="A1995" s="11">
        <v>400018</v>
      </c>
      <c r="B1995" s="1"/>
      <c r="C1995" s="2" t="s">
        <v>3057</v>
      </c>
      <c r="D1995" s="7"/>
      <c r="E1995" s="5">
        <v>23</v>
      </c>
      <c r="F1995" s="4">
        <v>23</v>
      </c>
      <c r="G1995" s="4">
        <v>0</v>
      </c>
      <c r="H1995" s="3">
        <v>9</v>
      </c>
      <c r="I1995" s="13">
        <f t="shared" si="124"/>
        <v>12730500</v>
      </c>
      <c r="J1995" s="12">
        <f t="shared" si="125"/>
        <v>42550000</v>
      </c>
      <c r="K1995" s="13">
        <f t="shared" si="126"/>
        <v>42550000</v>
      </c>
      <c r="L1995" s="12">
        <f t="shared" si="127"/>
        <v>42550000</v>
      </c>
    </row>
    <row r="1996" spans="1:12" ht="131.25" x14ac:dyDescent="0.25">
      <c r="A1996" s="11">
        <v>400020</v>
      </c>
      <c r="B1996" s="1"/>
      <c r="C1996" s="2" t="s">
        <v>3058</v>
      </c>
      <c r="D1996" s="7" t="s">
        <v>125</v>
      </c>
      <c r="E1996" s="5">
        <v>70</v>
      </c>
      <c r="F1996" s="4">
        <v>70</v>
      </c>
      <c r="G1996" s="4">
        <v>0</v>
      </c>
      <c r="H1996" s="3">
        <v>9</v>
      </c>
      <c r="I1996" s="13">
        <f t="shared" si="124"/>
        <v>38745000</v>
      </c>
      <c r="J1996" s="12">
        <f t="shared" si="125"/>
        <v>129500000</v>
      </c>
      <c r="K1996" s="13">
        <f t="shared" si="126"/>
        <v>129500000</v>
      </c>
      <c r="L1996" s="12">
        <f t="shared" si="127"/>
        <v>129500000</v>
      </c>
    </row>
    <row r="1997" spans="1:12" ht="131.25" x14ac:dyDescent="0.25">
      <c r="A1997" s="11">
        <v>400021</v>
      </c>
      <c r="B1997" s="1"/>
      <c r="C1997" s="2" t="s">
        <v>3059</v>
      </c>
      <c r="D1997" s="7" t="s">
        <v>15</v>
      </c>
      <c r="E1997" s="5">
        <v>80</v>
      </c>
      <c r="F1997" s="4">
        <v>80</v>
      </c>
      <c r="G1997" s="4">
        <v>0</v>
      </c>
      <c r="H1997" s="3">
        <v>9</v>
      </c>
      <c r="I1997" s="13">
        <f t="shared" si="124"/>
        <v>44280000</v>
      </c>
      <c r="J1997" s="12">
        <f t="shared" si="125"/>
        <v>148000000</v>
      </c>
      <c r="K1997" s="13">
        <f t="shared" si="126"/>
        <v>148000000</v>
      </c>
      <c r="L1997" s="12">
        <f t="shared" si="127"/>
        <v>148000000</v>
      </c>
    </row>
    <row r="1998" spans="1:12" ht="37.5" x14ac:dyDescent="0.25">
      <c r="A1998" s="11">
        <v>400025</v>
      </c>
      <c r="B1998" s="1"/>
      <c r="C1998" s="2" t="s">
        <v>1183</v>
      </c>
      <c r="D1998" s="7"/>
      <c r="E1998" s="5">
        <v>8</v>
      </c>
      <c r="F1998" s="4">
        <v>8</v>
      </c>
      <c r="G1998" s="4">
        <v>0</v>
      </c>
      <c r="H1998" s="3">
        <v>7</v>
      </c>
      <c r="I1998" s="13">
        <f t="shared" si="124"/>
        <v>4428000</v>
      </c>
      <c r="J1998" s="12">
        <f t="shared" si="125"/>
        <v>14800000</v>
      </c>
      <c r="K1998" s="13">
        <f t="shared" si="126"/>
        <v>14800000</v>
      </c>
      <c r="L1998" s="12">
        <f t="shared" si="127"/>
        <v>14800000</v>
      </c>
    </row>
    <row r="1999" spans="1:12" ht="37.5" x14ac:dyDescent="0.25">
      <c r="A1999" s="11">
        <v>400030</v>
      </c>
      <c r="B1999" s="1"/>
      <c r="C1999" s="2" t="s">
        <v>1184</v>
      </c>
      <c r="D1999" s="7"/>
      <c r="E1999" s="5">
        <v>8</v>
      </c>
      <c r="F1999" s="4">
        <v>8</v>
      </c>
      <c r="G1999" s="4">
        <v>0</v>
      </c>
      <c r="H1999" s="3">
        <v>8</v>
      </c>
      <c r="I1999" s="13">
        <f t="shared" si="124"/>
        <v>4428000</v>
      </c>
      <c r="J1999" s="12">
        <f t="shared" si="125"/>
        <v>14800000</v>
      </c>
      <c r="K1999" s="13">
        <f t="shared" si="126"/>
        <v>14800000</v>
      </c>
      <c r="L1999" s="12">
        <f t="shared" si="127"/>
        <v>14800000</v>
      </c>
    </row>
    <row r="2000" spans="1:12" ht="37.5" x14ac:dyDescent="0.25">
      <c r="A2000" s="11">
        <v>400035</v>
      </c>
      <c r="B2000" s="1"/>
      <c r="C2000" s="2" t="s">
        <v>3060</v>
      </c>
      <c r="D2000" s="7"/>
      <c r="E2000" s="5">
        <v>2</v>
      </c>
      <c r="F2000" s="4">
        <v>2</v>
      </c>
      <c r="G2000" s="4">
        <v>0</v>
      </c>
      <c r="H2000" s="3">
        <v>8</v>
      </c>
      <c r="I2000" s="13">
        <f t="shared" si="124"/>
        <v>1107000</v>
      </c>
      <c r="J2000" s="12">
        <f t="shared" si="125"/>
        <v>3700000</v>
      </c>
      <c r="K2000" s="13">
        <f t="shared" si="126"/>
        <v>3700000</v>
      </c>
      <c r="L2000" s="12">
        <f t="shared" si="127"/>
        <v>3700000</v>
      </c>
    </row>
    <row r="2001" spans="1:12" ht="19.5" x14ac:dyDescent="0.25">
      <c r="A2001" s="11">
        <v>400040</v>
      </c>
      <c r="B2001" s="1"/>
      <c r="C2001" s="2" t="s">
        <v>1185</v>
      </c>
      <c r="D2001" s="7"/>
      <c r="E2001" s="5">
        <v>4</v>
      </c>
      <c r="F2001" s="4">
        <v>4</v>
      </c>
      <c r="G2001" s="4">
        <v>0</v>
      </c>
      <c r="H2001" s="3">
        <v>8</v>
      </c>
      <c r="I2001" s="13">
        <f t="shared" si="124"/>
        <v>2214000</v>
      </c>
      <c r="J2001" s="12">
        <f t="shared" si="125"/>
        <v>7400000</v>
      </c>
      <c r="K2001" s="13">
        <f t="shared" si="126"/>
        <v>7400000</v>
      </c>
      <c r="L2001" s="12">
        <f t="shared" si="127"/>
        <v>7400000</v>
      </c>
    </row>
    <row r="2002" spans="1:12" ht="56.25" x14ac:dyDescent="0.25">
      <c r="A2002" s="11">
        <v>400045</v>
      </c>
      <c r="B2002" s="1"/>
      <c r="C2002" s="2" t="s">
        <v>1186</v>
      </c>
      <c r="D2002" s="7"/>
      <c r="E2002" s="5">
        <v>11</v>
      </c>
      <c r="F2002" s="4">
        <v>11</v>
      </c>
      <c r="G2002" s="4">
        <v>0</v>
      </c>
      <c r="H2002" s="3">
        <v>8</v>
      </c>
      <c r="I2002" s="13">
        <f t="shared" si="124"/>
        <v>6088500</v>
      </c>
      <c r="J2002" s="12">
        <f t="shared" si="125"/>
        <v>20350000</v>
      </c>
      <c r="K2002" s="13">
        <f t="shared" si="126"/>
        <v>20350000</v>
      </c>
      <c r="L2002" s="12">
        <f t="shared" si="127"/>
        <v>20350000</v>
      </c>
    </row>
    <row r="2003" spans="1:12" ht="56.25" x14ac:dyDescent="0.25">
      <c r="A2003" s="11">
        <v>400050</v>
      </c>
      <c r="B2003" s="1"/>
      <c r="C2003" s="2" t="s">
        <v>1187</v>
      </c>
      <c r="D2003" s="7"/>
      <c r="E2003" s="5">
        <v>10</v>
      </c>
      <c r="F2003" s="4">
        <v>10</v>
      </c>
      <c r="G2003" s="4">
        <v>0</v>
      </c>
      <c r="H2003" s="3">
        <v>8</v>
      </c>
      <c r="I2003" s="13">
        <f t="shared" si="124"/>
        <v>5535000</v>
      </c>
      <c r="J2003" s="12">
        <f t="shared" si="125"/>
        <v>18500000</v>
      </c>
      <c r="K2003" s="13">
        <f t="shared" si="126"/>
        <v>18500000</v>
      </c>
      <c r="L2003" s="12">
        <f t="shared" si="127"/>
        <v>18500000</v>
      </c>
    </row>
    <row r="2004" spans="1:12" ht="93.75" x14ac:dyDescent="0.25">
      <c r="A2004" s="11">
        <v>400055</v>
      </c>
      <c r="B2004" s="1"/>
      <c r="C2004" s="2" t="s">
        <v>1188</v>
      </c>
      <c r="D2004" s="7"/>
      <c r="E2004" s="5">
        <v>6</v>
      </c>
      <c r="F2004" s="4">
        <v>6</v>
      </c>
      <c r="G2004" s="4">
        <v>0</v>
      </c>
      <c r="H2004" s="3">
        <v>8</v>
      </c>
      <c r="I2004" s="13">
        <f t="shared" si="124"/>
        <v>3321000</v>
      </c>
      <c r="J2004" s="12">
        <f t="shared" si="125"/>
        <v>11100000</v>
      </c>
      <c r="K2004" s="13">
        <f t="shared" si="126"/>
        <v>11100000</v>
      </c>
      <c r="L2004" s="12">
        <f t="shared" si="127"/>
        <v>11100000</v>
      </c>
    </row>
    <row r="2005" spans="1:12" ht="56.25" x14ac:dyDescent="0.25">
      <c r="A2005" s="11">
        <v>400060</v>
      </c>
      <c r="B2005" s="1"/>
      <c r="C2005" s="2" t="s">
        <v>5462</v>
      </c>
      <c r="D2005" s="7"/>
      <c r="E2005" s="5">
        <v>9</v>
      </c>
      <c r="F2005" s="4">
        <v>9</v>
      </c>
      <c r="G2005" s="4">
        <v>0</v>
      </c>
      <c r="H2005" s="3">
        <v>8</v>
      </c>
      <c r="I2005" s="13">
        <f t="shared" si="124"/>
        <v>4981500</v>
      </c>
      <c r="J2005" s="12">
        <f t="shared" si="125"/>
        <v>16650000</v>
      </c>
      <c r="K2005" s="13">
        <f t="shared" si="126"/>
        <v>16650000</v>
      </c>
      <c r="L2005" s="12">
        <f t="shared" si="127"/>
        <v>16650000</v>
      </c>
    </row>
    <row r="2006" spans="1:12" ht="37.5" x14ac:dyDescent="0.25">
      <c r="A2006" s="11">
        <v>400065</v>
      </c>
      <c r="B2006" s="1"/>
      <c r="C2006" s="2" t="s">
        <v>1189</v>
      </c>
      <c r="D2006" s="7"/>
      <c r="E2006" s="5">
        <v>45</v>
      </c>
      <c r="F2006" s="4">
        <v>45</v>
      </c>
      <c r="G2006" s="4">
        <v>0</v>
      </c>
      <c r="H2006" s="3">
        <v>8</v>
      </c>
      <c r="I2006" s="13">
        <f t="shared" si="124"/>
        <v>24907500</v>
      </c>
      <c r="J2006" s="12">
        <f t="shared" si="125"/>
        <v>83250000</v>
      </c>
      <c r="K2006" s="13">
        <f t="shared" si="126"/>
        <v>83250000</v>
      </c>
      <c r="L2006" s="12">
        <f t="shared" si="127"/>
        <v>83250000</v>
      </c>
    </row>
    <row r="2007" spans="1:12" ht="37.5" x14ac:dyDescent="0.25">
      <c r="A2007" s="11">
        <v>400070</v>
      </c>
      <c r="B2007" s="1"/>
      <c r="C2007" s="2" t="s">
        <v>3061</v>
      </c>
      <c r="D2007" s="7" t="s">
        <v>1190</v>
      </c>
      <c r="E2007" s="5">
        <v>82</v>
      </c>
      <c r="F2007" s="4">
        <v>82</v>
      </c>
      <c r="G2007" s="4">
        <v>0</v>
      </c>
      <c r="H2007" s="3">
        <v>8</v>
      </c>
      <c r="I2007" s="13">
        <f t="shared" si="124"/>
        <v>45387000</v>
      </c>
      <c r="J2007" s="12">
        <f t="shared" si="125"/>
        <v>151700000</v>
      </c>
      <c r="K2007" s="13">
        <f t="shared" si="126"/>
        <v>151700000</v>
      </c>
      <c r="L2007" s="12">
        <f t="shared" si="127"/>
        <v>151700000</v>
      </c>
    </row>
    <row r="2008" spans="1:12" ht="93.75" x14ac:dyDescent="0.25">
      <c r="A2008" s="11">
        <v>400075</v>
      </c>
      <c r="B2008" s="1"/>
      <c r="C2008" s="2" t="s">
        <v>1191</v>
      </c>
      <c r="D2008" s="7"/>
      <c r="E2008" s="5">
        <v>7</v>
      </c>
      <c r="F2008" s="4">
        <v>7</v>
      </c>
      <c r="G2008" s="4">
        <v>0</v>
      </c>
      <c r="H2008" s="3">
        <v>8</v>
      </c>
      <c r="I2008" s="13">
        <f t="shared" si="124"/>
        <v>3874500</v>
      </c>
      <c r="J2008" s="12">
        <f t="shared" si="125"/>
        <v>12950000</v>
      </c>
      <c r="K2008" s="13">
        <f t="shared" si="126"/>
        <v>12950000</v>
      </c>
      <c r="L2008" s="12">
        <f t="shared" si="127"/>
        <v>12950000</v>
      </c>
    </row>
    <row r="2009" spans="1:12" ht="56.25" x14ac:dyDescent="0.25">
      <c r="A2009" s="11">
        <v>400080</v>
      </c>
      <c r="B2009" s="1"/>
      <c r="C2009" s="2" t="s">
        <v>1192</v>
      </c>
      <c r="D2009" s="7"/>
      <c r="E2009" s="5">
        <v>9.1</v>
      </c>
      <c r="F2009" s="4">
        <v>9.1</v>
      </c>
      <c r="G2009" s="4">
        <v>0</v>
      </c>
      <c r="H2009" s="3">
        <v>8</v>
      </c>
      <c r="I2009" s="13">
        <f t="shared" si="124"/>
        <v>5036850</v>
      </c>
      <c r="J2009" s="12">
        <f t="shared" si="125"/>
        <v>16835000</v>
      </c>
      <c r="K2009" s="13">
        <f t="shared" si="126"/>
        <v>16835000</v>
      </c>
      <c r="L2009" s="12">
        <f t="shared" si="127"/>
        <v>16835000</v>
      </c>
    </row>
    <row r="2010" spans="1:12" ht="93.75" x14ac:dyDescent="0.25">
      <c r="A2010" s="11">
        <v>400085</v>
      </c>
      <c r="B2010" s="1"/>
      <c r="C2010" s="2" t="s">
        <v>1193</v>
      </c>
      <c r="D2010" s="7"/>
      <c r="E2010" s="5">
        <v>10</v>
      </c>
      <c r="F2010" s="4">
        <v>10</v>
      </c>
      <c r="G2010" s="4">
        <v>0</v>
      </c>
      <c r="H2010" s="3">
        <v>8</v>
      </c>
      <c r="I2010" s="13">
        <f t="shared" si="124"/>
        <v>5535000</v>
      </c>
      <c r="J2010" s="12">
        <f t="shared" si="125"/>
        <v>18500000</v>
      </c>
      <c r="K2010" s="13">
        <f t="shared" si="126"/>
        <v>18500000</v>
      </c>
      <c r="L2010" s="12">
        <f t="shared" si="127"/>
        <v>18500000</v>
      </c>
    </row>
    <row r="2011" spans="1:12" ht="131.25" x14ac:dyDescent="0.25">
      <c r="A2011" s="11">
        <v>400086</v>
      </c>
      <c r="B2011" s="1"/>
      <c r="C2011" s="2" t="s">
        <v>3062</v>
      </c>
      <c r="D2011" s="7"/>
      <c r="E2011" s="5">
        <v>32</v>
      </c>
      <c r="F2011" s="4">
        <v>32</v>
      </c>
      <c r="G2011" s="4">
        <v>0</v>
      </c>
      <c r="H2011" s="3">
        <v>8</v>
      </c>
      <c r="I2011" s="13">
        <f t="shared" si="124"/>
        <v>17712000</v>
      </c>
      <c r="J2011" s="12">
        <f t="shared" si="125"/>
        <v>59200000</v>
      </c>
      <c r="K2011" s="13">
        <f t="shared" si="126"/>
        <v>59200000</v>
      </c>
      <c r="L2011" s="12">
        <f t="shared" si="127"/>
        <v>59200000</v>
      </c>
    </row>
    <row r="2012" spans="1:12" ht="56.25" x14ac:dyDescent="0.25">
      <c r="A2012" s="11">
        <v>400090</v>
      </c>
      <c r="B2012" s="1"/>
      <c r="C2012" s="2" t="s">
        <v>1194</v>
      </c>
      <c r="D2012" s="7"/>
      <c r="E2012" s="5">
        <v>6</v>
      </c>
      <c r="F2012" s="4">
        <v>6</v>
      </c>
      <c r="G2012" s="4">
        <v>0</v>
      </c>
      <c r="H2012" s="3">
        <v>8</v>
      </c>
      <c r="I2012" s="13">
        <f t="shared" si="124"/>
        <v>3321000</v>
      </c>
      <c r="J2012" s="12">
        <f t="shared" si="125"/>
        <v>11100000</v>
      </c>
      <c r="K2012" s="13">
        <f t="shared" si="126"/>
        <v>11100000</v>
      </c>
      <c r="L2012" s="12">
        <f t="shared" si="127"/>
        <v>11100000</v>
      </c>
    </row>
    <row r="2013" spans="1:12" ht="37.5" x14ac:dyDescent="0.25">
      <c r="A2013" s="11">
        <v>400095</v>
      </c>
      <c r="B2013" s="1"/>
      <c r="C2013" s="2" t="s">
        <v>1195</v>
      </c>
      <c r="D2013" s="7"/>
      <c r="E2013" s="5">
        <v>9</v>
      </c>
      <c r="F2013" s="4">
        <v>9</v>
      </c>
      <c r="G2013" s="4">
        <v>0</v>
      </c>
      <c r="H2013" s="3">
        <v>8</v>
      </c>
      <c r="I2013" s="13">
        <f t="shared" si="124"/>
        <v>4981500</v>
      </c>
      <c r="J2013" s="12">
        <f t="shared" si="125"/>
        <v>16650000</v>
      </c>
      <c r="K2013" s="13">
        <f t="shared" si="126"/>
        <v>16650000</v>
      </c>
      <c r="L2013" s="12">
        <f t="shared" si="127"/>
        <v>16650000</v>
      </c>
    </row>
    <row r="2014" spans="1:12" ht="37.5" x14ac:dyDescent="0.25">
      <c r="A2014" s="11">
        <v>400096</v>
      </c>
      <c r="B2014" s="1"/>
      <c r="C2014" s="2" t="s">
        <v>3063</v>
      </c>
      <c r="D2014" s="7"/>
      <c r="E2014" s="5">
        <v>34</v>
      </c>
      <c r="F2014" s="4">
        <v>34</v>
      </c>
      <c r="G2014" s="4">
        <v>0</v>
      </c>
      <c r="H2014" s="3">
        <v>8</v>
      </c>
      <c r="I2014" s="13">
        <f t="shared" si="124"/>
        <v>18819000</v>
      </c>
      <c r="J2014" s="12">
        <f t="shared" si="125"/>
        <v>62900000</v>
      </c>
      <c r="K2014" s="13">
        <f t="shared" si="126"/>
        <v>62900000</v>
      </c>
      <c r="L2014" s="12">
        <f t="shared" si="127"/>
        <v>62900000</v>
      </c>
    </row>
    <row r="2015" spans="1:12" ht="37.5" x14ac:dyDescent="0.25">
      <c r="A2015" s="11">
        <v>400097</v>
      </c>
      <c r="B2015" s="1"/>
      <c r="C2015" s="2" t="s">
        <v>3064</v>
      </c>
      <c r="D2015" s="7"/>
      <c r="E2015" s="5">
        <v>10</v>
      </c>
      <c r="F2015" s="4">
        <v>10</v>
      </c>
      <c r="G2015" s="4">
        <v>0</v>
      </c>
      <c r="H2015" s="3">
        <v>8</v>
      </c>
      <c r="I2015" s="13">
        <f t="shared" si="124"/>
        <v>5535000</v>
      </c>
      <c r="J2015" s="12">
        <f t="shared" si="125"/>
        <v>18500000</v>
      </c>
      <c r="K2015" s="13">
        <f t="shared" si="126"/>
        <v>18500000</v>
      </c>
      <c r="L2015" s="12">
        <f t="shared" si="127"/>
        <v>18500000</v>
      </c>
    </row>
    <row r="2016" spans="1:12" ht="19.5" x14ac:dyDescent="0.25">
      <c r="A2016" s="11">
        <v>400100</v>
      </c>
      <c r="B2016" s="1"/>
      <c r="C2016" s="2" t="s">
        <v>1196</v>
      </c>
      <c r="D2016" s="7"/>
      <c r="E2016" s="5">
        <v>54</v>
      </c>
      <c r="F2016" s="4">
        <v>54</v>
      </c>
      <c r="G2016" s="4">
        <v>0</v>
      </c>
      <c r="H2016" s="3">
        <v>11</v>
      </c>
      <c r="I2016" s="13">
        <f t="shared" si="124"/>
        <v>29889000</v>
      </c>
      <c r="J2016" s="12">
        <f t="shared" si="125"/>
        <v>99900000</v>
      </c>
      <c r="K2016" s="13">
        <f t="shared" si="126"/>
        <v>99900000</v>
      </c>
      <c r="L2016" s="12">
        <f t="shared" si="127"/>
        <v>99900000</v>
      </c>
    </row>
    <row r="2017" spans="1:12" ht="56.25" x14ac:dyDescent="0.25">
      <c r="A2017" s="11">
        <v>400105</v>
      </c>
      <c r="B2017" s="1"/>
      <c r="C2017" s="2" t="s">
        <v>1197</v>
      </c>
      <c r="D2017" s="7"/>
      <c r="E2017" s="5">
        <v>121</v>
      </c>
      <c r="F2017" s="4">
        <v>121</v>
      </c>
      <c r="G2017" s="4">
        <v>0</v>
      </c>
      <c r="H2017" s="3">
        <v>11</v>
      </c>
      <c r="I2017" s="13">
        <f t="shared" si="124"/>
        <v>66973500</v>
      </c>
      <c r="J2017" s="12">
        <f t="shared" si="125"/>
        <v>223850000</v>
      </c>
      <c r="K2017" s="13">
        <f t="shared" si="126"/>
        <v>223850000</v>
      </c>
      <c r="L2017" s="12">
        <f t="shared" si="127"/>
        <v>223850000</v>
      </c>
    </row>
    <row r="2018" spans="1:12" ht="56.25" x14ac:dyDescent="0.25">
      <c r="A2018" s="11">
        <v>400110</v>
      </c>
      <c r="B2018" s="1"/>
      <c r="C2018" s="2" t="s">
        <v>1198</v>
      </c>
      <c r="D2018" s="7"/>
      <c r="E2018" s="5">
        <v>118</v>
      </c>
      <c r="F2018" s="4">
        <v>118</v>
      </c>
      <c r="G2018" s="4">
        <v>0</v>
      </c>
      <c r="H2018" s="3">
        <v>13</v>
      </c>
      <c r="I2018" s="13">
        <f t="shared" si="124"/>
        <v>65313000</v>
      </c>
      <c r="J2018" s="12">
        <f t="shared" si="125"/>
        <v>218300000</v>
      </c>
      <c r="K2018" s="13">
        <f t="shared" si="126"/>
        <v>218300000</v>
      </c>
      <c r="L2018" s="12">
        <f t="shared" si="127"/>
        <v>218300000</v>
      </c>
    </row>
    <row r="2019" spans="1:12" ht="75" x14ac:dyDescent="0.25">
      <c r="A2019" s="11">
        <v>400115</v>
      </c>
      <c r="B2019" s="1"/>
      <c r="C2019" s="2" t="s">
        <v>1199</v>
      </c>
      <c r="D2019" s="7"/>
      <c r="E2019" s="5">
        <v>149</v>
      </c>
      <c r="F2019" s="4">
        <v>149</v>
      </c>
      <c r="G2019" s="4">
        <v>0</v>
      </c>
      <c r="H2019" s="3">
        <v>13</v>
      </c>
      <c r="I2019" s="13">
        <f t="shared" si="124"/>
        <v>82471500</v>
      </c>
      <c r="J2019" s="12">
        <f t="shared" si="125"/>
        <v>275650000</v>
      </c>
      <c r="K2019" s="13">
        <f t="shared" si="126"/>
        <v>275650000</v>
      </c>
      <c r="L2019" s="12">
        <f t="shared" si="127"/>
        <v>275650000</v>
      </c>
    </row>
    <row r="2020" spans="1:12" ht="75" x14ac:dyDescent="0.25">
      <c r="A2020" s="11">
        <v>400120</v>
      </c>
      <c r="B2020" s="1"/>
      <c r="C2020" s="2" t="s">
        <v>1200</v>
      </c>
      <c r="D2020" s="7"/>
      <c r="E2020" s="5">
        <v>126</v>
      </c>
      <c r="F2020" s="4">
        <v>126</v>
      </c>
      <c r="G2020" s="4">
        <v>0</v>
      </c>
      <c r="H2020" s="3">
        <v>13</v>
      </c>
      <c r="I2020" s="13">
        <f t="shared" si="124"/>
        <v>69741000</v>
      </c>
      <c r="J2020" s="12">
        <f t="shared" si="125"/>
        <v>233100000</v>
      </c>
      <c r="K2020" s="13">
        <f t="shared" si="126"/>
        <v>233100000</v>
      </c>
      <c r="L2020" s="12">
        <f t="shared" si="127"/>
        <v>233100000</v>
      </c>
    </row>
    <row r="2021" spans="1:12" ht="75" x14ac:dyDescent="0.25">
      <c r="A2021" s="11">
        <v>400125</v>
      </c>
      <c r="B2021" s="1"/>
      <c r="C2021" s="2" t="s">
        <v>1201</v>
      </c>
      <c r="D2021" s="7"/>
      <c r="E2021" s="5">
        <v>138</v>
      </c>
      <c r="F2021" s="4">
        <v>138</v>
      </c>
      <c r="G2021" s="4">
        <v>0</v>
      </c>
      <c r="H2021" s="3">
        <v>13</v>
      </c>
      <c r="I2021" s="13">
        <f t="shared" si="124"/>
        <v>76383000</v>
      </c>
      <c r="J2021" s="12">
        <f t="shared" si="125"/>
        <v>255300000</v>
      </c>
      <c r="K2021" s="13">
        <f t="shared" si="126"/>
        <v>255300000</v>
      </c>
      <c r="L2021" s="12">
        <f t="shared" si="127"/>
        <v>255300000</v>
      </c>
    </row>
    <row r="2022" spans="1:12" ht="93.75" x14ac:dyDescent="0.25">
      <c r="A2022" s="11">
        <v>400130</v>
      </c>
      <c r="B2022" s="1"/>
      <c r="C2022" s="2" t="s">
        <v>1202</v>
      </c>
      <c r="D2022" s="7"/>
      <c r="E2022" s="5">
        <v>186</v>
      </c>
      <c r="F2022" s="4">
        <v>186</v>
      </c>
      <c r="G2022" s="4">
        <v>0</v>
      </c>
      <c r="H2022" s="3">
        <v>13</v>
      </c>
      <c r="I2022" s="13">
        <f t="shared" si="124"/>
        <v>102951000</v>
      </c>
      <c r="J2022" s="12">
        <f t="shared" si="125"/>
        <v>344100000</v>
      </c>
      <c r="K2022" s="13">
        <f t="shared" si="126"/>
        <v>344100000</v>
      </c>
      <c r="L2022" s="12">
        <f t="shared" si="127"/>
        <v>344100000</v>
      </c>
    </row>
    <row r="2023" spans="1:12" ht="75" x14ac:dyDescent="0.25">
      <c r="A2023" s="11">
        <v>400135</v>
      </c>
      <c r="B2023" s="1"/>
      <c r="C2023" s="2" t="s">
        <v>5463</v>
      </c>
      <c r="D2023" s="7"/>
      <c r="E2023" s="5">
        <v>9</v>
      </c>
      <c r="F2023" s="4">
        <v>9</v>
      </c>
      <c r="G2023" s="4">
        <v>0</v>
      </c>
      <c r="H2023" s="3">
        <v>8</v>
      </c>
      <c r="I2023" s="13">
        <f t="shared" si="124"/>
        <v>4981500</v>
      </c>
      <c r="J2023" s="12">
        <f t="shared" si="125"/>
        <v>16650000</v>
      </c>
      <c r="K2023" s="13">
        <f t="shared" si="126"/>
        <v>16650000</v>
      </c>
      <c r="L2023" s="12">
        <f t="shared" si="127"/>
        <v>16650000</v>
      </c>
    </row>
    <row r="2024" spans="1:12" ht="37.5" x14ac:dyDescent="0.25">
      <c r="A2024" s="11">
        <v>400140</v>
      </c>
      <c r="B2024" s="1"/>
      <c r="C2024" s="2" t="s">
        <v>1203</v>
      </c>
      <c r="D2024" s="7"/>
      <c r="E2024" s="5">
        <v>18</v>
      </c>
      <c r="F2024" s="4">
        <v>18</v>
      </c>
      <c r="G2024" s="4">
        <v>0</v>
      </c>
      <c r="H2024" s="3">
        <v>11</v>
      </c>
      <c r="I2024" s="13">
        <f t="shared" si="124"/>
        <v>9963000</v>
      </c>
      <c r="J2024" s="12">
        <f t="shared" si="125"/>
        <v>33300000</v>
      </c>
      <c r="K2024" s="13">
        <f t="shared" si="126"/>
        <v>33300000</v>
      </c>
      <c r="L2024" s="12">
        <f t="shared" si="127"/>
        <v>33300000</v>
      </c>
    </row>
    <row r="2025" spans="1:12" ht="75" x14ac:dyDescent="0.25">
      <c r="A2025" s="11">
        <v>400141</v>
      </c>
      <c r="B2025" s="1"/>
      <c r="C2025" s="2" t="s">
        <v>3065</v>
      </c>
      <c r="D2025" s="7"/>
      <c r="E2025" s="5">
        <v>17</v>
      </c>
      <c r="F2025" s="4">
        <v>17</v>
      </c>
      <c r="G2025" s="4">
        <v>0</v>
      </c>
      <c r="H2025" s="3">
        <v>11</v>
      </c>
      <c r="I2025" s="13">
        <f t="shared" si="124"/>
        <v>9409500</v>
      </c>
      <c r="J2025" s="12">
        <f t="shared" si="125"/>
        <v>31450000</v>
      </c>
      <c r="K2025" s="13">
        <f t="shared" si="126"/>
        <v>31450000</v>
      </c>
      <c r="L2025" s="12">
        <f t="shared" si="127"/>
        <v>31450000</v>
      </c>
    </row>
    <row r="2026" spans="1:12" ht="37.5" x14ac:dyDescent="0.25">
      <c r="A2026" s="11">
        <v>400142</v>
      </c>
      <c r="B2026" s="1"/>
      <c r="C2026" s="2" t="s">
        <v>3066</v>
      </c>
      <c r="D2026" s="7"/>
      <c r="E2026" s="5">
        <v>34</v>
      </c>
      <c r="F2026" s="4">
        <v>34</v>
      </c>
      <c r="G2026" s="4">
        <v>0</v>
      </c>
      <c r="H2026" s="3">
        <v>11</v>
      </c>
      <c r="I2026" s="13">
        <f t="shared" si="124"/>
        <v>18819000</v>
      </c>
      <c r="J2026" s="12">
        <f t="shared" si="125"/>
        <v>62900000</v>
      </c>
      <c r="K2026" s="13">
        <f t="shared" si="126"/>
        <v>62900000</v>
      </c>
      <c r="L2026" s="12">
        <f t="shared" si="127"/>
        <v>62900000</v>
      </c>
    </row>
    <row r="2027" spans="1:12" ht="56.25" x14ac:dyDescent="0.25">
      <c r="A2027" s="11">
        <v>400145</v>
      </c>
      <c r="B2027" s="1"/>
      <c r="C2027" s="2" t="s">
        <v>3067</v>
      </c>
      <c r="D2027" s="7" t="s">
        <v>1204</v>
      </c>
      <c r="E2027" s="5">
        <v>12</v>
      </c>
      <c r="F2027" s="4">
        <v>12</v>
      </c>
      <c r="G2027" s="4">
        <v>0</v>
      </c>
      <c r="H2027" s="3">
        <v>8</v>
      </c>
      <c r="I2027" s="13">
        <f t="shared" si="124"/>
        <v>6642000</v>
      </c>
      <c r="J2027" s="12">
        <f t="shared" si="125"/>
        <v>22200000</v>
      </c>
      <c r="K2027" s="13">
        <f t="shared" si="126"/>
        <v>22200000</v>
      </c>
      <c r="L2027" s="12">
        <f t="shared" si="127"/>
        <v>22200000</v>
      </c>
    </row>
    <row r="2028" spans="1:12" ht="56.25" x14ac:dyDescent="0.25">
      <c r="A2028" s="11">
        <v>400150</v>
      </c>
      <c r="B2028" s="1"/>
      <c r="C2028" s="2" t="s">
        <v>1205</v>
      </c>
      <c r="D2028" s="7"/>
      <c r="E2028" s="5">
        <v>7</v>
      </c>
      <c r="F2028" s="4">
        <v>7</v>
      </c>
      <c r="G2028" s="4">
        <v>0</v>
      </c>
      <c r="H2028" s="3">
        <v>8</v>
      </c>
      <c r="I2028" s="13">
        <f t="shared" si="124"/>
        <v>3874500</v>
      </c>
      <c r="J2028" s="12">
        <f t="shared" si="125"/>
        <v>12950000</v>
      </c>
      <c r="K2028" s="13">
        <f t="shared" si="126"/>
        <v>12950000</v>
      </c>
      <c r="L2028" s="12">
        <f t="shared" si="127"/>
        <v>12950000</v>
      </c>
    </row>
    <row r="2029" spans="1:12" ht="75" x14ac:dyDescent="0.25">
      <c r="A2029" s="11">
        <v>400155</v>
      </c>
      <c r="B2029" s="1"/>
      <c r="C2029" s="2" t="s">
        <v>1206</v>
      </c>
      <c r="D2029" s="7"/>
      <c r="E2029" s="5">
        <v>8</v>
      </c>
      <c r="F2029" s="4">
        <v>8</v>
      </c>
      <c r="G2029" s="4">
        <v>0</v>
      </c>
      <c r="H2029" s="3">
        <v>8</v>
      </c>
      <c r="I2029" s="13">
        <f t="shared" si="124"/>
        <v>4428000</v>
      </c>
      <c r="J2029" s="12">
        <f t="shared" si="125"/>
        <v>14800000</v>
      </c>
      <c r="K2029" s="13">
        <f t="shared" si="126"/>
        <v>14800000</v>
      </c>
      <c r="L2029" s="12">
        <f t="shared" si="127"/>
        <v>14800000</v>
      </c>
    </row>
    <row r="2030" spans="1:12" ht="56.25" x14ac:dyDescent="0.25">
      <c r="A2030" s="11">
        <v>400160</v>
      </c>
      <c r="B2030" s="1"/>
      <c r="C2030" s="2" t="s">
        <v>1207</v>
      </c>
      <c r="D2030" s="7"/>
      <c r="E2030" s="5">
        <v>8</v>
      </c>
      <c r="F2030" s="4">
        <v>8</v>
      </c>
      <c r="G2030" s="4">
        <v>0</v>
      </c>
      <c r="H2030" s="3">
        <v>8</v>
      </c>
      <c r="I2030" s="13">
        <f t="shared" si="124"/>
        <v>4428000</v>
      </c>
      <c r="J2030" s="12">
        <f t="shared" si="125"/>
        <v>14800000</v>
      </c>
      <c r="K2030" s="13">
        <f t="shared" si="126"/>
        <v>14800000</v>
      </c>
      <c r="L2030" s="12">
        <f t="shared" si="127"/>
        <v>14800000</v>
      </c>
    </row>
    <row r="2031" spans="1:12" ht="56.25" x14ac:dyDescent="0.25">
      <c r="A2031" s="11">
        <v>400165</v>
      </c>
      <c r="B2031" s="1"/>
      <c r="C2031" s="2" t="s">
        <v>1208</v>
      </c>
      <c r="D2031" s="7"/>
      <c r="E2031" s="5">
        <v>12</v>
      </c>
      <c r="F2031" s="4">
        <v>12</v>
      </c>
      <c r="G2031" s="4">
        <v>0</v>
      </c>
      <c r="H2031" s="3">
        <v>8</v>
      </c>
      <c r="I2031" s="13">
        <f t="shared" si="124"/>
        <v>6642000</v>
      </c>
      <c r="J2031" s="12">
        <f t="shared" si="125"/>
        <v>22200000</v>
      </c>
      <c r="K2031" s="13">
        <f t="shared" si="126"/>
        <v>22200000</v>
      </c>
      <c r="L2031" s="12">
        <f t="shared" si="127"/>
        <v>22200000</v>
      </c>
    </row>
    <row r="2032" spans="1:12" ht="75" x14ac:dyDescent="0.25">
      <c r="A2032" s="11">
        <v>400170</v>
      </c>
      <c r="B2032" s="1"/>
      <c r="C2032" s="2" t="s">
        <v>1209</v>
      </c>
      <c r="D2032" s="7"/>
      <c r="E2032" s="5">
        <v>6</v>
      </c>
      <c r="F2032" s="4">
        <v>6</v>
      </c>
      <c r="G2032" s="4">
        <v>0</v>
      </c>
      <c r="H2032" s="3">
        <v>8</v>
      </c>
      <c r="I2032" s="13">
        <f t="shared" si="124"/>
        <v>3321000</v>
      </c>
      <c r="J2032" s="12">
        <f t="shared" si="125"/>
        <v>11100000</v>
      </c>
      <c r="K2032" s="13">
        <f t="shared" si="126"/>
        <v>11100000</v>
      </c>
      <c r="L2032" s="12">
        <f t="shared" si="127"/>
        <v>11100000</v>
      </c>
    </row>
    <row r="2033" spans="1:12" ht="93.75" x14ac:dyDescent="0.25">
      <c r="A2033" s="11">
        <v>400175</v>
      </c>
      <c r="B2033" s="1"/>
      <c r="C2033" s="2" t="s">
        <v>1210</v>
      </c>
      <c r="D2033" s="7"/>
      <c r="E2033" s="5">
        <v>12</v>
      </c>
      <c r="F2033" s="4">
        <v>12</v>
      </c>
      <c r="G2033" s="4">
        <v>0</v>
      </c>
      <c r="H2033" s="3">
        <v>8</v>
      </c>
      <c r="I2033" s="13">
        <f t="shared" si="124"/>
        <v>6642000</v>
      </c>
      <c r="J2033" s="12">
        <f t="shared" si="125"/>
        <v>22200000</v>
      </c>
      <c r="K2033" s="13">
        <f t="shared" si="126"/>
        <v>22200000</v>
      </c>
      <c r="L2033" s="12">
        <f t="shared" si="127"/>
        <v>22200000</v>
      </c>
    </row>
    <row r="2034" spans="1:12" ht="56.25" x14ac:dyDescent="0.25">
      <c r="A2034" s="11">
        <v>400180</v>
      </c>
      <c r="B2034" s="1"/>
      <c r="C2034" s="2" t="s">
        <v>3068</v>
      </c>
      <c r="D2034" s="7"/>
      <c r="E2034" s="5">
        <v>12</v>
      </c>
      <c r="F2034" s="4">
        <v>12</v>
      </c>
      <c r="G2034" s="4">
        <v>0</v>
      </c>
      <c r="H2034" s="3">
        <v>8</v>
      </c>
      <c r="I2034" s="13">
        <f t="shared" si="124"/>
        <v>6642000</v>
      </c>
      <c r="J2034" s="12">
        <f t="shared" si="125"/>
        <v>22200000</v>
      </c>
      <c r="K2034" s="13">
        <f t="shared" si="126"/>
        <v>22200000</v>
      </c>
      <c r="L2034" s="12">
        <f t="shared" si="127"/>
        <v>22200000</v>
      </c>
    </row>
    <row r="2035" spans="1:12" ht="37.5" x14ac:dyDescent="0.25">
      <c r="A2035" s="11">
        <v>400185</v>
      </c>
      <c r="B2035" s="1"/>
      <c r="C2035" s="2" t="s">
        <v>1211</v>
      </c>
      <c r="D2035" s="7"/>
      <c r="E2035" s="5">
        <v>14</v>
      </c>
      <c r="F2035" s="4">
        <v>14</v>
      </c>
      <c r="G2035" s="4">
        <v>0</v>
      </c>
      <c r="H2035" s="3">
        <v>8</v>
      </c>
      <c r="I2035" s="13">
        <f t="shared" si="124"/>
        <v>7749000</v>
      </c>
      <c r="J2035" s="12">
        <f t="shared" si="125"/>
        <v>25900000</v>
      </c>
      <c r="K2035" s="13">
        <f t="shared" si="126"/>
        <v>25900000</v>
      </c>
      <c r="L2035" s="12">
        <f t="shared" si="127"/>
        <v>25900000</v>
      </c>
    </row>
    <row r="2036" spans="1:12" ht="37.5" x14ac:dyDescent="0.25">
      <c r="A2036" s="11">
        <v>400190</v>
      </c>
      <c r="B2036" s="1"/>
      <c r="C2036" s="2" t="s">
        <v>1212</v>
      </c>
      <c r="D2036" s="7"/>
      <c r="E2036" s="5">
        <v>15</v>
      </c>
      <c r="F2036" s="4">
        <v>15</v>
      </c>
      <c r="G2036" s="4">
        <v>0</v>
      </c>
      <c r="H2036" s="3">
        <v>11</v>
      </c>
      <c r="I2036" s="13">
        <f t="shared" si="124"/>
        <v>8302500</v>
      </c>
      <c r="J2036" s="12">
        <f t="shared" si="125"/>
        <v>27750000</v>
      </c>
      <c r="K2036" s="13">
        <f t="shared" si="126"/>
        <v>27750000</v>
      </c>
      <c r="L2036" s="12">
        <f t="shared" si="127"/>
        <v>27750000</v>
      </c>
    </row>
    <row r="2037" spans="1:12" ht="75" x14ac:dyDescent="0.25">
      <c r="A2037" s="11">
        <v>400195</v>
      </c>
      <c r="B2037" s="1"/>
      <c r="C2037" s="2" t="s">
        <v>3069</v>
      </c>
      <c r="D2037" s="7" t="s">
        <v>1213</v>
      </c>
      <c r="E2037" s="5">
        <v>16</v>
      </c>
      <c r="F2037" s="4">
        <v>16</v>
      </c>
      <c r="G2037" s="4">
        <v>0</v>
      </c>
      <c r="H2037" s="3">
        <v>11</v>
      </c>
      <c r="I2037" s="13">
        <f t="shared" si="124"/>
        <v>8856000</v>
      </c>
      <c r="J2037" s="12">
        <f t="shared" si="125"/>
        <v>29600000</v>
      </c>
      <c r="K2037" s="13">
        <f t="shared" si="126"/>
        <v>29600000</v>
      </c>
      <c r="L2037" s="12">
        <f t="shared" si="127"/>
        <v>29600000</v>
      </c>
    </row>
    <row r="2038" spans="1:12" ht="37.5" x14ac:dyDescent="0.25">
      <c r="A2038" s="11">
        <v>400200</v>
      </c>
      <c r="B2038" s="1"/>
      <c r="C2038" s="2" t="s">
        <v>1214</v>
      </c>
      <c r="D2038" s="7"/>
      <c r="E2038" s="5">
        <v>5</v>
      </c>
      <c r="F2038" s="4">
        <v>5</v>
      </c>
      <c r="G2038" s="4">
        <v>0</v>
      </c>
      <c r="H2038" s="3">
        <v>8</v>
      </c>
      <c r="I2038" s="13">
        <f t="shared" si="124"/>
        <v>2767500</v>
      </c>
      <c r="J2038" s="12">
        <f t="shared" si="125"/>
        <v>9250000</v>
      </c>
      <c r="K2038" s="13">
        <f t="shared" si="126"/>
        <v>9250000</v>
      </c>
      <c r="L2038" s="12">
        <f t="shared" si="127"/>
        <v>9250000</v>
      </c>
    </row>
    <row r="2039" spans="1:12" ht="37.5" x14ac:dyDescent="0.25">
      <c r="A2039" s="11">
        <v>400205</v>
      </c>
      <c r="B2039" s="1"/>
      <c r="C2039" s="2" t="s">
        <v>1215</v>
      </c>
      <c r="D2039" s="7"/>
      <c r="E2039" s="5">
        <v>5</v>
      </c>
      <c r="F2039" s="4">
        <v>5</v>
      </c>
      <c r="G2039" s="4">
        <v>0</v>
      </c>
      <c r="H2039" s="3">
        <v>8</v>
      </c>
      <c r="I2039" s="13">
        <f t="shared" si="124"/>
        <v>2767500</v>
      </c>
      <c r="J2039" s="12">
        <f t="shared" si="125"/>
        <v>9250000</v>
      </c>
      <c r="K2039" s="13">
        <f t="shared" si="126"/>
        <v>9250000</v>
      </c>
      <c r="L2039" s="12">
        <f t="shared" si="127"/>
        <v>9250000</v>
      </c>
    </row>
    <row r="2040" spans="1:12" ht="56.25" x14ac:dyDescent="0.25">
      <c r="A2040" s="11">
        <v>400210</v>
      </c>
      <c r="B2040" s="1"/>
      <c r="C2040" s="2" t="s">
        <v>1216</v>
      </c>
      <c r="D2040" s="7"/>
      <c r="E2040" s="5">
        <v>7</v>
      </c>
      <c r="F2040" s="4">
        <v>7</v>
      </c>
      <c r="G2040" s="4">
        <v>0</v>
      </c>
      <c r="H2040" s="3">
        <v>8</v>
      </c>
      <c r="I2040" s="13">
        <f t="shared" si="124"/>
        <v>3874500</v>
      </c>
      <c r="J2040" s="12">
        <f t="shared" si="125"/>
        <v>12950000</v>
      </c>
      <c r="K2040" s="13">
        <f t="shared" si="126"/>
        <v>12950000</v>
      </c>
      <c r="L2040" s="12">
        <f t="shared" si="127"/>
        <v>12950000</v>
      </c>
    </row>
    <row r="2041" spans="1:12" ht="56.25" x14ac:dyDescent="0.25">
      <c r="A2041" s="11">
        <v>400215</v>
      </c>
      <c r="B2041" s="1"/>
      <c r="C2041" s="2" t="s">
        <v>1217</v>
      </c>
      <c r="D2041" s="7"/>
      <c r="E2041" s="5">
        <v>22</v>
      </c>
      <c r="F2041" s="4">
        <v>22</v>
      </c>
      <c r="G2041" s="4">
        <v>0</v>
      </c>
      <c r="H2041" s="3">
        <v>10</v>
      </c>
      <c r="I2041" s="13">
        <f t="shared" si="124"/>
        <v>12177000</v>
      </c>
      <c r="J2041" s="12">
        <f t="shared" si="125"/>
        <v>40700000</v>
      </c>
      <c r="K2041" s="13">
        <f t="shared" si="126"/>
        <v>40700000</v>
      </c>
      <c r="L2041" s="12">
        <f t="shared" si="127"/>
        <v>40700000</v>
      </c>
    </row>
    <row r="2042" spans="1:12" ht="56.25" x14ac:dyDescent="0.25">
      <c r="A2042" s="11">
        <v>400220</v>
      </c>
      <c r="B2042" s="1"/>
      <c r="C2042" s="2" t="s">
        <v>3070</v>
      </c>
      <c r="D2042" s="7" t="s">
        <v>5464</v>
      </c>
      <c r="E2042" s="5">
        <v>46</v>
      </c>
      <c r="F2042" s="4">
        <v>46</v>
      </c>
      <c r="G2042" s="4">
        <v>0</v>
      </c>
      <c r="H2042" s="3">
        <v>10</v>
      </c>
      <c r="I2042" s="13">
        <f t="shared" si="124"/>
        <v>25461000</v>
      </c>
      <c r="J2042" s="12">
        <f t="shared" si="125"/>
        <v>85100000</v>
      </c>
      <c r="K2042" s="13">
        <f t="shared" si="126"/>
        <v>85100000</v>
      </c>
      <c r="L2042" s="12">
        <f t="shared" si="127"/>
        <v>85100000</v>
      </c>
    </row>
    <row r="2043" spans="1:12" ht="37.5" x14ac:dyDescent="0.25">
      <c r="A2043" s="11">
        <v>400225</v>
      </c>
      <c r="B2043" s="1"/>
      <c r="C2043" s="2" t="s">
        <v>1218</v>
      </c>
      <c r="D2043" s="7"/>
      <c r="E2043" s="5">
        <v>7</v>
      </c>
      <c r="F2043" s="4">
        <v>7</v>
      </c>
      <c r="G2043" s="4">
        <v>0</v>
      </c>
      <c r="H2043" s="3">
        <v>8</v>
      </c>
      <c r="I2043" s="13">
        <f t="shared" si="124"/>
        <v>3874500</v>
      </c>
      <c r="J2043" s="12">
        <f t="shared" si="125"/>
        <v>12950000</v>
      </c>
      <c r="K2043" s="13">
        <f t="shared" si="126"/>
        <v>12950000</v>
      </c>
      <c r="L2043" s="12">
        <f t="shared" si="127"/>
        <v>12950000</v>
      </c>
    </row>
    <row r="2044" spans="1:12" ht="75" x14ac:dyDescent="0.25">
      <c r="A2044" s="11">
        <v>400230</v>
      </c>
      <c r="B2044" s="1"/>
      <c r="C2044" s="2" t="s">
        <v>1219</v>
      </c>
      <c r="D2044" s="7"/>
      <c r="E2044" s="5">
        <v>43</v>
      </c>
      <c r="F2044" s="4">
        <v>43</v>
      </c>
      <c r="G2044" s="4">
        <v>0</v>
      </c>
      <c r="H2044" s="3">
        <v>11</v>
      </c>
      <c r="I2044" s="13">
        <f t="shared" si="124"/>
        <v>23800500</v>
      </c>
      <c r="J2044" s="12">
        <f t="shared" si="125"/>
        <v>79550000</v>
      </c>
      <c r="K2044" s="13">
        <f t="shared" si="126"/>
        <v>79550000</v>
      </c>
      <c r="L2044" s="12">
        <f t="shared" si="127"/>
        <v>79550000</v>
      </c>
    </row>
    <row r="2045" spans="1:12" ht="56.25" x14ac:dyDescent="0.25">
      <c r="A2045" s="11">
        <v>400235</v>
      </c>
      <c r="B2045" s="1"/>
      <c r="C2045" s="2" t="s">
        <v>1220</v>
      </c>
      <c r="D2045" s="7"/>
      <c r="E2045" s="5">
        <v>7</v>
      </c>
      <c r="F2045" s="4">
        <v>7</v>
      </c>
      <c r="G2045" s="4">
        <v>0</v>
      </c>
      <c r="H2045" s="3">
        <v>9</v>
      </c>
      <c r="I2045" s="13">
        <f t="shared" si="124"/>
        <v>3874500</v>
      </c>
      <c r="J2045" s="12">
        <f t="shared" si="125"/>
        <v>12950000</v>
      </c>
      <c r="K2045" s="13">
        <f t="shared" si="126"/>
        <v>12950000</v>
      </c>
      <c r="L2045" s="12">
        <f t="shared" si="127"/>
        <v>12950000</v>
      </c>
    </row>
    <row r="2046" spans="1:12" ht="37.5" x14ac:dyDescent="0.25">
      <c r="A2046" s="11">
        <v>400240</v>
      </c>
      <c r="B2046" s="1"/>
      <c r="C2046" s="2" t="s">
        <v>5465</v>
      </c>
      <c r="D2046" s="7"/>
      <c r="E2046" s="5">
        <v>14</v>
      </c>
      <c r="F2046" s="4">
        <v>14</v>
      </c>
      <c r="G2046" s="4">
        <v>0</v>
      </c>
      <c r="H2046" s="3">
        <v>8</v>
      </c>
      <c r="I2046" s="13">
        <f t="shared" si="124"/>
        <v>7749000</v>
      </c>
      <c r="J2046" s="12">
        <f t="shared" si="125"/>
        <v>25900000</v>
      </c>
      <c r="K2046" s="13">
        <f t="shared" si="126"/>
        <v>25900000</v>
      </c>
      <c r="L2046" s="12">
        <f t="shared" si="127"/>
        <v>25900000</v>
      </c>
    </row>
    <row r="2047" spans="1:12" ht="56.25" x14ac:dyDescent="0.25">
      <c r="A2047" s="11">
        <v>400245</v>
      </c>
      <c r="B2047" s="1"/>
      <c r="C2047" s="2" t="s">
        <v>1221</v>
      </c>
      <c r="D2047" s="7"/>
      <c r="E2047" s="5">
        <v>61</v>
      </c>
      <c r="F2047" s="4">
        <v>61</v>
      </c>
      <c r="G2047" s="4">
        <v>0</v>
      </c>
      <c r="H2047" s="3">
        <v>11</v>
      </c>
      <c r="I2047" s="13">
        <f t="shared" si="124"/>
        <v>33763500</v>
      </c>
      <c r="J2047" s="12">
        <f t="shared" si="125"/>
        <v>112850000</v>
      </c>
      <c r="K2047" s="13">
        <f t="shared" si="126"/>
        <v>112850000</v>
      </c>
      <c r="L2047" s="12">
        <f t="shared" si="127"/>
        <v>112850000</v>
      </c>
    </row>
    <row r="2048" spans="1:12" ht="56.25" x14ac:dyDescent="0.25">
      <c r="A2048" s="11">
        <v>400246</v>
      </c>
      <c r="B2048" s="1"/>
      <c r="C2048" s="2" t="s">
        <v>3071</v>
      </c>
      <c r="D2048" s="7"/>
      <c r="E2048" s="5">
        <v>75</v>
      </c>
      <c r="F2048" s="4">
        <v>75</v>
      </c>
      <c r="G2048" s="4">
        <v>0</v>
      </c>
      <c r="H2048" s="3">
        <v>13</v>
      </c>
      <c r="I2048" s="13">
        <f t="shared" si="124"/>
        <v>41512500</v>
      </c>
      <c r="J2048" s="12">
        <f t="shared" si="125"/>
        <v>138750000</v>
      </c>
      <c r="K2048" s="13">
        <f t="shared" si="126"/>
        <v>138750000</v>
      </c>
      <c r="L2048" s="12">
        <f t="shared" si="127"/>
        <v>138750000</v>
      </c>
    </row>
    <row r="2049" spans="1:12" ht="56.25" x14ac:dyDescent="0.25">
      <c r="A2049" s="11">
        <v>400247</v>
      </c>
      <c r="B2049" s="1"/>
      <c r="C2049" s="2" t="s">
        <v>1222</v>
      </c>
      <c r="D2049" s="7"/>
      <c r="E2049" s="5">
        <v>39</v>
      </c>
      <c r="F2049" s="4">
        <v>39</v>
      </c>
      <c r="G2049" s="4">
        <v>0</v>
      </c>
      <c r="H2049" s="3">
        <v>13</v>
      </c>
      <c r="I2049" s="13">
        <f t="shared" si="124"/>
        <v>21586500</v>
      </c>
      <c r="J2049" s="12">
        <f t="shared" si="125"/>
        <v>72150000</v>
      </c>
      <c r="K2049" s="13">
        <f t="shared" si="126"/>
        <v>72150000</v>
      </c>
      <c r="L2049" s="12">
        <f t="shared" si="127"/>
        <v>72150000</v>
      </c>
    </row>
    <row r="2050" spans="1:12" ht="75" x14ac:dyDescent="0.25">
      <c r="A2050" s="11">
        <v>400248</v>
      </c>
      <c r="B2050" s="1"/>
      <c r="C2050" s="2" t="s">
        <v>1223</v>
      </c>
      <c r="D2050" s="7"/>
      <c r="E2050" s="5">
        <v>52</v>
      </c>
      <c r="F2050" s="4">
        <v>52</v>
      </c>
      <c r="G2050" s="4">
        <v>0</v>
      </c>
      <c r="H2050" s="3">
        <v>13</v>
      </c>
      <c r="I2050" s="13">
        <f t="shared" si="124"/>
        <v>28782000</v>
      </c>
      <c r="J2050" s="12">
        <f t="shared" si="125"/>
        <v>96200000</v>
      </c>
      <c r="K2050" s="13">
        <f t="shared" si="126"/>
        <v>96200000</v>
      </c>
      <c r="L2050" s="12">
        <f t="shared" si="127"/>
        <v>96200000</v>
      </c>
    </row>
    <row r="2051" spans="1:12" ht="37.5" x14ac:dyDescent="0.25">
      <c r="A2051" s="11">
        <v>400249</v>
      </c>
      <c r="B2051" s="1"/>
      <c r="C2051" s="2" t="s">
        <v>1224</v>
      </c>
      <c r="D2051" s="7"/>
      <c r="E2051" s="5">
        <v>26</v>
      </c>
      <c r="F2051" s="4">
        <v>26</v>
      </c>
      <c r="G2051" s="4">
        <v>0</v>
      </c>
      <c r="H2051" s="3">
        <v>9</v>
      </c>
      <c r="I2051" s="13">
        <f t="shared" si="124"/>
        <v>14391000</v>
      </c>
      <c r="J2051" s="12">
        <f t="shared" si="125"/>
        <v>48100000</v>
      </c>
      <c r="K2051" s="13">
        <f t="shared" si="126"/>
        <v>48100000</v>
      </c>
      <c r="L2051" s="12">
        <f t="shared" si="127"/>
        <v>48100000</v>
      </c>
    </row>
    <row r="2052" spans="1:12" ht="19.5" x14ac:dyDescent="0.25">
      <c r="A2052" s="11">
        <v>400250</v>
      </c>
      <c r="B2052" s="1"/>
      <c r="C2052" s="2" t="s">
        <v>1225</v>
      </c>
      <c r="D2052" s="7"/>
      <c r="E2052" s="5">
        <v>46</v>
      </c>
      <c r="F2052" s="4">
        <v>46</v>
      </c>
      <c r="G2052" s="4">
        <v>0</v>
      </c>
      <c r="H2052" s="3">
        <v>11</v>
      </c>
      <c r="I2052" s="13">
        <f t="shared" ref="I2052:I2115" si="128">F2052*553500+G2052*1140000</f>
        <v>25461000</v>
      </c>
      <c r="J2052" s="12">
        <f t="shared" ref="J2052:J2115" si="129">F2052*1850000+G2052*5100000</f>
        <v>85100000</v>
      </c>
      <c r="K2052" s="13">
        <f t="shared" ref="K2052:K2115" si="130">F2052*1850000+G2052*2060000</f>
        <v>85100000</v>
      </c>
      <c r="L2052" s="12">
        <f t="shared" ref="L2052:L2115" si="131">F2052*1850000+G2052*4340000</f>
        <v>85100000</v>
      </c>
    </row>
    <row r="2053" spans="1:12" ht="37.5" x14ac:dyDescent="0.25">
      <c r="A2053" s="11">
        <v>400251</v>
      </c>
      <c r="B2053" s="1"/>
      <c r="C2053" s="2" t="s">
        <v>3072</v>
      </c>
      <c r="D2053" s="7"/>
      <c r="E2053" s="5">
        <v>46</v>
      </c>
      <c r="F2053" s="4">
        <v>46</v>
      </c>
      <c r="G2053" s="4">
        <v>0</v>
      </c>
      <c r="H2053" s="3">
        <v>9</v>
      </c>
      <c r="I2053" s="13">
        <f t="shared" si="128"/>
        <v>25461000</v>
      </c>
      <c r="J2053" s="12">
        <f t="shared" si="129"/>
        <v>85100000</v>
      </c>
      <c r="K2053" s="13">
        <f t="shared" si="130"/>
        <v>85100000</v>
      </c>
      <c r="L2053" s="12">
        <f t="shared" si="131"/>
        <v>85100000</v>
      </c>
    </row>
    <row r="2054" spans="1:12" ht="37.5" x14ac:dyDescent="0.25">
      <c r="A2054" s="11">
        <v>400252</v>
      </c>
      <c r="B2054" s="1"/>
      <c r="C2054" s="2" t="s">
        <v>3073</v>
      </c>
      <c r="D2054" s="7"/>
      <c r="E2054" s="5">
        <v>36</v>
      </c>
      <c r="F2054" s="4">
        <v>36</v>
      </c>
      <c r="G2054" s="4">
        <v>0</v>
      </c>
      <c r="H2054" s="3">
        <v>11</v>
      </c>
      <c r="I2054" s="13">
        <f t="shared" si="128"/>
        <v>19926000</v>
      </c>
      <c r="J2054" s="12">
        <f t="shared" si="129"/>
        <v>66600000</v>
      </c>
      <c r="K2054" s="13">
        <f t="shared" si="130"/>
        <v>66600000</v>
      </c>
      <c r="L2054" s="12">
        <f t="shared" si="131"/>
        <v>66600000</v>
      </c>
    </row>
    <row r="2055" spans="1:12" ht="37.5" x14ac:dyDescent="0.25">
      <c r="A2055" s="11">
        <v>400255</v>
      </c>
      <c r="B2055" s="1"/>
      <c r="C2055" s="2" t="s">
        <v>3074</v>
      </c>
      <c r="D2055" s="7" t="s">
        <v>1226</v>
      </c>
      <c r="E2055" s="5">
        <v>41</v>
      </c>
      <c r="F2055" s="4">
        <v>41</v>
      </c>
      <c r="G2055" s="4">
        <v>0</v>
      </c>
      <c r="H2055" s="3">
        <v>9</v>
      </c>
      <c r="I2055" s="13">
        <f t="shared" si="128"/>
        <v>22693500</v>
      </c>
      <c r="J2055" s="12">
        <f t="shared" si="129"/>
        <v>75850000</v>
      </c>
      <c r="K2055" s="13">
        <f t="shared" si="130"/>
        <v>75850000</v>
      </c>
      <c r="L2055" s="12">
        <f t="shared" si="131"/>
        <v>75850000</v>
      </c>
    </row>
    <row r="2056" spans="1:12" ht="37.5" x14ac:dyDescent="0.25">
      <c r="A2056" s="11">
        <v>400260</v>
      </c>
      <c r="B2056" s="1"/>
      <c r="C2056" s="2" t="s">
        <v>1227</v>
      </c>
      <c r="D2056" s="7"/>
      <c r="E2056" s="5">
        <v>6</v>
      </c>
      <c r="F2056" s="4">
        <v>6</v>
      </c>
      <c r="G2056" s="4">
        <v>0</v>
      </c>
      <c r="H2056" s="3">
        <v>8</v>
      </c>
      <c r="I2056" s="13">
        <f t="shared" si="128"/>
        <v>3321000</v>
      </c>
      <c r="J2056" s="12">
        <f t="shared" si="129"/>
        <v>11100000</v>
      </c>
      <c r="K2056" s="13">
        <f t="shared" si="130"/>
        <v>11100000</v>
      </c>
      <c r="L2056" s="12">
        <f t="shared" si="131"/>
        <v>11100000</v>
      </c>
    </row>
    <row r="2057" spans="1:12" ht="37.5" x14ac:dyDescent="0.25">
      <c r="A2057" s="11">
        <v>400265</v>
      </c>
      <c r="B2057" s="1"/>
      <c r="C2057" s="2" t="s">
        <v>1228</v>
      </c>
      <c r="D2057" s="7"/>
      <c r="E2057" s="5">
        <v>4</v>
      </c>
      <c r="F2057" s="4">
        <v>4</v>
      </c>
      <c r="G2057" s="4">
        <v>0</v>
      </c>
      <c r="H2057" s="3">
        <v>8</v>
      </c>
      <c r="I2057" s="13">
        <f t="shared" si="128"/>
        <v>2214000</v>
      </c>
      <c r="J2057" s="12">
        <f t="shared" si="129"/>
        <v>7400000</v>
      </c>
      <c r="K2057" s="13">
        <f t="shared" si="130"/>
        <v>7400000</v>
      </c>
      <c r="L2057" s="12">
        <f t="shared" si="131"/>
        <v>7400000</v>
      </c>
    </row>
    <row r="2058" spans="1:12" ht="37.5" x14ac:dyDescent="0.25">
      <c r="A2058" s="11">
        <v>400270</v>
      </c>
      <c r="B2058" s="1"/>
      <c r="C2058" s="2" t="s">
        <v>3075</v>
      </c>
      <c r="D2058" s="7"/>
      <c r="E2058" s="5">
        <v>14</v>
      </c>
      <c r="F2058" s="4">
        <v>14</v>
      </c>
      <c r="G2058" s="4">
        <v>0</v>
      </c>
      <c r="H2058" s="3">
        <v>8</v>
      </c>
      <c r="I2058" s="13">
        <f t="shared" si="128"/>
        <v>7749000</v>
      </c>
      <c r="J2058" s="12">
        <f t="shared" si="129"/>
        <v>25900000</v>
      </c>
      <c r="K2058" s="13">
        <f t="shared" si="130"/>
        <v>25900000</v>
      </c>
      <c r="L2058" s="12">
        <f t="shared" si="131"/>
        <v>25900000</v>
      </c>
    </row>
    <row r="2059" spans="1:12" ht="56.25" x14ac:dyDescent="0.25">
      <c r="A2059" s="11">
        <v>400271</v>
      </c>
      <c r="B2059" s="1"/>
      <c r="C2059" s="2" t="s">
        <v>3076</v>
      </c>
      <c r="D2059" s="7"/>
      <c r="E2059" s="5">
        <v>9</v>
      </c>
      <c r="F2059" s="4">
        <v>9</v>
      </c>
      <c r="G2059" s="4">
        <v>0</v>
      </c>
      <c r="H2059" s="3">
        <v>8</v>
      </c>
      <c r="I2059" s="13">
        <f t="shared" si="128"/>
        <v>4981500</v>
      </c>
      <c r="J2059" s="12">
        <f t="shared" si="129"/>
        <v>16650000</v>
      </c>
      <c r="K2059" s="13">
        <f t="shared" si="130"/>
        <v>16650000</v>
      </c>
      <c r="L2059" s="12">
        <f t="shared" si="131"/>
        <v>16650000</v>
      </c>
    </row>
    <row r="2060" spans="1:12" ht="93.75" x14ac:dyDescent="0.25">
      <c r="A2060" s="11">
        <v>400275</v>
      </c>
      <c r="B2060" s="1"/>
      <c r="C2060" s="2" t="s">
        <v>3077</v>
      </c>
      <c r="D2060" s="7"/>
      <c r="E2060" s="5">
        <v>13</v>
      </c>
      <c r="F2060" s="4">
        <v>13</v>
      </c>
      <c r="G2060" s="4">
        <v>0</v>
      </c>
      <c r="H2060" s="3">
        <v>11</v>
      </c>
      <c r="I2060" s="13">
        <f t="shared" si="128"/>
        <v>7195500</v>
      </c>
      <c r="J2060" s="12">
        <f t="shared" si="129"/>
        <v>24050000</v>
      </c>
      <c r="K2060" s="13">
        <f t="shared" si="130"/>
        <v>24050000</v>
      </c>
      <c r="L2060" s="12">
        <f t="shared" si="131"/>
        <v>24050000</v>
      </c>
    </row>
    <row r="2061" spans="1:12" ht="56.25" x14ac:dyDescent="0.25">
      <c r="A2061" s="11">
        <v>400280</v>
      </c>
      <c r="B2061" s="1"/>
      <c r="C2061" s="2" t="s">
        <v>3078</v>
      </c>
      <c r="D2061" s="7"/>
      <c r="E2061" s="5">
        <v>23</v>
      </c>
      <c r="F2061" s="4">
        <v>23</v>
      </c>
      <c r="G2061" s="4">
        <v>0</v>
      </c>
      <c r="H2061" s="3">
        <v>11</v>
      </c>
      <c r="I2061" s="13">
        <f t="shared" si="128"/>
        <v>12730500</v>
      </c>
      <c r="J2061" s="12">
        <f t="shared" si="129"/>
        <v>42550000</v>
      </c>
      <c r="K2061" s="13">
        <f t="shared" si="130"/>
        <v>42550000</v>
      </c>
      <c r="L2061" s="12">
        <f t="shared" si="131"/>
        <v>42550000</v>
      </c>
    </row>
    <row r="2062" spans="1:12" ht="37.5" x14ac:dyDescent="0.25">
      <c r="A2062" s="11">
        <v>400285</v>
      </c>
      <c r="B2062" s="1"/>
      <c r="C2062" s="2" t="s">
        <v>3079</v>
      </c>
      <c r="D2062" s="7" t="s">
        <v>1229</v>
      </c>
      <c r="E2062" s="5">
        <v>4</v>
      </c>
      <c r="F2062" s="4">
        <v>4</v>
      </c>
      <c r="G2062" s="4">
        <v>0</v>
      </c>
      <c r="H2062" s="3">
        <v>8</v>
      </c>
      <c r="I2062" s="13">
        <f t="shared" si="128"/>
        <v>2214000</v>
      </c>
      <c r="J2062" s="12">
        <f t="shared" si="129"/>
        <v>7400000</v>
      </c>
      <c r="K2062" s="13">
        <f t="shared" si="130"/>
        <v>7400000</v>
      </c>
      <c r="L2062" s="12">
        <f t="shared" si="131"/>
        <v>7400000</v>
      </c>
    </row>
    <row r="2063" spans="1:12" ht="37.5" x14ac:dyDescent="0.25">
      <c r="A2063" s="11">
        <v>400290</v>
      </c>
      <c r="B2063" s="1"/>
      <c r="C2063" s="2" t="s">
        <v>3080</v>
      </c>
      <c r="D2063" s="7" t="s">
        <v>5440</v>
      </c>
      <c r="E2063" s="5">
        <v>14</v>
      </c>
      <c r="F2063" s="4">
        <v>14</v>
      </c>
      <c r="G2063" s="4">
        <v>0</v>
      </c>
      <c r="H2063" s="3">
        <v>8</v>
      </c>
      <c r="I2063" s="13">
        <f t="shared" si="128"/>
        <v>7749000</v>
      </c>
      <c r="J2063" s="12">
        <f t="shared" si="129"/>
        <v>25900000</v>
      </c>
      <c r="K2063" s="13">
        <f t="shared" si="130"/>
        <v>25900000</v>
      </c>
      <c r="L2063" s="12">
        <f t="shared" si="131"/>
        <v>25900000</v>
      </c>
    </row>
    <row r="2064" spans="1:12" ht="37.5" x14ac:dyDescent="0.25">
      <c r="A2064" s="11">
        <v>400295</v>
      </c>
      <c r="B2064" s="1"/>
      <c r="C2064" s="2" t="s">
        <v>1230</v>
      </c>
      <c r="D2064" s="7"/>
      <c r="E2064" s="5">
        <v>17</v>
      </c>
      <c r="F2064" s="4">
        <v>17</v>
      </c>
      <c r="G2064" s="4">
        <v>0</v>
      </c>
      <c r="H2064" s="3">
        <v>8</v>
      </c>
      <c r="I2064" s="13">
        <f t="shared" si="128"/>
        <v>9409500</v>
      </c>
      <c r="J2064" s="12">
        <f t="shared" si="129"/>
        <v>31450000</v>
      </c>
      <c r="K2064" s="13">
        <f t="shared" si="130"/>
        <v>31450000</v>
      </c>
      <c r="L2064" s="12">
        <f t="shared" si="131"/>
        <v>31450000</v>
      </c>
    </row>
    <row r="2065" spans="1:12" ht="75" x14ac:dyDescent="0.25">
      <c r="A2065" s="11">
        <v>400300</v>
      </c>
      <c r="B2065" s="1"/>
      <c r="C2065" s="2" t="s">
        <v>1231</v>
      </c>
      <c r="D2065" s="7"/>
      <c r="E2065" s="5">
        <v>40</v>
      </c>
      <c r="F2065" s="4">
        <v>40</v>
      </c>
      <c r="G2065" s="4">
        <v>0</v>
      </c>
      <c r="H2065" s="3">
        <v>8</v>
      </c>
      <c r="I2065" s="13">
        <f t="shared" si="128"/>
        <v>22140000</v>
      </c>
      <c r="J2065" s="12">
        <f t="shared" si="129"/>
        <v>74000000</v>
      </c>
      <c r="K2065" s="13">
        <f t="shared" si="130"/>
        <v>74000000</v>
      </c>
      <c r="L2065" s="12">
        <f t="shared" si="131"/>
        <v>74000000</v>
      </c>
    </row>
    <row r="2066" spans="1:12" ht="75" x14ac:dyDescent="0.25">
      <c r="A2066" s="11">
        <v>400305</v>
      </c>
      <c r="B2066" s="1"/>
      <c r="C2066" s="2" t="s">
        <v>1232</v>
      </c>
      <c r="D2066" s="7"/>
      <c r="E2066" s="5">
        <v>87</v>
      </c>
      <c r="F2066" s="4">
        <v>87</v>
      </c>
      <c r="G2066" s="4">
        <v>0</v>
      </c>
      <c r="H2066" s="3">
        <v>8</v>
      </c>
      <c r="I2066" s="13">
        <f t="shared" si="128"/>
        <v>48154500</v>
      </c>
      <c r="J2066" s="12">
        <f t="shared" si="129"/>
        <v>160950000</v>
      </c>
      <c r="K2066" s="13">
        <f t="shared" si="130"/>
        <v>160950000</v>
      </c>
      <c r="L2066" s="12">
        <f t="shared" si="131"/>
        <v>160950000</v>
      </c>
    </row>
    <row r="2067" spans="1:12" ht="56.25" x14ac:dyDescent="0.25">
      <c r="A2067" s="11">
        <v>400310</v>
      </c>
      <c r="B2067" s="1"/>
      <c r="C2067" s="2" t="s">
        <v>1233</v>
      </c>
      <c r="D2067" s="7"/>
      <c r="E2067" s="5">
        <v>112</v>
      </c>
      <c r="F2067" s="4">
        <v>112</v>
      </c>
      <c r="G2067" s="4">
        <v>0</v>
      </c>
      <c r="H2067" s="3">
        <v>8</v>
      </c>
      <c r="I2067" s="13">
        <f t="shared" si="128"/>
        <v>61992000</v>
      </c>
      <c r="J2067" s="12">
        <f t="shared" si="129"/>
        <v>207200000</v>
      </c>
      <c r="K2067" s="13">
        <f t="shared" si="130"/>
        <v>207200000</v>
      </c>
      <c r="L2067" s="12">
        <f t="shared" si="131"/>
        <v>207200000</v>
      </c>
    </row>
    <row r="2068" spans="1:12" ht="75" x14ac:dyDescent="0.25">
      <c r="A2068" s="11">
        <v>400315</v>
      </c>
      <c r="B2068" s="1"/>
      <c r="C2068" s="2" t="s">
        <v>1234</v>
      </c>
      <c r="D2068" s="7"/>
      <c r="E2068" s="5">
        <v>61</v>
      </c>
      <c r="F2068" s="4">
        <v>61</v>
      </c>
      <c r="G2068" s="4">
        <v>0</v>
      </c>
      <c r="H2068" s="3">
        <v>10</v>
      </c>
      <c r="I2068" s="13">
        <f t="shared" si="128"/>
        <v>33763500</v>
      </c>
      <c r="J2068" s="12">
        <f t="shared" si="129"/>
        <v>112850000</v>
      </c>
      <c r="K2068" s="13">
        <f t="shared" si="130"/>
        <v>112850000</v>
      </c>
      <c r="L2068" s="12">
        <f t="shared" si="131"/>
        <v>112850000</v>
      </c>
    </row>
    <row r="2069" spans="1:12" ht="75" x14ac:dyDescent="0.25">
      <c r="A2069" s="11">
        <v>400320</v>
      </c>
      <c r="B2069" s="1"/>
      <c r="C2069" s="2" t="s">
        <v>1235</v>
      </c>
      <c r="D2069" s="7"/>
      <c r="E2069" s="5">
        <v>131</v>
      </c>
      <c r="F2069" s="4">
        <v>131</v>
      </c>
      <c r="G2069" s="4">
        <v>0</v>
      </c>
      <c r="H2069" s="3">
        <v>13</v>
      </c>
      <c r="I2069" s="13">
        <f t="shared" si="128"/>
        <v>72508500</v>
      </c>
      <c r="J2069" s="12">
        <f t="shared" si="129"/>
        <v>242350000</v>
      </c>
      <c r="K2069" s="13">
        <f t="shared" si="130"/>
        <v>242350000</v>
      </c>
      <c r="L2069" s="12">
        <f t="shared" si="131"/>
        <v>242350000</v>
      </c>
    </row>
    <row r="2070" spans="1:12" ht="37.5" x14ac:dyDescent="0.25">
      <c r="A2070" s="11">
        <v>400325</v>
      </c>
      <c r="B2070" s="1"/>
      <c r="C2070" s="2" t="s">
        <v>1236</v>
      </c>
      <c r="D2070" s="7"/>
      <c r="E2070" s="5">
        <v>30</v>
      </c>
      <c r="F2070" s="4">
        <v>30</v>
      </c>
      <c r="G2070" s="4">
        <v>0</v>
      </c>
      <c r="H2070" s="3">
        <v>8</v>
      </c>
      <c r="I2070" s="13">
        <f t="shared" si="128"/>
        <v>16605000</v>
      </c>
      <c r="J2070" s="12">
        <f t="shared" si="129"/>
        <v>55500000</v>
      </c>
      <c r="K2070" s="13">
        <f t="shared" si="130"/>
        <v>55500000</v>
      </c>
      <c r="L2070" s="12">
        <f t="shared" si="131"/>
        <v>55500000</v>
      </c>
    </row>
    <row r="2071" spans="1:12" ht="37.5" x14ac:dyDescent="0.25">
      <c r="A2071" s="11">
        <v>400330</v>
      </c>
      <c r="B2071" s="1"/>
      <c r="C2071" s="2" t="s">
        <v>1237</v>
      </c>
      <c r="D2071" s="7"/>
      <c r="E2071" s="5">
        <v>23</v>
      </c>
      <c r="F2071" s="4">
        <v>23</v>
      </c>
      <c r="G2071" s="4">
        <v>0</v>
      </c>
      <c r="H2071" s="3">
        <v>8</v>
      </c>
      <c r="I2071" s="13">
        <f t="shared" si="128"/>
        <v>12730500</v>
      </c>
      <c r="J2071" s="12">
        <f t="shared" si="129"/>
        <v>42550000</v>
      </c>
      <c r="K2071" s="13">
        <f t="shared" si="130"/>
        <v>42550000</v>
      </c>
      <c r="L2071" s="12">
        <f t="shared" si="131"/>
        <v>42550000</v>
      </c>
    </row>
    <row r="2072" spans="1:12" ht="37.5" x14ac:dyDescent="0.25">
      <c r="A2072" s="11">
        <v>400335</v>
      </c>
      <c r="B2072" s="1"/>
      <c r="C2072" s="2" t="s">
        <v>1238</v>
      </c>
      <c r="D2072" s="7"/>
      <c r="E2072" s="5">
        <v>26</v>
      </c>
      <c r="F2072" s="4">
        <v>26</v>
      </c>
      <c r="G2072" s="4">
        <v>0</v>
      </c>
      <c r="H2072" s="3">
        <v>8</v>
      </c>
      <c r="I2072" s="13">
        <f t="shared" si="128"/>
        <v>14391000</v>
      </c>
      <c r="J2072" s="12">
        <f t="shared" si="129"/>
        <v>48100000</v>
      </c>
      <c r="K2072" s="13">
        <f t="shared" si="130"/>
        <v>48100000</v>
      </c>
      <c r="L2072" s="12">
        <f t="shared" si="131"/>
        <v>48100000</v>
      </c>
    </row>
    <row r="2073" spans="1:12" ht="56.25" x14ac:dyDescent="0.25">
      <c r="A2073" s="11">
        <v>400340</v>
      </c>
      <c r="B2073" s="1"/>
      <c r="C2073" s="2" t="s">
        <v>3081</v>
      </c>
      <c r="D2073" s="7"/>
      <c r="E2073" s="5">
        <v>30</v>
      </c>
      <c r="F2073" s="4">
        <v>30</v>
      </c>
      <c r="G2073" s="4">
        <v>0</v>
      </c>
      <c r="H2073" s="3">
        <v>8</v>
      </c>
      <c r="I2073" s="13">
        <f t="shared" si="128"/>
        <v>16605000</v>
      </c>
      <c r="J2073" s="12">
        <f t="shared" si="129"/>
        <v>55500000</v>
      </c>
      <c r="K2073" s="13">
        <f t="shared" si="130"/>
        <v>55500000</v>
      </c>
      <c r="L2073" s="12">
        <f t="shared" si="131"/>
        <v>55500000</v>
      </c>
    </row>
    <row r="2074" spans="1:12" ht="93.75" x14ac:dyDescent="0.25">
      <c r="A2074" s="11">
        <v>400345</v>
      </c>
      <c r="B2074" s="1"/>
      <c r="C2074" s="2" t="s">
        <v>3082</v>
      </c>
      <c r="D2074" s="7"/>
      <c r="E2074" s="5">
        <v>42</v>
      </c>
      <c r="F2074" s="4">
        <v>42</v>
      </c>
      <c r="G2074" s="4">
        <v>0</v>
      </c>
      <c r="H2074" s="3">
        <v>8</v>
      </c>
      <c r="I2074" s="13">
        <f t="shared" si="128"/>
        <v>23247000</v>
      </c>
      <c r="J2074" s="12">
        <f t="shared" si="129"/>
        <v>77700000</v>
      </c>
      <c r="K2074" s="13">
        <f t="shared" si="130"/>
        <v>77700000</v>
      </c>
      <c r="L2074" s="12">
        <f t="shared" si="131"/>
        <v>77700000</v>
      </c>
    </row>
    <row r="2075" spans="1:12" ht="75" x14ac:dyDescent="0.25">
      <c r="A2075" s="11">
        <v>400350</v>
      </c>
      <c r="B2075" s="1"/>
      <c r="C2075" s="2" t="s">
        <v>1239</v>
      </c>
      <c r="D2075" s="7"/>
      <c r="E2075" s="5">
        <v>55</v>
      </c>
      <c r="F2075" s="4">
        <v>55</v>
      </c>
      <c r="G2075" s="4">
        <v>0</v>
      </c>
      <c r="H2075" s="3">
        <v>8</v>
      </c>
      <c r="I2075" s="13">
        <f t="shared" si="128"/>
        <v>30442500</v>
      </c>
      <c r="J2075" s="12">
        <f t="shared" si="129"/>
        <v>101750000</v>
      </c>
      <c r="K2075" s="13">
        <f t="shared" si="130"/>
        <v>101750000</v>
      </c>
      <c r="L2075" s="12">
        <f t="shared" si="131"/>
        <v>101750000</v>
      </c>
    </row>
    <row r="2076" spans="1:12" ht="93.75" x14ac:dyDescent="0.25">
      <c r="A2076" s="11">
        <v>400355</v>
      </c>
      <c r="B2076" s="1"/>
      <c r="C2076" s="2" t="s">
        <v>1240</v>
      </c>
      <c r="D2076" s="7"/>
      <c r="E2076" s="5">
        <v>39</v>
      </c>
      <c r="F2076" s="4">
        <v>39</v>
      </c>
      <c r="G2076" s="4">
        <v>0</v>
      </c>
      <c r="H2076" s="3">
        <v>8</v>
      </c>
      <c r="I2076" s="13">
        <f t="shared" si="128"/>
        <v>21586500</v>
      </c>
      <c r="J2076" s="12">
        <f t="shared" si="129"/>
        <v>72150000</v>
      </c>
      <c r="K2076" s="13">
        <f t="shared" si="130"/>
        <v>72150000</v>
      </c>
      <c r="L2076" s="12">
        <f t="shared" si="131"/>
        <v>72150000</v>
      </c>
    </row>
    <row r="2077" spans="1:12" ht="19.5" x14ac:dyDescent="0.25">
      <c r="A2077" s="11">
        <v>400360</v>
      </c>
      <c r="B2077" s="1"/>
      <c r="C2077" s="2" t="s">
        <v>3083</v>
      </c>
      <c r="D2077" s="7" t="s">
        <v>5440</v>
      </c>
      <c r="E2077" s="5">
        <v>5</v>
      </c>
      <c r="F2077" s="4">
        <v>5</v>
      </c>
      <c r="G2077" s="4">
        <v>0</v>
      </c>
      <c r="H2077" s="3">
        <v>0</v>
      </c>
      <c r="I2077" s="13">
        <f t="shared" si="128"/>
        <v>2767500</v>
      </c>
      <c r="J2077" s="12">
        <f t="shared" si="129"/>
        <v>9250000</v>
      </c>
      <c r="K2077" s="13">
        <f t="shared" si="130"/>
        <v>9250000</v>
      </c>
      <c r="L2077" s="12">
        <f t="shared" si="131"/>
        <v>9250000</v>
      </c>
    </row>
    <row r="2078" spans="1:12" ht="19.5" x14ac:dyDescent="0.25">
      <c r="A2078" s="11">
        <v>400365</v>
      </c>
      <c r="B2078" s="1"/>
      <c r="C2078" s="2" t="s">
        <v>1241</v>
      </c>
      <c r="D2078" s="7"/>
      <c r="E2078" s="5">
        <v>24</v>
      </c>
      <c r="F2078" s="4">
        <v>24</v>
      </c>
      <c r="G2078" s="4">
        <v>0</v>
      </c>
      <c r="H2078" s="3">
        <v>8</v>
      </c>
      <c r="I2078" s="13">
        <f t="shared" si="128"/>
        <v>13284000</v>
      </c>
      <c r="J2078" s="12">
        <f t="shared" si="129"/>
        <v>44400000</v>
      </c>
      <c r="K2078" s="13">
        <f t="shared" si="130"/>
        <v>44400000</v>
      </c>
      <c r="L2078" s="12">
        <f t="shared" si="131"/>
        <v>44400000</v>
      </c>
    </row>
    <row r="2079" spans="1:12" ht="37.5" x14ac:dyDescent="0.25">
      <c r="A2079" s="11">
        <v>400370</v>
      </c>
      <c r="B2079" s="1"/>
      <c r="C2079" s="2" t="s">
        <v>3084</v>
      </c>
      <c r="D2079" s="7"/>
      <c r="E2079" s="5">
        <v>5</v>
      </c>
      <c r="F2079" s="4">
        <v>5</v>
      </c>
      <c r="G2079" s="4">
        <v>0</v>
      </c>
      <c r="H2079" s="3">
        <v>8</v>
      </c>
      <c r="I2079" s="13">
        <f t="shared" si="128"/>
        <v>2767500</v>
      </c>
      <c r="J2079" s="12">
        <f t="shared" si="129"/>
        <v>9250000</v>
      </c>
      <c r="K2079" s="13">
        <f t="shared" si="130"/>
        <v>9250000</v>
      </c>
      <c r="L2079" s="12">
        <f t="shared" si="131"/>
        <v>9250000</v>
      </c>
    </row>
    <row r="2080" spans="1:12" ht="37.5" x14ac:dyDescent="0.25">
      <c r="A2080" s="11">
        <v>400375</v>
      </c>
      <c r="B2080" s="1"/>
      <c r="C2080" s="2" t="s">
        <v>1242</v>
      </c>
      <c r="D2080" s="7"/>
      <c r="E2080" s="5">
        <v>10</v>
      </c>
      <c r="F2080" s="4">
        <v>10</v>
      </c>
      <c r="G2080" s="4">
        <v>0</v>
      </c>
      <c r="H2080" s="3">
        <v>8</v>
      </c>
      <c r="I2080" s="13">
        <f t="shared" si="128"/>
        <v>5535000</v>
      </c>
      <c r="J2080" s="12">
        <f t="shared" si="129"/>
        <v>18500000</v>
      </c>
      <c r="K2080" s="13">
        <f t="shared" si="130"/>
        <v>18500000</v>
      </c>
      <c r="L2080" s="12">
        <f t="shared" si="131"/>
        <v>18500000</v>
      </c>
    </row>
    <row r="2081" spans="1:12" ht="93.75" x14ac:dyDescent="0.25">
      <c r="A2081" s="11">
        <v>400380</v>
      </c>
      <c r="B2081" s="1"/>
      <c r="C2081" s="2" t="s">
        <v>3085</v>
      </c>
      <c r="D2081" s="7"/>
      <c r="E2081" s="5">
        <v>14</v>
      </c>
      <c r="F2081" s="4">
        <v>14</v>
      </c>
      <c r="G2081" s="4">
        <v>0</v>
      </c>
      <c r="H2081" s="3">
        <v>8</v>
      </c>
      <c r="I2081" s="13">
        <f t="shared" si="128"/>
        <v>7749000</v>
      </c>
      <c r="J2081" s="12">
        <f t="shared" si="129"/>
        <v>25900000</v>
      </c>
      <c r="K2081" s="13">
        <f t="shared" si="130"/>
        <v>25900000</v>
      </c>
      <c r="L2081" s="12">
        <f t="shared" si="131"/>
        <v>25900000</v>
      </c>
    </row>
    <row r="2082" spans="1:12" ht="56.25" x14ac:dyDescent="0.25">
      <c r="A2082" s="11">
        <v>400385</v>
      </c>
      <c r="B2082" s="1"/>
      <c r="C2082" s="2" t="s">
        <v>3086</v>
      </c>
      <c r="D2082" s="7"/>
      <c r="E2082" s="5">
        <v>40</v>
      </c>
      <c r="F2082" s="4">
        <v>40</v>
      </c>
      <c r="G2082" s="4">
        <v>0</v>
      </c>
      <c r="H2082" s="3">
        <v>8</v>
      </c>
      <c r="I2082" s="13">
        <f t="shared" si="128"/>
        <v>22140000</v>
      </c>
      <c r="J2082" s="12">
        <f t="shared" si="129"/>
        <v>74000000</v>
      </c>
      <c r="K2082" s="13">
        <f t="shared" si="130"/>
        <v>74000000</v>
      </c>
      <c r="L2082" s="12">
        <f t="shared" si="131"/>
        <v>74000000</v>
      </c>
    </row>
    <row r="2083" spans="1:12" ht="37.5" x14ac:dyDescent="0.25">
      <c r="A2083" s="11">
        <v>400390</v>
      </c>
      <c r="B2083" s="1"/>
      <c r="C2083" s="2" t="s">
        <v>3087</v>
      </c>
      <c r="D2083" s="7" t="s">
        <v>5466</v>
      </c>
      <c r="E2083" s="5">
        <v>7</v>
      </c>
      <c r="F2083" s="4">
        <v>7</v>
      </c>
      <c r="G2083" s="4">
        <v>0</v>
      </c>
      <c r="H2083" s="3">
        <v>8</v>
      </c>
      <c r="I2083" s="13">
        <f t="shared" si="128"/>
        <v>3874500</v>
      </c>
      <c r="J2083" s="12">
        <f t="shared" si="129"/>
        <v>12950000</v>
      </c>
      <c r="K2083" s="13">
        <f t="shared" si="130"/>
        <v>12950000</v>
      </c>
      <c r="L2083" s="12">
        <f t="shared" si="131"/>
        <v>12950000</v>
      </c>
    </row>
    <row r="2084" spans="1:12" ht="56.25" x14ac:dyDescent="0.25">
      <c r="A2084" s="11">
        <v>400391</v>
      </c>
      <c r="B2084" s="1"/>
      <c r="C2084" s="2" t="s">
        <v>3088</v>
      </c>
      <c r="D2084" s="7" t="s">
        <v>5466</v>
      </c>
      <c r="E2084" s="5">
        <v>10</v>
      </c>
      <c r="F2084" s="4">
        <v>10</v>
      </c>
      <c r="G2084" s="4">
        <v>0</v>
      </c>
      <c r="H2084" s="3">
        <v>8</v>
      </c>
      <c r="I2084" s="13">
        <f t="shared" si="128"/>
        <v>5535000</v>
      </c>
      <c r="J2084" s="12">
        <f t="shared" si="129"/>
        <v>18500000</v>
      </c>
      <c r="K2084" s="13">
        <f t="shared" si="130"/>
        <v>18500000</v>
      </c>
      <c r="L2084" s="12">
        <f t="shared" si="131"/>
        <v>18500000</v>
      </c>
    </row>
    <row r="2085" spans="1:12" ht="37.5" x14ac:dyDescent="0.25">
      <c r="A2085" s="11">
        <v>400392</v>
      </c>
      <c r="B2085" s="1"/>
      <c r="C2085" s="2" t="s">
        <v>3089</v>
      </c>
      <c r="D2085" s="7" t="s">
        <v>5466</v>
      </c>
      <c r="E2085" s="5">
        <v>8</v>
      </c>
      <c r="F2085" s="4">
        <v>8</v>
      </c>
      <c r="G2085" s="4">
        <v>0</v>
      </c>
      <c r="H2085" s="3">
        <v>8</v>
      </c>
      <c r="I2085" s="13">
        <f t="shared" si="128"/>
        <v>4428000</v>
      </c>
      <c r="J2085" s="12">
        <f t="shared" si="129"/>
        <v>14800000</v>
      </c>
      <c r="K2085" s="13">
        <f t="shared" si="130"/>
        <v>14800000</v>
      </c>
      <c r="L2085" s="12">
        <f t="shared" si="131"/>
        <v>14800000</v>
      </c>
    </row>
    <row r="2086" spans="1:12" ht="75" x14ac:dyDescent="0.25">
      <c r="A2086" s="11">
        <v>400395</v>
      </c>
      <c r="B2086" s="1"/>
      <c r="C2086" s="2" t="s">
        <v>3090</v>
      </c>
      <c r="D2086" s="7"/>
      <c r="E2086" s="5">
        <v>17</v>
      </c>
      <c r="F2086" s="4">
        <v>17</v>
      </c>
      <c r="G2086" s="4">
        <v>0</v>
      </c>
      <c r="H2086" s="3">
        <v>10</v>
      </c>
      <c r="I2086" s="13">
        <f t="shared" si="128"/>
        <v>9409500</v>
      </c>
      <c r="J2086" s="12">
        <f t="shared" si="129"/>
        <v>31450000</v>
      </c>
      <c r="K2086" s="13">
        <f t="shared" si="130"/>
        <v>31450000</v>
      </c>
      <c r="L2086" s="12">
        <f t="shared" si="131"/>
        <v>31450000</v>
      </c>
    </row>
    <row r="2087" spans="1:12" ht="75" x14ac:dyDescent="0.25">
      <c r="A2087" s="11">
        <v>400396</v>
      </c>
      <c r="B2087" s="1"/>
      <c r="C2087" s="2" t="s">
        <v>3091</v>
      </c>
      <c r="D2087" s="7"/>
      <c r="E2087" s="5">
        <v>28</v>
      </c>
      <c r="F2087" s="4">
        <v>28</v>
      </c>
      <c r="G2087" s="4">
        <v>0</v>
      </c>
      <c r="H2087" s="3">
        <v>10</v>
      </c>
      <c r="I2087" s="13">
        <f t="shared" si="128"/>
        <v>15498000</v>
      </c>
      <c r="J2087" s="12">
        <f t="shared" si="129"/>
        <v>51800000</v>
      </c>
      <c r="K2087" s="13">
        <f t="shared" si="130"/>
        <v>51800000</v>
      </c>
      <c r="L2087" s="12">
        <f t="shared" si="131"/>
        <v>51800000</v>
      </c>
    </row>
    <row r="2088" spans="1:12" ht="75" x14ac:dyDescent="0.25">
      <c r="A2088" s="11">
        <v>400400</v>
      </c>
      <c r="B2088" s="1"/>
      <c r="C2088" s="2" t="s">
        <v>3092</v>
      </c>
      <c r="D2088" s="7"/>
      <c r="E2088" s="5">
        <v>23</v>
      </c>
      <c r="F2088" s="4">
        <v>23</v>
      </c>
      <c r="G2088" s="4">
        <v>0</v>
      </c>
      <c r="H2088" s="3">
        <v>10</v>
      </c>
      <c r="I2088" s="13">
        <f t="shared" si="128"/>
        <v>12730500</v>
      </c>
      <c r="J2088" s="12">
        <f t="shared" si="129"/>
        <v>42550000</v>
      </c>
      <c r="K2088" s="13">
        <f t="shared" si="130"/>
        <v>42550000</v>
      </c>
      <c r="L2088" s="12">
        <f t="shared" si="131"/>
        <v>42550000</v>
      </c>
    </row>
    <row r="2089" spans="1:12" ht="56.25" x14ac:dyDescent="0.25">
      <c r="A2089" s="11">
        <v>400401</v>
      </c>
      <c r="B2089" s="1"/>
      <c r="C2089" s="2" t="s">
        <v>3093</v>
      </c>
      <c r="D2089" s="7"/>
      <c r="E2089" s="5">
        <v>46</v>
      </c>
      <c r="F2089" s="4">
        <v>46</v>
      </c>
      <c r="G2089" s="4">
        <v>0</v>
      </c>
      <c r="H2089" s="3">
        <v>10</v>
      </c>
      <c r="I2089" s="13">
        <f t="shared" si="128"/>
        <v>25461000</v>
      </c>
      <c r="J2089" s="12">
        <f t="shared" si="129"/>
        <v>85100000</v>
      </c>
      <c r="K2089" s="13">
        <f t="shared" si="130"/>
        <v>85100000</v>
      </c>
      <c r="L2089" s="12">
        <f t="shared" si="131"/>
        <v>85100000</v>
      </c>
    </row>
    <row r="2090" spans="1:12" ht="37.5" x14ac:dyDescent="0.25">
      <c r="A2090" s="11">
        <v>400405</v>
      </c>
      <c r="B2090" s="1"/>
      <c r="C2090" s="2" t="s">
        <v>1243</v>
      </c>
      <c r="D2090" s="7"/>
      <c r="E2090" s="5">
        <v>16</v>
      </c>
      <c r="F2090" s="4">
        <v>16</v>
      </c>
      <c r="G2090" s="4">
        <v>0</v>
      </c>
      <c r="H2090" s="3">
        <v>10</v>
      </c>
      <c r="I2090" s="13">
        <f t="shared" si="128"/>
        <v>8856000</v>
      </c>
      <c r="J2090" s="12">
        <f t="shared" si="129"/>
        <v>29600000</v>
      </c>
      <c r="K2090" s="13">
        <f t="shared" si="130"/>
        <v>29600000</v>
      </c>
      <c r="L2090" s="12">
        <f t="shared" si="131"/>
        <v>29600000</v>
      </c>
    </row>
    <row r="2091" spans="1:12" ht="56.25" x14ac:dyDescent="0.25">
      <c r="A2091" s="11">
        <v>400415</v>
      </c>
      <c r="B2091" s="1"/>
      <c r="C2091" s="2" t="s">
        <v>1244</v>
      </c>
      <c r="D2091" s="7"/>
      <c r="E2091" s="5">
        <v>77</v>
      </c>
      <c r="F2091" s="4">
        <v>77</v>
      </c>
      <c r="G2091" s="4">
        <v>0</v>
      </c>
      <c r="H2091" s="3">
        <v>10</v>
      </c>
      <c r="I2091" s="13">
        <f t="shared" si="128"/>
        <v>42619500</v>
      </c>
      <c r="J2091" s="12">
        <f t="shared" si="129"/>
        <v>142450000</v>
      </c>
      <c r="K2091" s="13">
        <f t="shared" si="130"/>
        <v>142450000</v>
      </c>
      <c r="L2091" s="12">
        <f t="shared" si="131"/>
        <v>142450000</v>
      </c>
    </row>
    <row r="2092" spans="1:12" ht="37.5" x14ac:dyDescent="0.25">
      <c r="A2092" s="11">
        <v>400420</v>
      </c>
      <c r="B2092" s="1"/>
      <c r="C2092" s="2" t="s">
        <v>3094</v>
      </c>
      <c r="D2092" s="7" t="s">
        <v>1245</v>
      </c>
      <c r="E2092" s="5">
        <v>129</v>
      </c>
      <c r="F2092" s="4">
        <v>129</v>
      </c>
      <c r="G2092" s="4">
        <v>0</v>
      </c>
      <c r="H2092" s="3">
        <v>11</v>
      </c>
      <c r="I2092" s="13">
        <f t="shared" si="128"/>
        <v>71401500</v>
      </c>
      <c r="J2092" s="12">
        <f t="shared" si="129"/>
        <v>238650000</v>
      </c>
      <c r="K2092" s="13">
        <f t="shared" si="130"/>
        <v>238650000</v>
      </c>
      <c r="L2092" s="12">
        <f t="shared" si="131"/>
        <v>238650000</v>
      </c>
    </row>
    <row r="2093" spans="1:12" ht="37.5" x14ac:dyDescent="0.25">
      <c r="A2093" s="11">
        <v>400425</v>
      </c>
      <c r="B2093" s="1"/>
      <c r="C2093" s="2" t="s">
        <v>1246</v>
      </c>
      <c r="D2093" s="7"/>
      <c r="E2093" s="5">
        <v>12</v>
      </c>
      <c r="F2093" s="4">
        <v>12</v>
      </c>
      <c r="G2093" s="4">
        <v>0</v>
      </c>
      <c r="H2093" s="3">
        <v>8</v>
      </c>
      <c r="I2093" s="13">
        <f t="shared" si="128"/>
        <v>6642000</v>
      </c>
      <c r="J2093" s="12">
        <f t="shared" si="129"/>
        <v>22200000</v>
      </c>
      <c r="K2093" s="13">
        <f t="shared" si="130"/>
        <v>22200000</v>
      </c>
      <c r="L2093" s="12">
        <f t="shared" si="131"/>
        <v>22200000</v>
      </c>
    </row>
    <row r="2094" spans="1:12" ht="56.25" x14ac:dyDescent="0.25">
      <c r="A2094" s="11">
        <v>400430</v>
      </c>
      <c r="B2094" s="1"/>
      <c r="C2094" s="2" t="s">
        <v>1247</v>
      </c>
      <c r="D2094" s="7"/>
      <c r="E2094" s="5">
        <v>25</v>
      </c>
      <c r="F2094" s="4">
        <v>25</v>
      </c>
      <c r="G2094" s="4">
        <v>0</v>
      </c>
      <c r="H2094" s="3">
        <v>10</v>
      </c>
      <c r="I2094" s="13">
        <f t="shared" si="128"/>
        <v>13837500</v>
      </c>
      <c r="J2094" s="12">
        <f t="shared" si="129"/>
        <v>46250000</v>
      </c>
      <c r="K2094" s="13">
        <f t="shared" si="130"/>
        <v>46250000</v>
      </c>
      <c r="L2094" s="12">
        <f t="shared" si="131"/>
        <v>46250000</v>
      </c>
    </row>
    <row r="2095" spans="1:12" ht="37.5" x14ac:dyDescent="0.25">
      <c r="A2095" s="11">
        <v>400435</v>
      </c>
      <c r="B2095" s="1"/>
      <c r="C2095" s="2" t="s">
        <v>3095</v>
      </c>
      <c r="D2095" s="7" t="s">
        <v>1245</v>
      </c>
      <c r="E2095" s="5">
        <v>78</v>
      </c>
      <c r="F2095" s="4">
        <v>78</v>
      </c>
      <c r="G2095" s="4">
        <v>0</v>
      </c>
      <c r="H2095" s="3">
        <v>13</v>
      </c>
      <c r="I2095" s="13">
        <f t="shared" si="128"/>
        <v>43173000</v>
      </c>
      <c r="J2095" s="12">
        <f t="shared" si="129"/>
        <v>144300000</v>
      </c>
      <c r="K2095" s="13">
        <f t="shared" si="130"/>
        <v>144300000</v>
      </c>
      <c r="L2095" s="12">
        <f t="shared" si="131"/>
        <v>144300000</v>
      </c>
    </row>
    <row r="2096" spans="1:12" ht="131.25" x14ac:dyDescent="0.25">
      <c r="A2096" s="11">
        <v>400440</v>
      </c>
      <c r="B2096" s="1"/>
      <c r="C2096" s="2" t="s">
        <v>3096</v>
      </c>
      <c r="D2096" s="7" t="s">
        <v>1245</v>
      </c>
      <c r="E2096" s="5">
        <v>123</v>
      </c>
      <c r="F2096" s="4">
        <v>123</v>
      </c>
      <c r="G2096" s="4">
        <v>0</v>
      </c>
      <c r="H2096" s="3">
        <v>13</v>
      </c>
      <c r="I2096" s="13">
        <f t="shared" si="128"/>
        <v>68080500</v>
      </c>
      <c r="J2096" s="12">
        <f t="shared" si="129"/>
        <v>227550000</v>
      </c>
      <c r="K2096" s="13">
        <f t="shared" si="130"/>
        <v>227550000</v>
      </c>
      <c r="L2096" s="12">
        <f t="shared" si="131"/>
        <v>227550000</v>
      </c>
    </row>
    <row r="2097" spans="1:12" ht="37.5" x14ac:dyDescent="0.25">
      <c r="A2097" s="11">
        <v>400445</v>
      </c>
      <c r="B2097" s="1"/>
      <c r="C2097" s="2" t="s">
        <v>1248</v>
      </c>
      <c r="D2097" s="7"/>
      <c r="E2097" s="5">
        <v>24</v>
      </c>
      <c r="F2097" s="4">
        <v>24</v>
      </c>
      <c r="G2097" s="4">
        <v>0</v>
      </c>
      <c r="H2097" s="3">
        <v>9</v>
      </c>
      <c r="I2097" s="13">
        <f t="shared" si="128"/>
        <v>13284000</v>
      </c>
      <c r="J2097" s="12">
        <f t="shared" si="129"/>
        <v>44400000</v>
      </c>
      <c r="K2097" s="13">
        <f t="shared" si="130"/>
        <v>44400000</v>
      </c>
      <c r="L2097" s="12">
        <f t="shared" si="131"/>
        <v>44400000</v>
      </c>
    </row>
    <row r="2098" spans="1:12" ht="56.25" x14ac:dyDescent="0.25">
      <c r="A2098" s="11">
        <v>400450</v>
      </c>
      <c r="B2098" s="1"/>
      <c r="C2098" s="2" t="s">
        <v>3097</v>
      </c>
      <c r="D2098" s="7" t="s">
        <v>1249</v>
      </c>
      <c r="E2098" s="5">
        <v>39</v>
      </c>
      <c r="F2098" s="4">
        <v>39</v>
      </c>
      <c r="G2098" s="4">
        <v>0</v>
      </c>
      <c r="H2098" s="3">
        <v>10</v>
      </c>
      <c r="I2098" s="13">
        <f t="shared" si="128"/>
        <v>21586500</v>
      </c>
      <c r="J2098" s="12">
        <f t="shared" si="129"/>
        <v>72150000</v>
      </c>
      <c r="K2098" s="13">
        <f t="shared" si="130"/>
        <v>72150000</v>
      </c>
      <c r="L2098" s="12">
        <f t="shared" si="131"/>
        <v>72150000</v>
      </c>
    </row>
    <row r="2099" spans="1:12" ht="19.5" x14ac:dyDescent="0.25">
      <c r="A2099" s="11">
        <v>400455</v>
      </c>
      <c r="B2099" s="1"/>
      <c r="C2099" s="2" t="s">
        <v>1250</v>
      </c>
      <c r="D2099" s="7"/>
      <c r="E2099" s="5">
        <v>45</v>
      </c>
      <c r="F2099" s="4">
        <v>45</v>
      </c>
      <c r="G2099" s="4">
        <v>0</v>
      </c>
      <c r="H2099" s="3">
        <v>10</v>
      </c>
      <c r="I2099" s="13">
        <f t="shared" si="128"/>
        <v>24907500</v>
      </c>
      <c r="J2099" s="12">
        <f t="shared" si="129"/>
        <v>83250000</v>
      </c>
      <c r="K2099" s="13">
        <f t="shared" si="130"/>
        <v>83250000</v>
      </c>
      <c r="L2099" s="12">
        <f t="shared" si="131"/>
        <v>83250000</v>
      </c>
    </row>
    <row r="2100" spans="1:12" ht="56.25" x14ac:dyDescent="0.25">
      <c r="A2100" s="11">
        <v>400460</v>
      </c>
      <c r="B2100" s="1"/>
      <c r="C2100" s="2" t="s">
        <v>1251</v>
      </c>
      <c r="D2100" s="7"/>
      <c r="E2100" s="5">
        <v>32</v>
      </c>
      <c r="F2100" s="4">
        <v>32</v>
      </c>
      <c r="G2100" s="4">
        <v>0</v>
      </c>
      <c r="H2100" s="3">
        <v>8</v>
      </c>
      <c r="I2100" s="13">
        <f t="shared" si="128"/>
        <v>17712000</v>
      </c>
      <c r="J2100" s="12">
        <f t="shared" si="129"/>
        <v>59200000</v>
      </c>
      <c r="K2100" s="13">
        <f t="shared" si="130"/>
        <v>59200000</v>
      </c>
      <c r="L2100" s="12">
        <f t="shared" si="131"/>
        <v>59200000</v>
      </c>
    </row>
    <row r="2101" spans="1:12" ht="93.75" x14ac:dyDescent="0.25">
      <c r="A2101" s="11">
        <v>400465</v>
      </c>
      <c r="B2101" s="1"/>
      <c r="C2101" s="2" t="s">
        <v>3098</v>
      </c>
      <c r="D2101" s="7" t="s">
        <v>1252</v>
      </c>
      <c r="E2101" s="5">
        <v>16</v>
      </c>
      <c r="F2101" s="4">
        <v>16</v>
      </c>
      <c r="G2101" s="4">
        <v>0</v>
      </c>
      <c r="H2101" s="3">
        <v>8</v>
      </c>
      <c r="I2101" s="13">
        <f t="shared" si="128"/>
        <v>8856000</v>
      </c>
      <c r="J2101" s="12">
        <f t="shared" si="129"/>
        <v>29600000</v>
      </c>
      <c r="K2101" s="13">
        <f t="shared" si="130"/>
        <v>29600000</v>
      </c>
      <c r="L2101" s="12">
        <f t="shared" si="131"/>
        <v>29600000</v>
      </c>
    </row>
    <row r="2102" spans="1:12" ht="93.75" x14ac:dyDescent="0.25">
      <c r="A2102" s="11">
        <v>400470</v>
      </c>
      <c r="B2102" s="1"/>
      <c r="C2102" s="2" t="s">
        <v>3099</v>
      </c>
      <c r="D2102" s="7" t="s">
        <v>1253</v>
      </c>
      <c r="E2102" s="5">
        <v>29</v>
      </c>
      <c r="F2102" s="4">
        <v>29</v>
      </c>
      <c r="G2102" s="4">
        <v>0</v>
      </c>
      <c r="H2102" s="3">
        <v>8</v>
      </c>
      <c r="I2102" s="13">
        <f t="shared" si="128"/>
        <v>16051500</v>
      </c>
      <c r="J2102" s="12">
        <f t="shared" si="129"/>
        <v>53650000</v>
      </c>
      <c r="K2102" s="13">
        <f t="shared" si="130"/>
        <v>53650000</v>
      </c>
      <c r="L2102" s="12">
        <f t="shared" si="131"/>
        <v>53650000</v>
      </c>
    </row>
    <row r="2103" spans="1:12" ht="56.25" x14ac:dyDescent="0.25">
      <c r="A2103" s="11">
        <v>400485</v>
      </c>
      <c r="B2103" s="1"/>
      <c r="C2103" s="2" t="s">
        <v>3100</v>
      </c>
      <c r="D2103" s="7"/>
      <c r="E2103" s="5">
        <v>39</v>
      </c>
      <c r="F2103" s="4">
        <v>39</v>
      </c>
      <c r="G2103" s="4">
        <v>0</v>
      </c>
      <c r="H2103" s="3">
        <v>15</v>
      </c>
      <c r="I2103" s="13">
        <f t="shared" si="128"/>
        <v>21586500</v>
      </c>
      <c r="J2103" s="12">
        <f t="shared" si="129"/>
        <v>72150000</v>
      </c>
      <c r="K2103" s="13">
        <f t="shared" si="130"/>
        <v>72150000</v>
      </c>
      <c r="L2103" s="12">
        <f t="shared" si="131"/>
        <v>72150000</v>
      </c>
    </row>
    <row r="2104" spans="1:12" ht="56.25" x14ac:dyDescent="0.25">
      <c r="A2104" s="11">
        <v>400490</v>
      </c>
      <c r="B2104" s="1"/>
      <c r="C2104" s="2" t="s">
        <v>3101</v>
      </c>
      <c r="D2104" s="7"/>
      <c r="E2104" s="5">
        <v>101</v>
      </c>
      <c r="F2104" s="4">
        <v>101</v>
      </c>
      <c r="G2104" s="4">
        <v>0</v>
      </c>
      <c r="H2104" s="3">
        <v>19</v>
      </c>
      <c r="I2104" s="13">
        <f t="shared" si="128"/>
        <v>55903500</v>
      </c>
      <c r="J2104" s="12">
        <f t="shared" si="129"/>
        <v>186850000</v>
      </c>
      <c r="K2104" s="13">
        <f t="shared" si="130"/>
        <v>186850000</v>
      </c>
      <c r="L2104" s="12">
        <f t="shared" si="131"/>
        <v>186850000</v>
      </c>
    </row>
    <row r="2105" spans="1:12" ht="56.25" x14ac:dyDescent="0.25">
      <c r="A2105" s="11">
        <v>400491</v>
      </c>
      <c r="B2105" s="1"/>
      <c r="C2105" s="2" t="s">
        <v>1254</v>
      </c>
      <c r="D2105" s="7"/>
      <c r="E2105" s="5">
        <v>44</v>
      </c>
      <c r="F2105" s="4">
        <v>44</v>
      </c>
      <c r="G2105" s="4">
        <v>0</v>
      </c>
      <c r="H2105" s="3">
        <v>15</v>
      </c>
      <c r="I2105" s="13">
        <f t="shared" si="128"/>
        <v>24354000</v>
      </c>
      <c r="J2105" s="12">
        <f t="shared" si="129"/>
        <v>81400000</v>
      </c>
      <c r="K2105" s="13">
        <f t="shared" si="130"/>
        <v>81400000</v>
      </c>
      <c r="L2105" s="12">
        <f t="shared" si="131"/>
        <v>81400000</v>
      </c>
    </row>
    <row r="2106" spans="1:12" ht="56.25" x14ac:dyDescent="0.25">
      <c r="A2106" s="11">
        <v>400493</v>
      </c>
      <c r="B2106" s="1"/>
      <c r="C2106" s="2" t="s">
        <v>1255</v>
      </c>
      <c r="D2106" s="7"/>
      <c r="E2106" s="5">
        <v>79</v>
      </c>
      <c r="F2106" s="4">
        <v>79</v>
      </c>
      <c r="G2106" s="4">
        <v>0</v>
      </c>
      <c r="H2106" s="3">
        <v>19</v>
      </c>
      <c r="I2106" s="13">
        <f t="shared" si="128"/>
        <v>43726500</v>
      </c>
      <c r="J2106" s="12">
        <f t="shared" si="129"/>
        <v>146150000</v>
      </c>
      <c r="K2106" s="13">
        <f t="shared" si="130"/>
        <v>146150000</v>
      </c>
      <c r="L2106" s="12">
        <f t="shared" si="131"/>
        <v>146150000</v>
      </c>
    </row>
    <row r="2107" spans="1:12" ht="150" x14ac:dyDescent="0.25">
      <c r="A2107" s="11">
        <v>400495</v>
      </c>
      <c r="B2107" s="1"/>
      <c r="C2107" s="2" t="s">
        <v>3102</v>
      </c>
      <c r="D2107" s="7" t="s">
        <v>1256</v>
      </c>
      <c r="E2107" s="5">
        <v>278</v>
      </c>
      <c r="F2107" s="4">
        <v>278</v>
      </c>
      <c r="G2107" s="4">
        <v>0</v>
      </c>
      <c r="H2107" s="3">
        <v>26</v>
      </c>
      <c r="I2107" s="13">
        <f t="shared" si="128"/>
        <v>153873000</v>
      </c>
      <c r="J2107" s="12">
        <f t="shared" si="129"/>
        <v>514300000</v>
      </c>
      <c r="K2107" s="13">
        <f t="shared" si="130"/>
        <v>514300000</v>
      </c>
      <c r="L2107" s="12">
        <f t="shared" si="131"/>
        <v>514300000</v>
      </c>
    </row>
    <row r="2108" spans="1:12" ht="75" x14ac:dyDescent="0.25">
      <c r="A2108" s="11">
        <v>400497</v>
      </c>
      <c r="B2108" s="1"/>
      <c r="C2108" s="2" t="s">
        <v>1257</v>
      </c>
      <c r="D2108" s="7"/>
      <c r="E2108" s="5">
        <v>230</v>
      </c>
      <c r="F2108" s="4">
        <v>230</v>
      </c>
      <c r="G2108" s="4">
        <v>0</v>
      </c>
      <c r="H2108" s="3">
        <v>19</v>
      </c>
      <c r="I2108" s="13">
        <f t="shared" si="128"/>
        <v>127305000</v>
      </c>
      <c r="J2108" s="12">
        <f t="shared" si="129"/>
        <v>425500000</v>
      </c>
      <c r="K2108" s="13">
        <f t="shared" si="130"/>
        <v>425500000</v>
      </c>
      <c r="L2108" s="12">
        <f t="shared" si="131"/>
        <v>425500000</v>
      </c>
    </row>
    <row r="2109" spans="1:12" ht="112.5" x14ac:dyDescent="0.25">
      <c r="A2109" s="11">
        <v>400498</v>
      </c>
      <c r="B2109" s="1"/>
      <c r="C2109" s="2" t="s">
        <v>1258</v>
      </c>
      <c r="D2109" s="7"/>
      <c r="E2109" s="5">
        <v>375</v>
      </c>
      <c r="F2109" s="4">
        <v>375</v>
      </c>
      <c r="G2109" s="4">
        <v>0</v>
      </c>
      <c r="H2109" s="3">
        <v>19</v>
      </c>
      <c r="I2109" s="13">
        <f t="shared" si="128"/>
        <v>207562500</v>
      </c>
      <c r="J2109" s="12">
        <f t="shared" si="129"/>
        <v>693750000</v>
      </c>
      <c r="K2109" s="13">
        <f t="shared" si="130"/>
        <v>693750000</v>
      </c>
      <c r="L2109" s="12">
        <f t="shared" si="131"/>
        <v>693750000</v>
      </c>
    </row>
    <row r="2110" spans="1:12" ht="112.5" x14ac:dyDescent="0.25">
      <c r="A2110" s="11">
        <v>400499</v>
      </c>
      <c r="B2110" s="1"/>
      <c r="C2110" s="2" t="s">
        <v>1259</v>
      </c>
      <c r="D2110" s="7"/>
      <c r="E2110" s="5">
        <v>120</v>
      </c>
      <c r="F2110" s="4">
        <v>120</v>
      </c>
      <c r="G2110" s="4">
        <v>0</v>
      </c>
      <c r="H2110" s="3">
        <v>19</v>
      </c>
      <c r="I2110" s="13">
        <f t="shared" si="128"/>
        <v>66420000</v>
      </c>
      <c r="J2110" s="12">
        <f t="shared" si="129"/>
        <v>222000000</v>
      </c>
      <c r="K2110" s="13">
        <f t="shared" si="130"/>
        <v>222000000</v>
      </c>
      <c r="L2110" s="12">
        <f t="shared" si="131"/>
        <v>222000000</v>
      </c>
    </row>
    <row r="2111" spans="1:12" ht="75" x14ac:dyDescent="0.25">
      <c r="A2111" s="11">
        <v>400500</v>
      </c>
      <c r="B2111" s="1"/>
      <c r="C2111" s="2" t="s">
        <v>1260</v>
      </c>
      <c r="D2111" s="7"/>
      <c r="E2111" s="5">
        <v>290</v>
      </c>
      <c r="F2111" s="4">
        <v>290</v>
      </c>
      <c r="G2111" s="4">
        <v>0</v>
      </c>
      <c r="H2111" s="3">
        <v>19</v>
      </c>
      <c r="I2111" s="13">
        <f t="shared" si="128"/>
        <v>160515000</v>
      </c>
      <c r="J2111" s="12">
        <f t="shared" si="129"/>
        <v>536500000</v>
      </c>
      <c r="K2111" s="13">
        <f t="shared" si="130"/>
        <v>536500000</v>
      </c>
      <c r="L2111" s="12">
        <f t="shared" si="131"/>
        <v>536500000</v>
      </c>
    </row>
    <row r="2112" spans="1:12" ht="93.75" x14ac:dyDescent="0.25">
      <c r="A2112" s="11">
        <v>400502</v>
      </c>
      <c r="B2112" s="1"/>
      <c r="C2112" s="2" t="s">
        <v>1261</v>
      </c>
      <c r="D2112" s="7"/>
      <c r="E2112" s="5">
        <v>240</v>
      </c>
      <c r="F2112" s="4">
        <v>240</v>
      </c>
      <c r="G2112" s="4">
        <v>0</v>
      </c>
      <c r="H2112" s="3">
        <v>19</v>
      </c>
      <c r="I2112" s="13">
        <f t="shared" si="128"/>
        <v>132840000</v>
      </c>
      <c r="J2112" s="12">
        <f t="shared" si="129"/>
        <v>444000000</v>
      </c>
      <c r="K2112" s="13">
        <f t="shared" si="130"/>
        <v>444000000</v>
      </c>
      <c r="L2112" s="12">
        <f t="shared" si="131"/>
        <v>444000000</v>
      </c>
    </row>
    <row r="2113" spans="1:12" ht="56.25" x14ac:dyDescent="0.25">
      <c r="A2113" s="11">
        <v>400505</v>
      </c>
      <c r="B2113" s="1"/>
      <c r="C2113" s="2" t="s">
        <v>3103</v>
      </c>
      <c r="D2113" s="7"/>
      <c r="E2113" s="5">
        <v>58</v>
      </c>
      <c r="F2113" s="4">
        <v>58</v>
      </c>
      <c r="G2113" s="4">
        <v>0</v>
      </c>
      <c r="H2113" s="3">
        <v>15</v>
      </c>
      <c r="I2113" s="13">
        <f t="shared" si="128"/>
        <v>32103000</v>
      </c>
      <c r="J2113" s="12">
        <f t="shared" si="129"/>
        <v>107300000</v>
      </c>
      <c r="K2113" s="13">
        <f t="shared" si="130"/>
        <v>107300000</v>
      </c>
      <c r="L2113" s="12">
        <f t="shared" si="131"/>
        <v>107300000</v>
      </c>
    </row>
    <row r="2114" spans="1:12" ht="75" x14ac:dyDescent="0.25">
      <c r="A2114" s="11">
        <v>400510</v>
      </c>
      <c r="B2114" s="1"/>
      <c r="C2114" s="2" t="s">
        <v>1262</v>
      </c>
      <c r="D2114" s="7"/>
      <c r="E2114" s="5">
        <v>104</v>
      </c>
      <c r="F2114" s="4">
        <v>104</v>
      </c>
      <c r="G2114" s="4">
        <v>0</v>
      </c>
      <c r="H2114" s="3">
        <v>26</v>
      </c>
      <c r="I2114" s="13">
        <f t="shared" si="128"/>
        <v>57564000</v>
      </c>
      <c r="J2114" s="12">
        <f t="shared" si="129"/>
        <v>192400000</v>
      </c>
      <c r="K2114" s="13">
        <f t="shared" si="130"/>
        <v>192400000</v>
      </c>
      <c r="L2114" s="12">
        <f t="shared" si="131"/>
        <v>192400000</v>
      </c>
    </row>
    <row r="2115" spans="1:12" ht="131.25" x14ac:dyDescent="0.25">
      <c r="A2115" s="11">
        <v>400515</v>
      </c>
      <c r="B2115" s="1"/>
      <c r="C2115" s="2" t="s">
        <v>5467</v>
      </c>
      <c r="D2115" s="7"/>
      <c r="E2115" s="5">
        <v>15.8</v>
      </c>
      <c r="F2115" s="4">
        <v>10</v>
      </c>
      <c r="G2115" s="4">
        <v>5.8</v>
      </c>
      <c r="H2115" s="3" t="s">
        <v>0</v>
      </c>
      <c r="I2115" s="13">
        <f t="shared" si="128"/>
        <v>12147000</v>
      </c>
      <c r="J2115" s="12">
        <f t="shared" si="129"/>
        <v>48080000</v>
      </c>
      <c r="K2115" s="13">
        <f t="shared" si="130"/>
        <v>30448000</v>
      </c>
      <c r="L2115" s="12">
        <f t="shared" si="131"/>
        <v>43672000</v>
      </c>
    </row>
    <row r="2116" spans="1:12" ht="281.25" x14ac:dyDescent="0.25">
      <c r="A2116" s="11">
        <v>400520</v>
      </c>
      <c r="B2116" s="1"/>
      <c r="C2116" s="2" t="s">
        <v>1263</v>
      </c>
      <c r="D2116" s="7" t="s">
        <v>5468</v>
      </c>
      <c r="E2116" s="5">
        <v>24.4</v>
      </c>
      <c r="F2116" s="4">
        <v>15</v>
      </c>
      <c r="G2116" s="4">
        <v>9.4</v>
      </c>
      <c r="H2116" s="3">
        <v>8</v>
      </c>
      <c r="I2116" s="13">
        <f t="shared" ref="I2116:I2179" si="132">F2116*553500+G2116*1140000</f>
        <v>19018500</v>
      </c>
      <c r="J2116" s="12">
        <f t="shared" ref="J2116:J2179" si="133">F2116*1850000+G2116*5100000</f>
        <v>75690000</v>
      </c>
      <c r="K2116" s="13">
        <f t="shared" ref="K2116:K2179" si="134">F2116*1850000+G2116*2060000</f>
        <v>47114000</v>
      </c>
      <c r="L2116" s="12">
        <f t="shared" ref="L2116:L2179" si="135">F2116*1850000+G2116*4340000</f>
        <v>68546000</v>
      </c>
    </row>
    <row r="2117" spans="1:12" ht="112.5" x14ac:dyDescent="0.25">
      <c r="A2117" s="11">
        <v>400530</v>
      </c>
      <c r="B2117" s="1"/>
      <c r="C2117" s="2" t="s">
        <v>3104</v>
      </c>
      <c r="D2117" s="7" t="s">
        <v>1264</v>
      </c>
      <c r="E2117" s="5">
        <v>27.6</v>
      </c>
      <c r="F2117" s="4">
        <v>16</v>
      </c>
      <c r="G2117" s="4">
        <v>11.6</v>
      </c>
      <c r="H2117" s="3" t="s">
        <v>0</v>
      </c>
      <c r="I2117" s="13">
        <f t="shared" si="132"/>
        <v>22080000</v>
      </c>
      <c r="J2117" s="12">
        <f t="shared" si="133"/>
        <v>88760000</v>
      </c>
      <c r="K2117" s="13">
        <f t="shared" si="134"/>
        <v>53496000</v>
      </c>
      <c r="L2117" s="12">
        <f t="shared" si="135"/>
        <v>79944000</v>
      </c>
    </row>
    <row r="2118" spans="1:12" ht="56.25" x14ac:dyDescent="0.25">
      <c r="A2118" s="11">
        <v>400531</v>
      </c>
      <c r="B2118" s="1"/>
      <c r="C2118" s="2" t="s">
        <v>3105</v>
      </c>
      <c r="D2118" s="7"/>
      <c r="E2118" s="5">
        <v>29.6</v>
      </c>
      <c r="F2118" s="4">
        <v>18</v>
      </c>
      <c r="G2118" s="4">
        <v>11.6</v>
      </c>
      <c r="H2118" s="3">
        <v>8</v>
      </c>
      <c r="I2118" s="13">
        <f t="shared" si="132"/>
        <v>23187000</v>
      </c>
      <c r="J2118" s="12">
        <f t="shared" si="133"/>
        <v>92460000</v>
      </c>
      <c r="K2118" s="13">
        <f t="shared" si="134"/>
        <v>57196000</v>
      </c>
      <c r="L2118" s="12">
        <f t="shared" si="135"/>
        <v>83644000</v>
      </c>
    </row>
    <row r="2119" spans="1:12" ht="112.5" x14ac:dyDescent="0.25">
      <c r="A2119" s="11">
        <v>400555</v>
      </c>
      <c r="B2119" s="1"/>
      <c r="C2119" s="2" t="s">
        <v>1265</v>
      </c>
      <c r="D2119" s="7"/>
      <c r="E2119" s="5">
        <v>32</v>
      </c>
      <c r="F2119" s="4">
        <v>19</v>
      </c>
      <c r="G2119" s="4">
        <v>13</v>
      </c>
      <c r="H2119" s="3">
        <v>8</v>
      </c>
      <c r="I2119" s="13">
        <f t="shared" si="132"/>
        <v>25336500</v>
      </c>
      <c r="J2119" s="12">
        <f t="shared" si="133"/>
        <v>101450000</v>
      </c>
      <c r="K2119" s="13">
        <f t="shared" si="134"/>
        <v>61930000</v>
      </c>
      <c r="L2119" s="12">
        <f t="shared" si="135"/>
        <v>91570000</v>
      </c>
    </row>
    <row r="2120" spans="1:12" ht="150" x14ac:dyDescent="0.25">
      <c r="A2120" s="11">
        <v>400565</v>
      </c>
      <c r="B2120" s="1"/>
      <c r="C2120" s="2" t="s">
        <v>5469</v>
      </c>
      <c r="D2120" s="7"/>
      <c r="E2120" s="5">
        <v>21</v>
      </c>
      <c r="F2120" s="4">
        <v>13</v>
      </c>
      <c r="G2120" s="4">
        <v>8</v>
      </c>
      <c r="H2120" s="3" t="s">
        <v>0</v>
      </c>
      <c r="I2120" s="13">
        <f t="shared" si="132"/>
        <v>16315500</v>
      </c>
      <c r="J2120" s="12">
        <f t="shared" si="133"/>
        <v>64850000</v>
      </c>
      <c r="K2120" s="13">
        <f t="shared" si="134"/>
        <v>40530000</v>
      </c>
      <c r="L2120" s="12">
        <f t="shared" si="135"/>
        <v>58770000</v>
      </c>
    </row>
    <row r="2121" spans="1:12" ht="131.25" x14ac:dyDescent="0.25">
      <c r="A2121" s="11">
        <v>400570</v>
      </c>
      <c r="B2121" s="1"/>
      <c r="C2121" s="2" t="s">
        <v>3106</v>
      </c>
      <c r="D2121" s="7" t="s">
        <v>3107</v>
      </c>
      <c r="E2121" s="5">
        <v>44</v>
      </c>
      <c r="F2121" s="4">
        <v>27</v>
      </c>
      <c r="G2121" s="4">
        <v>17</v>
      </c>
      <c r="H2121" s="3">
        <v>8</v>
      </c>
      <c r="I2121" s="13">
        <f t="shared" si="132"/>
        <v>34324500</v>
      </c>
      <c r="J2121" s="12">
        <f t="shared" si="133"/>
        <v>136650000</v>
      </c>
      <c r="K2121" s="13">
        <f t="shared" si="134"/>
        <v>84970000</v>
      </c>
      <c r="L2121" s="12">
        <f t="shared" si="135"/>
        <v>123730000</v>
      </c>
    </row>
    <row r="2122" spans="1:12" ht="112.5" x14ac:dyDescent="0.25">
      <c r="A2122" s="11">
        <v>400575</v>
      </c>
      <c r="B2122" s="1"/>
      <c r="C2122" s="2" t="s">
        <v>1266</v>
      </c>
      <c r="D2122" s="7"/>
      <c r="E2122" s="5">
        <v>42</v>
      </c>
      <c r="F2122" s="4">
        <v>29</v>
      </c>
      <c r="G2122" s="4">
        <v>13</v>
      </c>
      <c r="H2122" s="3">
        <v>8</v>
      </c>
      <c r="I2122" s="13">
        <f t="shared" si="132"/>
        <v>30871500</v>
      </c>
      <c r="J2122" s="12">
        <f t="shared" si="133"/>
        <v>119950000</v>
      </c>
      <c r="K2122" s="13">
        <f t="shared" si="134"/>
        <v>80430000</v>
      </c>
      <c r="L2122" s="12">
        <f t="shared" si="135"/>
        <v>110070000</v>
      </c>
    </row>
    <row r="2123" spans="1:12" ht="150" x14ac:dyDescent="0.25">
      <c r="A2123" s="11">
        <v>400580</v>
      </c>
      <c r="B2123" s="1"/>
      <c r="C2123" s="2" t="s">
        <v>1267</v>
      </c>
      <c r="D2123" s="7"/>
      <c r="E2123" s="5">
        <v>34.5</v>
      </c>
      <c r="F2123" s="4">
        <v>20</v>
      </c>
      <c r="G2123" s="4">
        <v>14.5</v>
      </c>
      <c r="H2123" s="3">
        <v>8</v>
      </c>
      <c r="I2123" s="13">
        <f t="shared" si="132"/>
        <v>27600000</v>
      </c>
      <c r="J2123" s="12">
        <f t="shared" si="133"/>
        <v>110950000</v>
      </c>
      <c r="K2123" s="13">
        <f t="shared" si="134"/>
        <v>66870000</v>
      </c>
      <c r="L2123" s="12">
        <f t="shared" si="135"/>
        <v>99930000</v>
      </c>
    </row>
    <row r="2124" spans="1:12" ht="262.5" x14ac:dyDescent="0.25">
      <c r="A2124" s="11">
        <v>400585</v>
      </c>
      <c r="B2124" s="1"/>
      <c r="C2124" s="2" t="s">
        <v>3108</v>
      </c>
      <c r="D2124" s="7"/>
      <c r="E2124" s="5">
        <v>42.4</v>
      </c>
      <c r="F2124" s="4">
        <v>25</v>
      </c>
      <c r="G2124" s="4">
        <v>17.399999999999999</v>
      </c>
      <c r="H2124" s="3">
        <v>8</v>
      </c>
      <c r="I2124" s="13">
        <f t="shared" si="132"/>
        <v>33673500</v>
      </c>
      <c r="J2124" s="12">
        <f t="shared" si="133"/>
        <v>134990000</v>
      </c>
      <c r="K2124" s="13">
        <f t="shared" si="134"/>
        <v>82094000</v>
      </c>
      <c r="L2124" s="12">
        <f t="shared" si="135"/>
        <v>121766000</v>
      </c>
    </row>
    <row r="2125" spans="1:12" ht="393.75" x14ac:dyDescent="0.25">
      <c r="A2125" s="11">
        <v>400590</v>
      </c>
      <c r="B2125" s="1"/>
      <c r="C2125" s="2" t="s">
        <v>1268</v>
      </c>
      <c r="D2125" s="7"/>
      <c r="E2125" s="5">
        <v>34</v>
      </c>
      <c r="F2125" s="4">
        <v>21</v>
      </c>
      <c r="G2125" s="4">
        <v>13</v>
      </c>
      <c r="H2125" s="3">
        <v>8</v>
      </c>
      <c r="I2125" s="13">
        <f t="shared" si="132"/>
        <v>26443500</v>
      </c>
      <c r="J2125" s="12">
        <f t="shared" si="133"/>
        <v>105150000</v>
      </c>
      <c r="K2125" s="13">
        <f t="shared" si="134"/>
        <v>65630000</v>
      </c>
      <c r="L2125" s="12">
        <f t="shared" si="135"/>
        <v>95270000</v>
      </c>
    </row>
    <row r="2126" spans="1:12" ht="206.25" x14ac:dyDescent="0.25">
      <c r="A2126" s="11">
        <v>400615</v>
      </c>
      <c r="B2126" s="1"/>
      <c r="C2126" s="2" t="s">
        <v>3109</v>
      </c>
      <c r="D2126" s="7"/>
      <c r="E2126" s="5">
        <v>34.5</v>
      </c>
      <c r="F2126" s="4">
        <v>20</v>
      </c>
      <c r="G2126" s="4">
        <v>14.5</v>
      </c>
      <c r="H2126" s="3" t="s">
        <v>0</v>
      </c>
      <c r="I2126" s="13">
        <f t="shared" si="132"/>
        <v>27600000</v>
      </c>
      <c r="J2126" s="12">
        <f t="shared" si="133"/>
        <v>110950000</v>
      </c>
      <c r="K2126" s="13">
        <f t="shared" si="134"/>
        <v>66870000</v>
      </c>
      <c r="L2126" s="12">
        <f t="shared" si="135"/>
        <v>99930000</v>
      </c>
    </row>
    <row r="2127" spans="1:12" ht="150" x14ac:dyDescent="0.25">
      <c r="A2127" s="11">
        <v>400635</v>
      </c>
      <c r="B2127" s="1"/>
      <c r="C2127" s="2" t="s">
        <v>5470</v>
      </c>
      <c r="D2127" s="7"/>
      <c r="E2127" s="5">
        <v>37.5</v>
      </c>
      <c r="F2127" s="4">
        <v>23</v>
      </c>
      <c r="G2127" s="4">
        <v>14.5</v>
      </c>
      <c r="H2127" s="3">
        <v>8</v>
      </c>
      <c r="I2127" s="13">
        <f t="shared" si="132"/>
        <v>29260500</v>
      </c>
      <c r="J2127" s="12">
        <f t="shared" si="133"/>
        <v>116500000</v>
      </c>
      <c r="K2127" s="13">
        <f t="shared" si="134"/>
        <v>72420000</v>
      </c>
      <c r="L2127" s="12">
        <f t="shared" si="135"/>
        <v>105480000</v>
      </c>
    </row>
    <row r="2128" spans="1:12" ht="112.5" x14ac:dyDescent="0.25">
      <c r="A2128" s="11">
        <v>400636</v>
      </c>
      <c r="B2128" s="1"/>
      <c r="C2128" s="2" t="s">
        <v>3110</v>
      </c>
      <c r="D2128" s="7"/>
      <c r="E2128" s="5">
        <v>12</v>
      </c>
      <c r="F2128" s="4">
        <v>12</v>
      </c>
      <c r="G2128" s="4">
        <v>0</v>
      </c>
      <c r="H2128" s="3">
        <v>8</v>
      </c>
      <c r="I2128" s="13">
        <f t="shared" si="132"/>
        <v>6642000</v>
      </c>
      <c r="J2128" s="12">
        <f t="shared" si="133"/>
        <v>22200000</v>
      </c>
      <c r="K2128" s="13">
        <f t="shared" si="134"/>
        <v>22200000</v>
      </c>
      <c r="L2128" s="12">
        <f t="shared" si="135"/>
        <v>22200000</v>
      </c>
    </row>
    <row r="2129" spans="1:12" ht="131.25" x14ac:dyDescent="0.25">
      <c r="A2129" s="11">
        <v>400640</v>
      </c>
      <c r="B2129" s="1"/>
      <c r="C2129" s="2" t="s">
        <v>5471</v>
      </c>
      <c r="D2129" s="7" t="s">
        <v>1269</v>
      </c>
      <c r="E2129" s="5">
        <v>42</v>
      </c>
      <c r="F2129" s="4">
        <v>32</v>
      </c>
      <c r="G2129" s="4">
        <v>10</v>
      </c>
      <c r="H2129" s="3" t="s">
        <v>2743</v>
      </c>
      <c r="I2129" s="13">
        <f t="shared" si="132"/>
        <v>29112000</v>
      </c>
      <c r="J2129" s="12">
        <f t="shared" si="133"/>
        <v>110200000</v>
      </c>
      <c r="K2129" s="13">
        <f t="shared" si="134"/>
        <v>79800000</v>
      </c>
      <c r="L2129" s="12">
        <f t="shared" si="135"/>
        <v>102600000</v>
      </c>
    </row>
    <row r="2130" spans="1:12" ht="356.25" x14ac:dyDescent="0.25">
      <c r="A2130" s="11">
        <v>400645</v>
      </c>
      <c r="B2130" s="1"/>
      <c r="C2130" s="2" t="s">
        <v>1270</v>
      </c>
      <c r="D2130" s="7"/>
      <c r="E2130" s="5">
        <v>72.5</v>
      </c>
      <c r="F2130" s="4">
        <v>48</v>
      </c>
      <c r="G2130" s="4">
        <v>24.5</v>
      </c>
      <c r="H2130" s="3" t="s">
        <v>1156</v>
      </c>
      <c r="I2130" s="13">
        <f t="shared" si="132"/>
        <v>54498000</v>
      </c>
      <c r="J2130" s="12">
        <f t="shared" si="133"/>
        <v>213750000</v>
      </c>
      <c r="K2130" s="13">
        <f t="shared" si="134"/>
        <v>139270000</v>
      </c>
      <c r="L2130" s="12">
        <f t="shared" si="135"/>
        <v>195130000</v>
      </c>
    </row>
    <row r="2131" spans="1:12" ht="75" x14ac:dyDescent="0.25">
      <c r="A2131" s="11">
        <v>400650</v>
      </c>
      <c r="B2131" s="1"/>
      <c r="C2131" s="2" t="s">
        <v>1271</v>
      </c>
      <c r="D2131" s="7"/>
      <c r="E2131" s="5">
        <v>44</v>
      </c>
      <c r="F2131" s="4">
        <v>44</v>
      </c>
      <c r="G2131" s="4">
        <v>0</v>
      </c>
      <c r="H2131" s="3">
        <v>15</v>
      </c>
      <c r="I2131" s="13">
        <f t="shared" si="132"/>
        <v>24354000</v>
      </c>
      <c r="J2131" s="12">
        <f t="shared" si="133"/>
        <v>81400000</v>
      </c>
      <c r="K2131" s="13">
        <f t="shared" si="134"/>
        <v>81400000</v>
      </c>
      <c r="L2131" s="12">
        <f t="shared" si="135"/>
        <v>81400000</v>
      </c>
    </row>
    <row r="2132" spans="1:12" ht="75" x14ac:dyDescent="0.25">
      <c r="A2132" s="11">
        <v>400655</v>
      </c>
      <c r="B2132" s="1"/>
      <c r="C2132" s="2" t="s">
        <v>1272</v>
      </c>
      <c r="D2132" s="7"/>
      <c r="E2132" s="5">
        <v>81</v>
      </c>
      <c r="F2132" s="4">
        <v>81</v>
      </c>
      <c r="G2132" s="4">
        <v>0</v>
      </c>
      <c r="H2132" s="3">
        <v>26</v>
      </c>
      <c r="I2132" s="13">
        <f t="shared" si="132"/>
        <v>44833500</v>
      </c>
      <c r="J2132" s="12">
        <f t="shared" si="133"/>
        <v>149850000</v>
      </c>
      <c r="K2132" s="13">
        <f t="shared" si="134"/>
        <v>149850000</v>
      </c>
      <c r="L2132" s="12">
        <f t="shared" si="135"/>
        <v>149850000</v>
      </c>
    </row>
    <row r="2133" spans="1:12" ht="93.75" x14ac:dyDescent="0.25">
      <c r="A2133" s="11">
        <v>400660</v>
      </c>
      <c r="B2133" s="1"/>
      <c r="C2133" s="2" t="s">
        <v>1273</v>
      </c>
      <c r="D2133" s="7"/>
      <c r="E2133" s="5">
        <v>127</v>
      </c>
      <c r="F2133" s="4">
        <v>127</v>
      </c>
      <c r="G2133" s="4">
        <v>0</v>
      </c>
      <c r="H2133" s="3">
        <v>26</v>
      </c>
      <c r="I2133" s="13">
        <f t="shared" si="132"/>
        <v>70294500</v>
      </c>
      <c r="J2133" s="12">
        <f t="shared" si="133"/>
        <v>234950000</v>
      </c>
      <c r="K2133" s="13">
        <f t="shared" si="134"/>
        <v>234950000</v>
      </c>
      <c r="L2133" s="12">
        <f t="shared" si="135"/>
        <v>234950000</v>
      </c>
    </row>
    <row r="2134" spans="1:12" ht="112.5" x14ac:dyDescent="0.25">
      <c r="A2134" s="11">
        <v>400665</v>
      </c>
      <c r="B2134" s="1"/>
      <c r="C2134" s="2" t="s">
        <v>1274</v>
      </c>
      <c r="D2134" s="7"/>
      <c r="E2134" s="5">
        <v>235</v>
      </c>
      <c r="F2134" s="4">
        <v>235</v>
      </c>
      <c r="G2134" s="4">
        <v>0</v>
      </c>
      <c r="H2134" s="3">
        <v>45</v>
      </c>
      <c r="I2134" s="13">
        <f t="shared" si="132"/>
        <v>130072500</v>
      </c>
      <c r="J2134" s="12">
        <f t="shared" si="133"/>
        <v>434750000</v>
      </c>
      <c r="K2134" s="13">
        <f t="shared" si="134"/>
        <v>434750000</v>
      </c>
      <c r="L2134" s="12">
        <f t="shared" si="135"/>
        <v>434750000</v>
      </c>
    </row>
    <row r="2135" spans="1:12" ht="75" x14ac:dyDescent="0.25">
      <c r="A2135" s="11">
        <v>400670</v>
      </c>
      <c r="B2135" s="1"/>
      <c r="C2135" s="2" t="s">
        <v>3111</v>
      </c>
      <c r="D2135" s="7"/>
      <c r="E2135" s="5">
        <v>104</v>
      </c>
      <c r="F2135" s="4">
        <v>104</v>
      </c>
      <c r="G2135" s="4">
        <v>0</v>
      </c>
      <c r="H2135" s="3">
        <v>17</v>
      </c>
      <c r="I2135" s="13">
        <f t="shared" si="132"/>
        <v>57564000</v>
      </c>
      <c r="J2135" s="12">
        <f t="shared" si="133"/>
        <v>192400000</v>
      </c>
      <c r="K2135" s="13">
        <f t="shared" si="134"/>
        <v>192400000</v>
      </c>
      <c r="L2135" s="12">
        <f t="shared" si="135"/>
        <v>192400000</v>
      </c>
    </row>
    <row r="2136" spans="1:12" ht="112.5" x14ac:dyDescent="0.25">
      <c r="A2136" s="11">
        <v>400675</v>
      </c>
      <c r="B2136" s="1"/>
      <c r="C2136" s="2" t="s">
        <v>3112</v>
      </c>
      <c r="D2136" s="7"/>
      <c r="E2136" s="5">
        <v>89</v>
      </c>
      <c r="F2136" s="4">
        <v>89</v>
      </c>
      <c r="G2136" s="4">
        <v>0</v>
      </c>
      <c r="H2136" s="3">
        <v>17</v>
      </c>
      <c r="I2136" s="13">
        <f t="shared" si="132"/>
        <v>49261500</v>
      </c>
      <c r="J2136" s="12">
        <f t="shared" si="133"/>
        <v>164650000</v>
      </c>
      <c r="K2136" s="13">
        <f t="shared" si="134"/>
        <v>164650000</v>
      </c>
      <c r="L2136" s="12">
        <f t="shared" si="135"/>
        <v>164650000</v>
      </c>
    </row>
    <row r="2137" spans="1:12" ht="56.25" x14ac:dyDescent="0.25">
      <c r="A2137" s="11">
        <v>400677</v>
      </c>
      <c r="B2137" s="1"/>
      <c r="C2137" s="2" t="s">
        <v>3113</v>
      </c>
      <c r="D2137" s="7"/>
      <c r="E2137" s="5">
        <v>80</v>
      </c>
      <c r="F2137" s="4">
        <v>80</v>
      </c>
      <c r="G2137" s="4">
        <v>0</v>
      </c>
      <c r="H2137" s="3">
        <v>17</v>
      </c>
      <c r="I2137" s="13">
        <f t="shared" si="132"/>
        <v>44280000</v>
      </c>
      <c r="J2137" s="12">
        <f t="shared" si="133"/>
        <v>148000000</v>
      </c>
      <c r="K2137" s="13">
        <f t="shared" si="134"/>
        <v>148000000</v>
      </c>
      <c r="L2137" s="12">
        <f t="shared" si="135"/>
        <v>148000000</v>
      </c>
    </row>
    <row r="2138" spans="1:12" ht="131.25" x14ac:dyDescent="0.25">
      <c r="A2138" s="11">
        <v>400678</v>
      </c>
      <c r="B2138" s="1"/>
      <c r="C2138" s="2" t="s">
        <v>3114</v>
      </c>
      <c r="D2138" s="7"/>
      <c r="E2138" s="5">
        <v>110</v>
      </c>
      <c r="F2138" s="4">
        <v>110</v>
      </c>
      <c r="G2138" s="4">
        <v>0</v>
      </c>
      <c r="H2138" s="3">
        <v>17</v>
      </c>
      <c r="I2138" s="13">
        <f t="shared" si="132"/>
        <v>60885000</v>
      </c>
      <c r="J2138" s="12">
        <f t="shared" si="133"/>
        <v>203500000</v>
      </c>
      <c r="K2138" s="13">
        <f t="shared" si="134"/>
        <v>203500000</v>
      </c>
      <c r="L2138" s="12">
        <f t="shared" si="135"/>
        <v>203500000</v>
      </c>
    </row>
    <row r="2139" spans="1:12" ht="56.25" x14ac:dyDescent="0.25">
      <c r="A2139" s="11">
        <v>400680</v>
      </c>
      <c r="B2139" s="1"/>
      <c r="C2139" s="2" t="s">
        <v>1277</v>
      </c>
      <c r="D2139" s="7"/>
      <c r="E2139" s="5">
        <v>107</v>
      </c>
      <c r="F2139" s="4">
        <v>107</v>
      </c>
      <c r="G2139" s="4">
        <v>0</v>
      </c>
      <c r="H2139" s="3">
        <v>19</v>
      </c>
      <c r="I2139" s="13">
        <f t="shared" si="132"/>
        <v>59224500</v>
      </c>
      <c r="J2139" s="12">
        <f t="shared" si="133"/>
        <v>197950000</v>
      </c>
      <c r="K2139" s="13">
        <f t="shared" si="134"/>
        <v>197950000</v>
      </c>
      <c r="L2139" s="12">
        <f t="shared" si="135"/>
        <v>197950000</v>
      </c>
    </row>
    <row r="2140" spans="1:12" ht="56.25" x14ac:dyDescent="0.25">
      <c r="A2140" s="11">
        <v>400685</v>
      </c>
      <c r="B2140" s="1"/>
      <c r="C2140" s="2" t="s">
        <v>1278</v>
      </c>
      <c r="D2140" s="7"/>
      <c r="E2140" s="5">
        <v>90</v>
      </c>
      <c r="F2140" s="4">
        <v>90</v>
      </c>
      <c r="G2140" s="4">
        <v>0</v>
      </c>
      <c r="H2140" s="3">
        <v>17</v>
      </c>
      <c r="I2140" s="13">
        <f t="shared" si="132"/>
        <v>49815000</v>
      </c>
      <c r="J2140" s="12">
        <f t="shared" si="133"/>
        <v>166500000</v>
      </c>
      <c r="K2140" s="13">
        <f t="shared" si="134"/>
        <v>166500000</v>
      </c>
      <c r="L2140" s="12">
        <f t="shared" si="135"/>
        <v>166500000</v>
      </c>
    </row>
    <row r="2141" spans="1:12" ht="225" x14ac:dyDescent="0.25">
      <c r="A2141" s="11">
        <v>400690</v>
      </c>
      <c r="B2141" s="1"/>
      <c r="C2141" s="2" t="s">
        <v>1279</v>
      </c>
      <c r="D2141" s="7"/>
      <c r="E2141" s="5">
        <v>194</v>
      </c>
      <c r="F2141" s="4">
        <v>194</v>
      </c>
      <c r="G2141" s="4">
        <v>0</v>
      </c>
      <c r="H2141" s="3">
        <v>26</v>
      </c>
      <c r="I2141" s="13">
        <f t="shared" si="132"/>
        <v>107379000</v>
      </c>
      <c r="J2141" s="12">
        <f t="shared" si="133"/>
        <v>358900000</v>
      </c>
      <c r="K2141" s="13">
        <f t="shared" si="134"/>
        <v>358900000</v>
      </c>
      <c r="L2141" s="12">
        <f t="shared" si="135"/>
        <v>358900000</v>
      </c>
    </row>
    <row r="2142" spans="1:12" ht="56.25" x14ac:dyDescent="0.25">
      <c r="A2142" s="11">
        <v>400695</v>
      </c>
      <c r="B2142" s="1"/>
      <c r="C2142" s="2" t="s">
        <v>1280</v>
      </c>
      <c r="D2142" s="7"/>
      <c r="E2142" s="5">
        <v>113</v>
      </c>
      <c r="F2142" s="4">
        <v>113</v>
      </c>
      <c r="G2142" s="4">
        <v>0</v>
      </c>
      <c r="H2142" s="3">
        <v>26</v>
      </c>
      <c r="I2142" s="13">
        <f t="shared" si="132"/>
        <v>62545500</v>
      </c>
      <c r="J2142" s="12">
        <f t="shared" si="133"/>
        <v>209050000</v>
      </c>
      <c r="K2142" s="13">
        <f t="shared" si="134"/>
        <v>209050000</v>
      </c>
      <c r="L2142" s="12">
        <f t="shared" si="135"/>
        <v>209050000</v>
      </c>
    </row>
    <row r="2143" spans="1:12" ht="56.25" x14ac:dyDescent="0.25">
      <c r="A2143" s="11">
        <v>400700</v>
      </c>
      <c r="B2143" s="1"/>
      <c r="C2143" s="2" t="s">
        <v>1281</v>
      </c>
      <c r="D2143" s="7"/>
      <c r="E2143" s="5">
        <v>108</v>
      </c>
      <c r="F2143" s="4">
        <v>108</v>
      </c>
      <c r="G2143" s="4">
        <v>0</v>
      </c>
      <c r="H2143" s="3">
        <v>19</v>
      </c>
      <c r="I2143" s="13">
        <f t="shared" si="132"/>
        <v>59778000</v>
      </c>
      <c r="J2143" s="12">
        <f t="shared" si="133"/>
        <v>199800000</v>
      </c>
      <c r="K2143" s="13">
        <f t="shared" si="134"/>
        <v>199800000</v>
      </c>
      <c r="L2143" s="12">
        <f t="shared" si="135"/>
        <v>199800000</v>
      </c>
    </row>
    <row r="2144" spans="1:12" ht="37.5" x14ac:dyDescent="0.25">
      <c r="A2144" s="11">
        <v>400705</v>
      </c>
      <c r="B2144" s="1"/>
      <c r="C2144" s="2" t="s">
        <v>1282</v>
      </c>
      <c r="D2144" s="7"/>
      <c r="E2144" s="5">
        <v>70</v>
      </c>
      <c r="F2144" s="4">
        <v>70</v>
      </c>
      <c r="G2144" s="4">
        <v>0</v>
      </c>
      <c r="H2144" s="3">
        <v>14</v>
      </c>
      <c r="I2144" s="13">
        <f t="shared" si="132"/>
        <v>38745000</v>
      </c>
      <c r="J2144" s="12">
        <f t="shared" si="133"/>
        <v>129500000</v>
      </c>
      <c r="K2144" s="13">
        <f t="shared" si="134"/>
        <v>129500000</v>
      </c>
      <c r="L2144" s="12">
        <f t="shared" si="135"/>
        <v>129500000</v>
      </c>
    </row>
    <row r="2145" spans="1:12" ht="56.25" x14ac:dyDescent="0.25">
      <c r="A2145" s="11">
        <v>400710</v>
      </c>
      <c r="B2145" s="1"/>
      <c r="C2145" s="2" t="s">
        <v>1283</v>
      </c>
      <c r="D2145" s="7"/>
      <c r="E2145" s="5">
        <v>150</v>
      </c>
      <c r="F2145" s="4">
        <v>150</v>
      </c>
      <c r="G2145" s="4">
        <v>0</v>
      </c>
      <c r="H2145" s="3">
        <v>26</v>
      </c>
      <c r="I2145" s="13">
        <f t="shared" si="132"/>
        <v>83025000</v>
      </c>
      <c r="J2145" s="12">
        <f t="shared" si="133"/>
        <v>277500000</v>
      </c>
      <c r="K2145" s="13">
        <f t="shared" si="134"/>
        <v>277500000</v>
      </c>
      <c r="L2145" s="12">
        <f t="shared" si="135"/>
        <v>277500000</v>
      </c>
    </row>
    <row r="2146" spans="1:12" ht="37.5" x14ac:dyDescent="0.25">
      <c r="A2146" s="11">
        <v>400715</v>
      </c>
      <c r="B2146" s="1"/>
      <c r="C2146" s="2" t="s">
        <v>1284</v>
      </c>
      <c r="D2146" s="7"/>
      <c r="E2146" s="5">
        <v>71</v>
      </c>
      <c r="F2146" s="4">
        <v>71</v>
      </c>
      <c r="G2146" s="4">
        <v>0</v>
      </c>
      <c r="H2146" s="3">
        <v>14</v>
      </c>
      <c r="I2146" s="13">
        <f t="shared" si="132"/>
        <v>39298500</v>
      </c>
      <c r="J2146" s="12">
        <f t="shared" si="133"/>
        <v>131350000</v>
      </c>
      <c r="K2146" s="13">
        <f t="shared" si="134"/>
        <v>131350000</v>
      </c>
      <c r="L2146" s="12">
        <f t="shared" si="135"/>
        <v>131350000</v>
      </c>
    </row>
    <row r="2147" spans="1:12" ht="56.25" x14ac:dyDescent="0.25">
      <c r="A2147" s="11">
        <v>400720</v>
      </c>
      <c r="B2147" s="1"/>
      <c r="C2147" s="2" t="s">
        <v>1285</v>
      </c>
      <c r="D2147" s="7" t="s">
        <v>5472</v>
      </c>
      <c r="E2147" s="5">
        <v>110</v>
      </c>
      <c r="F2147" s="4">
        <v>110</v>
      </c>
      <c r="G2147" s="4">
        <v>0</v>
      </c>
      <c r="H2147" s="3">
        <v>26</v>
      </c>
      <c r="I2147" s="13">
        <f t="shared" si="132"/>
        <v>60885000</v>
      </c>
      <c r="J2147" s="12">
        <f t="shared" si="133"/>
        <v>203500000</v>
      </c>
      <c r="K2147" s="13">
        <f t="shared" si="134"/>
        <v>203500000</v>
      </c>
      <c r="L2147" s="12">
        <f t="shared" si="135"/>
        <v>203500000</v>
      </c>
    </row>
    <row r="2148" spans="1:12" ht="75" x14ac:dyDescent="0.25">
      <c r="A2148" s="11">
        <v>400725</v>
      </c>
      <c r="B2148" s="1"/>
      <c r="C2148" s="2" t="s">
        <v>1286</v>
      </c>
      <c r="D2148" s="7"/>
      <c r="E2148" s="5">
        <v>23</v>
      </c>
      <c r="F2148" s="4">
        <v>13</v>
      </c>
      <c r="G2148" s="4">
        <v>10</v>
      </c>
      <c r="H2148" s="3">
        <v>9</v>
      </c>
      <c r="I2148" s="13">
        <f t="shared" si="132"/>
        <v>18595500</v>
      </c>
      <c r="J2148" s="12">
        <f t="shared" si="133"/>
        <v>75050000</v>
      </c>
      <c r="K2148" s="13">
        <f t="shared" si="134"/>
        <v>44650000</v>
      </c>
      <c r="L2148" s="12">
        <f t="shared" si="135"/>
        <v>67450000</v>
      </c>
    </row>
    <row r="2149" spans="1:12" ht="56.25" x14ac:dyDescent="0.25">
      <c r="A2149" s="11">
        <v>400730</v>
      </c>
      <c r="B2149" s="1"/>
      <c r="C2149" s="2" t="s">
        <v>3115</v>
      </c>
      <c r="D2149" s="7"/>
      <c r="E2149" s="5">
        <v>27</v>
      </c>
      <c r="F2149" s="4">
        <v>15</v>
      </c>
      <c r="G2149" s="4">
        <v>12</v>
      </c>
      <c r="H2149" s="3">
        <v>9</v>
      </c>
      <c r="I2149" s="13">
        <f t="shared" si="132"/>
        <v>21982500</v>
      </c>
      <c r="J2149" s="12">
        <f t="shared" si="133"/>
        <v>88950000</v>
      </c>
      <c r="K2149" s="13">
        <f t="shared" si="134"/>
        <v>52470000</v>
      </c>
      <c r="L2149" s="12">
        <f t="shared" si="135"/>
        <v>79830000</v>
      </c>
    </row>
    <row r="2150" spans="1:12" ht="56.25" x14ac:dyDescent="0.25">
      <c r="A2150" s="11">
        <v>400735</v>
      </c>
      <c r="B2150" s="1"/>
      <c r="C2150" s="2" t="s">
        <v>1287</v>
      </c>
      <c r="D2150" s="7"/>
      <c r="E2150" s="5">
        <v>40.4</v>
      </c>
      <c r="F2150" s="4">
        <v>23</v>
      </c>
      <c r="G2150" s="4">
        <v>17.399999999999999</v>
      </c>
      <c r="H2150" s="3">
        <v>9</v>
      </c>
      <c r="I2150" s="13">
        <f t="shared" si="132"/>
        <v>32566500</v>
      </c>
      <c r="J2150" s="12">
        <f t="shared" si="133"/>
        <v>131290000</v>
      </c>
      <c r="K2150" s="13">
        <f t="shared" si="134"/>
        <v>78394000</v>
      </c>
      <c r="L2150" s="12">
        <f t="shared" si="135"/>
        <v>118066000</v>
      </c>
    </row>
    <row r="2151" spans="1:12" ht="75" x14ac:dyDescent="0.25">
      <c r="A2151" s="11">
        <v>400740</v>
      </c>
      <c r="B2151" s="1"/>
      <c r="C2151" s="2" t="s">
        <v>5473</v>
      </c>
      <c r="D2151" s="7" t="s">
        <v>5440</v>
      </c>
      <c r="E2151" s="5">
        <v>31</v>
      </c>
      <c r="F2151" s="4">
        <v>19</v>
      </c>
      <c r="G2151" s="4">
        <v>12</v>
      </c>
      <c r="H2151" s="3">
        <v>9</v>
      </c>
      <c r="I2151" s="13">
        <f t="shared" si="132"/>
        <v>24196500</v>
      </c>
      <c r="J2151" s="12">
        <f t="shared" si="133"/>
        <v>96350000</v>
      </c>
      <c r="K2151" s="13">
        <f t="shared" si="134"/>
        <v>59870000</v>
      </c>
      <c r="L2151" s="12">
        <f t="shared" si="135"/>
        <v>87230000</v>
      </c>
    </row>
    <row r="2152" spans="1:12" ht="56.25" x14ac:dyDescent="0.25">
      <c r="A2152" s="11">
        <v>400745</v>
      </c>
      <c r="B2152" s="1"/>
      <c r="C2152" s="2" t="s">
        <v>3116</v>
      </c>
      <c r="D2152" s="7"/>
      <c r="E2152" s="5">
        <v>28</v>
      </c>
      <c r="F2152" s="4">
        <v>18</v>
      </c>
      <c r="G2152" s="4">
        <v>10</v>
      </c>
      <c r="H2152" s="3">
        <v>9</v>
      </c>
      <c r="I2152" s="13">
        <f t="shared" si="132"/>
        <v>21363000</v>
      </c>
      <c r="J2152" s="12">
        <f t="shared" si="133"/>
        <v>84300000</v>
      </c>
      <c r="K2152" s="13">
        <f t="shared" si="134"/>
        <v>53900000</v>
      </c>
      <c r="L2152" s="12">
        <f t="shared" si="135"/>
        <v>76700000</v>
      </c>
    </row>
    <row r="2153" spans="1:12" ht="93.75" x14ac:dyDescent="0.25">
      <c r="A2153" s="11">
        <v>400750</v>
      </c>
      <c r="B2153" s="1"/>
      <c r="C2153" s="2" t="s">
        <v>3117</v>
      </c>
      <c r="D2153" s="7"/>
      <c r="E2153" s="5">
        <v>100</v>
      </c>
      <c r="F2153" s="4">
        <v>100</v>
      </c>
      <c r="G2153" s="4">
        <v>0</v>
      </c>
      <c r="H2153" s="3">
        <v>14</v>
      </c>
      <c r="I2153" s="13">
        <f t="shared" si="132"/>
        <v>55350000</v>
      </c>
      <c r="J2153" s="12">
        <f t="shared" si="133"/>
        <v>185000000</v>
      </c>
      <c r="K2153" s="13">
        <f t="shared" si="134"/>
        <v>185000000</v>
      </c>
      <c r="L2153" s="12">
        <f t="shared" si="135"/>
        <v>185000000</v>
      </c>
    </row>
    <row r="2154" spans="1:12" ht="112.5" x14ac:dyDescent="0.25">
      <c r="A2154" s="11">
        <v>400751</v>
      </c>
      <c r="B2154" s="1"/>
      <c r="C2154" s="2" t="s">
        <v>3118</v>
      </c>
      <c r="D2154" s="7"/>
      <c r="E2154" s="5">
        <v>69</v>
      </c>
      <c r="F2154" s="4">
        <v>69</v>
      </c>
      <c r="G2154" s="4">
        <v>0</v>
      </c>
      <c r="H2154" s="3">
        <v>14</v>
      </c>
      <c r="I2154" s="13">
        <f t="shared" si="132"/>
        <v>38191500</v>
      </c>
      <c r="J2154" s="12">
        <f t="shared" si="133"/>
        <v>127650000</v>
      </c>
      <c r="K2154" s="13">
        <f t="shared" si="134"/>
        <v>127650000</v>
      </c>
      <c r="L2154" s="12">
        <f t="shared" si="135"/>
        <v>127650000</v>
      </c>
    </row>
    <row r="2155" spans="1:12" ht="56.25" x14ac:dyDescent="0.25">
      <c r="A2155" s="11">
        <v>400755</v>
      </c>
      <c r="B2155" s="1"/>
      <c r="C2155" s="2" t="s">
        <v>1288</v>
      </c>
      <c r="D2155" s="7"/>
      <c r="E2155" s="5">
        <v>52</v>
      </c>
      <c r="F2155" s="4">
        <v>52</v>
      </c>
      <c r="G2155" s="4">
        <v>0</v>
      </c>
      <c r="H2155" s="3">
        <v>14</v>
      </c>
      <c r="I2155" s="13">
        <f t="shared" si="132"/>
        <v>28782000</v>
      </c>
      <c r="J2155" s="12">
        <f t="shared" si="133"/>
        <v>96200000</v>
      </c>
      <c r="K2155" s="13">
        <f t="shared" si="134"/>
        <v>96200000</v>
      </c>
      <c r="L2155" s="12">
        <f t="shared" si="135"/>
        <v>96200000</v>
      </c>
    </row>
    <row r="2156" spans="1:12" ht="75" x14ac:dyDescent="0.25">
      <c r="A2156" s="11">
        <v>400760</v>
      </c>
      <c r="B2156" s="1"/>
      <c r="C2156" s="2" t="s">
        <v>5474</v>
      </c>
      <c r="D2156" s="7"/>
      <c r="E2156" s="5">
        <v>8</v>
      </c>
      <c r="F2156" s="4">
        <v>8</v>
      </c>
      <c r="G2156" s="4">
        <v>0</v>
      </c>
      <c r="H2156" s="3">
        <v>9</v>
      </c>
      <c r="I2156" s="13">
        <f t="shared" si="132"/>
        <v>4428000</v>
      </c>
      <c r="J2156" s="12">
        <f t="shared" si="133"/>
        <v>14800000</v>
      </c>
      <c r="K2156" s="13">
        <f t="shared" si="134"/>
        <v>14800000</v>
      </c>
      <c r="L2156" s="12">
        <f t="shared" si="135"/>
        <v>14800000</v>
      </c>
    </row>
    <row r="2157" spans="1:12" ht="19.5" x14ac:dyDescent="0.25">
      <c r="A2157" s="11">
        <v>400765</v>
      </c>
      <c r="B2157" s="1"/>
      <c r="C2157" s="2" t="s">
        <v>3119</v>
      </c>
      <c r="D2157" s="7"/>
      <c r="E2157" s="5">
        <v>64</v>
      </c>
      <c r="F2157" s="4">
        <v>64</v>
      </c>
      <c r="G2157" s="4">
        <v>0</v>
      </c>
      <c r="H2157" s="3">
        <v>11</v>
      </c>
      <c r="I2157" s="13">
        <f t="shared" si="132"/>
        <v>35424000</v>
      </c>
      <c r="J2157" s="12">
        <f t="shared" si="133"/>
        <v>118400000</v>
      </c>
      <c r="K2157" s="13">
        <f t="shared" si="134"/>
        <v>118400000</v>
      </c>
      <c r="L2157" s="12">
        <f t="shared" si="135"/>
        <v>118400000</v>
      </c>
    </row>
    <row r="2158" spans="1:12" ht="56.25" x14ac:dyDescent="0.25">
      <c r="A2158" s="11">
        <v>400766</v>
      </c>
      <c r="B2158" s="1"/>
      <c r="C2158" s="2" t="s">
        <v>3120</v>
      </c>
      <c r="D2158" s="7"/>
      <c r="E2158" s="5">
        <v>78</v>
      </c>
      <c r="F2158" s="4">
        <v>78</v>
      </c>
      <c r="G2158" s="4">
        <v>0</v>
      </c>
      <c r="H2158" s="3">
        <v>11</v>
      </c>
      <c r="I2158" s="13">
        <f t="shared" si="132"/>
        <v>43173000</v>
      </c>
      <c r="J2158" s="12">
        <f t="shared" si="133"/>
        <v>144300000</v>
      </c>
      <c r="K2158" s="13">
        <f t="shared" si="134"/>
        <v>144300000</v>
      </c>
      <c r="L2158" s="12">
        <f t="shared" si="135"/>
        <v>144300000</v>
      </c>
    </row>
    <row r="2159" spans="1:12" ht="37.5" x14ac:dyDescent="0.25">
      <c r="A2159" s="11">
        <v>400770</v>
      </c>
      <c r="B2159" s="1"/>
      <c r="C2159" s="2" t="s">
        <v>1275</v>
      </c>
      <c r="D2159" s="7"/>
      <c r="E2159" s="5">
        <v>199</v>
      </c>
      <c r="F2159" s="4">
        <v>199</v>
      </c>
      <c r="G2159" s="4">
        <v>0</v>
      </c>
      <c r="H2159" s="3">
        <v>14</v>
      </c>
      <c r="I2159" s="13">
        <f t="shared" si="132"/>
        <v>110146500</v>
      </c>
      <c r="J2159" s="12">
        <f t="shared" si="133"/>
        <v>368150000</v>
      </c>
      <c r="K2159" s="13">
        <f t="shared" si="134"/>
        <v>368150000</v>
      </c>
      <c r="L2159" s="12">
        <f t="shared" si="135"/>
        <v>368150000</v>
      </c>
    </row>
    <row r="2160" spans="1:12" ht="75" x14ac:dyDescent="0.25">
      <c r="A2160" s="11">
        <v>400775</v>
      </c>
      <c r="B2160" s="1"/>
      <c r="C2160" s="2" t="s">
        <v>1276</v>
      </c>
      <c r="D2160" s="7"/>
      <c r="E2160" s="5">
        <v>130</v>
      </c>
      <c r="F2160" s="4">
        <v>130</v>
      </c>
      <c r="G2160" s="4">
        <v>0</v>
      </c>
      <c r="H2160" s="3">
        <v>11</v>
      </c>
      <c r="I2160" s="13">
        <f t="shared" si="132"/>
        <v>71955000</v>
      </c>
      <c r="J2160" s="12">
        <f t="shared" si="133"/>
        <v>240500000</v>
      </c>
      <c r="K2160" s="13">
        <f t="shared" si="134"/>
        <v>240500000</v>
      </c>
      <c r="L2160" s="12">
        <f t="shared" si="135"/>
        <v>240500000</v>
      </c>
    </row>
    <row r="2161" spans="1:12" ht="112.5" x14ac:dyDescent="0.25">
      <c r="A2161" s="11">
        <v>400780</v>
      </c>
      <c r="B2161" s="1"/>
      <c r="C2161" s="2" t="s">
        <v>3121</v>
      </c>
      <c r="D2161" s="7"/>
      <c r="E2161" s="5">
        <v>172</v>
      </c>
      <c r="F2161" s="4">
        <v>172</v>
      </c>
      <c r="G2161" s="4">
        <v>0</v>
      </c>
      <c r="H2161" s="3">
        <v>14</v>
      </c>
      <c r="I2161" s="13">
        <f t="shared" si="132"/>
        <v>95202000</v>
      </c>
      <c r="J2161" s="12">
        <f t="shared" si="133"/>
        <v>318200000</v>
      </c>
      <c r="K2161" s="13">
        <f t="shared" si="134"/>
        <v>318200000</v>
      </c>
      <c r="L2161" s="12">
        <f t="shared" si="135"/>
        <v>318200000</v>
      </c>
    </row>
    <row r="2162" spans="1:12" ht="93.75" x14ac:dyDescent="0.25">
      <c r="A2162" s="11">
        <v>400785</v>
      </c>
      <c r="B2162" s="1"/>
      <c r="C2162" s="2" t="s">
        <v>3122</v>
      </c>
      <c r="D2162" s="7" t="s">
        <v>1289</v>
      </c>
      <c r="E2162" s="5">
        <v>102</v>
      </c>
      <c r="F2162" s="4">
        <v>102</v>
      </c>
      <c r="G2162" s="4">
        <v>0</v>
      </c>
      <c r="H2162" s="3">
        <v>11</v>
      </c>
      <c r="I2162" s="13">
        <f t="shared" si="132"/>
        <v>56457000</v>
      </c>
      <c r="J2162" s="12">
        <f t="shared" si="133"/>
        <v>188700000</v>
      </c>
      <c r="K2162" s="13">
        <f t="shared" si="134"/>
        <v>188700000</v>
      </c>
      <c r="L2162" s="12">
        <f t="shared" si="135"/>
        <v>188700000</v>
      </c>
    </row>
    <row r="2163" spans="1:12" ht="37.5" x14ac:dyDescent="0.25">
      <c r="A2163" s="11">
        <v>400790</v>
      </c>
      <c r="B2163" s="1"/>
      <c r="C2163" s="2" t="s">
        <v>1290</v>
      </c>
      <c r="D2163" s="7"/>
      <c r="E2163" s="5">
        <v>57</v>
      </c>
      <c r="F2163" s="4">
        <v>57</v>
      </c>
      <c r="G2163" s="4">
        <v>0</v>
      </c>
      <c r="H2163" s="3">
        <v>11</v>
      </c>
      <c r="I2163" s="13">
        <f t="shared" si="132"/>
        <v>31549500</v>
      </c>
      <c r="J2163" s="12">
        <f t="shared" si="133"/>
        <v>105450000</v>
      </c>
      <c r="K2163" s="13">
        <f t="shared" si="134"/>
        <v>105450000</v>
      </c>
      <c r="L2163" s="12">
        <f t="shared" si="135"/>
        <v>105450000</v>
      </c>
    </row>
    <row r="2164" spans="1:12" ht="56.25" x14ac:dyDescent="0.25">
      <c r="A2164" s="11">
        <v>400795</v>
      </c>
      <c r="B2164" s="1"/>
      <c r="C2164" s="2" t="s">
        <v>3123</v>
      </c>
      <c r="D2164" s="7"/>
      <c r="E2164" s="5">
        <v>39</v>
      </c>
      <c r="F2164" s="4">
        <v>39</v>
      </c>
      <c r="G2164" s="4">
        <v>0</v>
      </c>
      <c r="H2164" s="3">
        <v>11</v>
      </c>
      <c r="I2164" s="13">
        <f t="shared" si="132"/>
        <v>21586500</v>
      </c>
      <c r="J2164" s="12">
        <f t="shared" si="133"/>
        <v>72150000</v>
      </c>
      <c r="K2164" s="13">
        <f t="shared" si="134"/>
        <v>72150000</v>
      </c>
      <c r="L2164" s="12">
        <f t="shared" si="135"/>
        <v>72150000</v>
      </c>
    </row>
    <row r="2165" spans="1:12" ht="56.25" x14ac:dyDescent="0.25">
      <c r="A2165" s="11">
        <v>400800</v>
      </c>
      <c r="B2165" s="1"/>
      <c r="C2165" s="2" t="s">
        <v>3124</v>
      </c>
      <c r="D2165" s="7" t="s">
        <v>5440</v>
      </c>
      <c r="E2165" s="5">
        <v>18</v>
      </c>
      <c r="F2165" s="4">
        <v>18</v>
      </c>
      <c r="G2165" s="4">
        <v>0</v>
      </c>
      <c r="H2165" s="3">
        <v>10</v>
      </c>
      <c r="I2165" s="13">
        <f t="shared" si="132"/>
        <v>9963000</v>
      </c>
      <c r="J2165" s="12">
        <f t="shared" si="133"/>
        <v>33300000</v>
      </c>
      <c r="K2165" s="13">
        <f t="shared" si="134"/>
        <v>33300000</v>
      </c>
      <c r="L2165" s="12">
        <f t="shared" si="135"/>
        <v>33300000</v>
      </c>
    </row>
    <row r="2166" spans="1:12" ht="37.5" x14ac:dyDescent="0.25">
      <c r="A2166" s="11">
        <v>400805</v>
      </c>
      <c r="B2166" s="1"/>
      <c r="C2166" s="2" t="s">
        <v>1291</v>
      </c>
      <c r="D2166" s="7"/>
      <c r="E2166" s="5">
        <v>3</v>
      </c>
      <c r="F2166" s="4">
        <v>3</v>
      </c>
      <c r="G2166" s="4">
        <v>0</v>
      </c>
      <c r="H2166" s="3">
        <v>5</v>
      </c>
      <c r="I2166" s="13">
        <f t="shared" si="132"/>
        <v>1660500</v>
      </c>
      <c r="J2166" s="12">
        <f t="shared" si="133"/>
        <v>5550000</v>
      </c>
      <c r="K2166" s="13">
        <f t="shared" si="134"/>
        <v>5550000</v>
      </c>
      <c r="L2166" s="12">
        <f t="shared" si="135"/>
        <v>5550000</v>
      </c>
    </row>
    <row r="2167" spans="1:12" ht="112.5" x14ac:dyDescent="0.25">
      <c r="A2167" s="11">
        <v>400810</v>
      </c>
      <c r="B2167" s="1"/>
      <c r="C2167" s="2" t="s">
        <v>3125</v>
      </c>
      <c r="D2167" s="7" t="s">
        <v>5440</v>
      </c>
      <c r="E2167" s="5">
        <v>4</v>
      </c>
      <c r="F2167" s="4">
        <v>4</v>
      </c>
      <c r="G2167" s="4">
        <v>0</v>
      </c>
      <c r="H2167" s="3">
        <v>5</v>
      </c>
      <c r="I2167" s="13">
        <f t="shared" si="132"/>
        <v>2214000</v>
      </c>
      <c r="J2167" s="12">
        <f t="shared" si="133"/>
        <v>7400000</v>
      </c>
      <c r="K2167" s="13">
        <f t="shared" si="134"/>
        <v>7400000</v>
      </c>
      <c r="L2167" s="12">
        <f t="shared" si="135"/>
        <v>7400000</v>
      </c>
    </row>
    <row r="2168" spans="1:12" ht="37.5" x14ac:dyDescent="0.25">
      <c r="A2168" s="11">
        <v>400815</v>
      </c>
      <c r="B2168" s="1"/>
      <c r="C2168" s="2" t="s">
        <v>3126</v>
      </c>
      <c r="D2168" s="7" t="s">
        <v>1292</v>
      </c>
      <c r="E2168" s="5">
        <v>69</v>
      </c>
      <c r="F2168" s="4">
        <v>69</v>
      </c>
      <c r="G2168" s="4">
        <v>0</v>
      </c>
      <c r="H2168" s="3">
        <v>11</v>
      </c>
      <c r="I2168" s="13">
        <f t="shared" si="132"/>
        <v>38191500</v>
      </c>
      <c r="J2168" s="12">
        <f t="shared" si="133"/>
        <v>127650000</v>
      </c>
      <c r="K2168" s="13">
        <f t="shared" si="134"/>
        <v>127650000</v>
      </c>
      <c r="L2168" s="12">
        <f t="shared" si="135"/>
        <v>127650000</v>
      </c>
    </row>
    <row r="2169" spans="1:12" ht="19.5" x14ac:dyDescent="0.25">
      <c r="A2169" s="11">
        <v>400820</v>
      </c>
      <c r="B2169" s="1"/>
      <c r="C2169" s="2" t="s">
        <v>3127</v>
      </c>
      <c r="D2169" s="7"/>
      <c r="E2169" s="5">
        <v>77</v>
      </c>
      <c r="F2169" s="4">
        <v>77</v>
      </c>
      <c r="G2169" s="4">
        <v>0</v>
      </c>
      <c r="H2169" s="3">
        <v>11</v>
      </c>
      <c r="I2169" s="13">
        <f t="shared" si="132"/>
        <v>42619500</v>
      </c>
      <c r="J2169" s="12">
        <f t="shared" si="133"/>
        <v>142450000</v>
      </c>
      <c r="K2169" s="13">
        <f t="shared" si="134"/>
        <v>142450000</v>
      </c>
      <c r="L2169" s="12">
        <f t="shared" si="135"/>
        <v>142450000</v>
      </c>
    </row>
    <row r="2170" spans="1:12" ht="37.5" x14ac:dyDescent="0.25">
      <c r="A2170" s="11">
        <v>400821</v>
      </c>
      <c r="B2170" s="1"/>
      <c r="C2170" s="2" t="s">
        <v>3128</v>
      </c>
      <c r="D2170" s="7"/>
      <c r="E2170" s="5">
        <v>93</v>
      </c>
      <c r="F2170" s="4">
        <v>93</v>
      </c>
      <c r="G2170" s="4">
        <v>0</v>
      </c>
      <c r="H2170" s="3">
        <v>11</v>
      </c>
      <c r="I2170" s="13">
        <f t="shared" si="132"/>
        <v>51475500</v>
      </c>
      <c r="J2170" s="12">
        <f t="shared" si="133"/>
        <v>172050000</v>
      </c>
      <c r="K2170" s="13">
        <f t="shared" si="134"/>
        <v>172050000</v>
      </c>
      <c r="L2170" s="12">
        <f t="shared" si="135"/>
        <v>172050000</v>
      </c>
    </row>
    <row r="2171" spans="1:12" ht="75" x14ac:dyDescent="0.25">
      <c r="A2171" s="11">
        <v>400825</v>
      </c>
      <c r="B2171" s="1"/>
      <c r="C2171" s="2" t="s">
        <v>3129</v>
      </c>
      <c r="D2171" s="7" t="s">
        <v>1293</v>
      </c>
      <c r="E2171" s="5">
        <v>48</v>
      </c>
      <c r="F2171" s="4">
        <v>48</v>
      </c>
      <c r="G2171" s="4">
        <v>0</v>
      </c>
      <c r="H2171" s="3">
        <v>11</v>
      </c>
      <c r="I2171" s="13">
        <f t="shared" si="132"/>
        <v>26568000</v>
      </c>
      <c r="J2171" s="12">
        <f t="shared" si="133"/>
        <v>88800000</v>
      </c>
      <c r="K2171" s="13">
        <f t="shared" si="134"/>
        <v>88800000</v>
      </c>
      <c r="L2171" s="12">
        <f t="shared" si="135"/>
        <v>88800000</v>
      </c>
    </row>
    <row r="2172" spans="1:12" ht="37.5" x14ac:dyDescent="0.25">
      <c r="A2172" s="11">
        <v>400826</v>
      </c>
      <c r="B2172" s="1"/>
      <c r="C2172" s="2" t="s">
        <v>3130</v>
      </c>
      <c r="D2172" s="7" t="s">
        <v>1293</v>
      </c>
      <c r="E2172" s="5">
        <v>41</v>
      </c>
      <c r="F2172" s="4">
        <v>41</v>
      </c>
      <c r="G2172" s="4">
        <v>0</v>
      </c>
      <c r="H2172" s="3">
        <v>11</v>
      </c>
      <c r="I2172" s="13">
        <f t="shared" si="132"/>
        <v>22693500</v>
      </c>
      <c r="J2172" s="12">
        <f t="shared" si="133"/>
        <v>75850000</v>
      </c>
      <c r="K2172" s="13">
        <f t="shared" si="134"/>
        <v>75850000</v>
      </c>
      <c r="L2172" s="12">
        <f t="shared" si="135"/>
        <v>75850000</v>
      </c>
    </row>
    <row r="2173" spans="1:12" ht="56.25" x14ac:dyDescent="0.25">
      <c r="A2173" s="11">
        <v>400830</v>
      </c>
      <c r="B2173" s="1"/>
      <c r="C2173" s="2" t="s">
        <v>1294</v>
      </c>
      <c r="D2173" s="7"/>
      <c r="E2173" s="5">
        <v>78</v>
      </c>
      <c r="F2173" s="4">
        <v>78</v>
      </c>
      <c r="G2173" s="4">
        <v>0</v>
      </c>
      <c r="H2173" s="3">
        <v>11</v>
      </c>
      <c r="I2173" s="13">
        <f t="shared" si="132"/>
        <v>43173000</v>
      </c>
      <c r="J2173" s="12">
        <f t="shared" si="133"/>
        <v>144300000</v>
      </c>
      <c r="K2173" s="13">
        <f t="shared" si="134"/>
        <v>144300000</v>
      </c>
      <c r="L2173" s="12">
        <f t="shared" si="135"/>
        <v>144300000</v>
      </c>
    </row>
    <row r="2174" spans="1:12" ht="56.25" x14ac:dyDescent="0.25">
      <c r="A2174" s="11">
        <v>400835</v>
      </c>
      <c r="B2174" s="1"/>
      <c r="C2174" s="2" t="s">
        <v>1295</v>
      </c>
      <c r="D2174" s="7"/>
      <c r="E2174" s="5">
        <v>95</v>
      </c>
      <c r="F2174" s="4">
        <v>95</v>
      </c>
      <c r="G2174" s="4">
        <v>0</v>
      </c>
      <c r="H2174" s="3">
        <v>11</v>
      </c>
      <c r="I2174" s="13">
        <f t="shared" si="132"/>
        <v>52582500</v>
      </c>
      <c r="J2174" s="12">
        <f t="shared" si="133"/>
        <v>175750000</v>
      </c>
      <c r="K2174" s="13">
        <f t="shared" si="134"/>
        <v>175750000</v>
      </c>
      <c r="L2174" s="12">
        <f t="shared" si="135"/>
        <v>175750000</v>
      </c>
    </row>
    <row r="2175" spans="1:12" ht="131.25" x14ac:dyDescent="0.25">
      <c r="A2175" s="11">
        <v>400840</v>
      </c>
      <c r="B2175" s="1" t="s">
        <v>16</v>
      </c>
      <c r="C2175" s="2" t="s">
        <v>5475</v>
      </c>
      <c r="D2175" s="7" t="s">
        <v>1296</v>
      </c>
      <c r="E2175" s="5">
        <v>91</v>
      </c>
      <c r="F2175" s="4">
        <v>91</v>
      </c>
      <c r="G2175" s="4">
        <v>0</v>
      </c>
      <c r="H2175" s="3">
        <v>16</v>
      </c>
      <c r="I2175" s="13">
        <f t="shared" si="132"/>
        <v>50368500</v>
      </c>
      <c r="J2175" s="12">
        <f t="shared" si="133"/>
        <v>168350000</v>
      </c>
      <c r="K2175" s="13">
        <f t="shared" si="134"/>
        <v>168350000</v>
      </c>
      <c r="L2175" s="12">
        <f t="shared" si="135"/>
        <v>168350000</v>
      </c>
    </row>
    <row r="2176" spans="1:12" ht="225" x14ac:dyDescent="0.25">
      <c r="A2176" s="11">
        <v>400845</v>
      </c>
      <c r="B2176" s="1" t="s">
        <v>16</v>
      </c>
      <c r="C2176" s="2" t="s">
        <v>5476</v>
      </c>
      <c r="D2176" s="7" t="s">
        <v>1296</v>
      </c>
      <c r="E2176" s="5">
        <v>138</v>
      </c>
      <c r="F2176" s="4">
        <v>138</v>
      </c>
      <c r="G2176" s="4">
        <v>0</v>
      </c>
      <c r="H2176" s="3">
        <v>16</v>
      </c>
      <c r="I2176" s="13">
        <f t="shared" si="132"/>
        <v>76383000</v>
      </c>
      <c r="J2176" s="12">
        <f t="shared" si="133"/>
        <v>255300000</v>
      </c>
      <c r="K2176" s="13">
        <f t="shared" si="134"/>
        <v>255300000</v>
      </c>
      <c r="L2176" s="12">
        <f t="shared" si="135"/>
        <v>255300000</v>
      </c>
    </row>
    <row r="2177" spans="1:12" ht="112.5" x14ac:dyDescent="0.25">
      <c r="A2177" s="11">
        <v>400850</v>
      </c>
      <c r="B2177" s="1"/>
      <c r="C2177" s="2" t="s">
        <v>3131</v>
      </c>
      <c r="D2177" s="7" t="s">
        <v>1296</v>
      </c>
      <c r="E2177" s="5">
        <v>152</v>
      </c>
      <c r="F2177" s="4">
        <v>152</v>
      </c>
      <c r="G2177" s="4">
        <v>0</v>
      </c>
      <c r="H2177" s="3">
        <v>16</v>
      </c>
      <c r="I2177" s="13">
        <f t="shared" si="132"/>
        <v>84132000</v>
      </c>
      <c r="J2177" s="12">
        <f t="shared" si="133"/>
        <v>281200000</v>
      </c>
      <c r="K2177" s="13">
        <f t="shared" si="134"/>
        <v>281200000</v>
      </c>
      <c r="L2177" s="12">
        <f t="shared" si="135"/>
        <v>281200000</v>
      </c>
    </row>
    <row r="2178" spans="1:12" ht="19.5" x14ac:dyDescent="0.25">
      <c r="A2178" s="11">
        <v>400851</v>
      </c>
      <c r="B2178" s="1" t="s">
        <v>16</v>
      </c>
      <c r="C2178" s="2" t="s">
        <v>1297</v>
      </c>
      <c r="D2178" s="7"/>
      <c r="E2178" s="5">
        <v>72</v>
      </c>
      <c r="F2178" s="4">
        <v>72</v>
      </c>
      <c r="G2178" s="4">
        <v>0</v>
      </c>
      <c r="H2178" s="3">
        <v>16</v>
      </c>
      <c r="I2178" s="13">
        <f t="shared" si="132"/>
        <v>39852000</v>
      </c>
      <c r="J2178" s="12">
        <f t="shared" si="133"/>
        <v>133200000</v>
      </c>
      <c r="K2178" s="13">
        <f t="shared" si="134"/>
        <v>133200000</v>
      </c>
      <c r="L2178" s="12">
        <f t="shared" si="135"/>
        <v>133200000</v>
      </c>
    </row>
    <row r="2179" spans="1:12" ht="93.75" x14ac:dyDescent="0.25">
      <c r="A2179" s="11">
        <v>400855</v>
      </c>
      <c r="B2179" s="1"/>
      <c r="C2179" s="2" t="s">
        <v>1298</v>
      </c>
      <c r="D2179" s="7"/>
      <c r="E2179" s="5">
        <v>124</v>
      </c>
      <c r="F2179" s="4">
        <v>124</v>
      </c>
      <c r="G2179" s="4">
        <v>0</v>
      </c>
      <c r="H2179" s="3">
        <v>16</v>
      </c>
      <c r="I2179" s="13">
        <f t="shared" si="132"/>
        <v>68634000</v>
      </c>
      <c r="J2179" s="12">
        <f t="shared" si="133"/>
        <v>229400000</v>
      </c>
      <c r="K2179" s="13">
        <f t="shared" si="134"/>
        <v>229400000</v>
      </c>
      <c r="L2179" s="12">
        <f t="shared" si="135"/>
        <v>229400000</v>
      </c>
    </row>
    <row r="2180" spans="1:12" ht="37.5" x14ac:dyDescent="0.25">
      <c r="A2180" s="11">
        <v>400860</v>
      </c>
      <c r="B2180" s="1"/>
      <c r="C2180" s="2" t="s">
        <v>1299</v>
      </c>
      <c r="D2180" s="7"/>
      <c r="E2180" s="5">
        <v>50</v>
      </c>
      <c r="F2180" s="4">
        <v>50</v>
      </c>
      <c r="G2180" s="4">
        <v>0</v>
      </c>
      <c r="H2180" s="3">
        <v>11</v>
      </c>
      <c r="I2180" s="13">
        <f t="shared" ref="I2180:I2243" si="136">F2180*553500+G2180*1140000</f>
        <v>27675000</v>
      </c>
      <c r="J2180" s="12">
        <f t="shared" ref="J2180:J2243" si="137">F2180*1850000+G2180*5100000</f>
        <v>92500000</v>
      </c>
      <c r="K2180" s="13">
        <f t="shared" ref="K2180:K2243" si="138">F2180*1850000+G2180*2060000</f>
        <v>92500000</v>
      </c>
      <c r="L2180" s="12">
        <f t="shared" ref="L2180:L2243" si="139">F2180*1850000+G2180*4340000</f>
        <v>92500000</v>
      </c>
    </row>
    <row r="2181" spans="1:12" ht="37.5" x14ac:dyDescent="0.25">
      <c r="A2181" s="11">
        <v>400865</v>
      </c>
      <c r="B2181" s="1"/>
      <c r="C2181" s="2" t="s">
        <v>1300</v>
      </c>
      <c r="D2181" s="7"/>
      <c r="E2181" s="5">
        <v>117</v>
      </c>
      <c r="F2181" s="4">
        <v>117</v>
      </c>
      <c r="G2181" s="4">
        <v>0</v>
      </c>
      <c r="H2181" s="3">
        <v>11</v>
      </c>
      <c r="I2181" s="13">
        <f t="shared" si="136"/>
        <v>64759500</v>
      </c>
      <c r="J2181" s="12">
        <f t="shared" si="137"/>
        <v>216450000</v>
      </c>
      <c r="K2181" s="13">
        <f t="shared" si="138"/>
        <v>216450000</v>
      </c>
      <c r="L2181" s="12">
        <f t="shared" si="139"/>
        <v>216450000</v>
      </c>
    </row>
    <row r="2182" spans="1:12" ht="56.25" x14ac:dyDescent="0.25">
      <c r="A2182" s="11">
        <v>400870</v>
      </c>
      <c r="B2182" s="1"/>
      <c r="C2182" s="2" t="s">
        <v>1301</v>
      </c>
      <c r="D2182" s="7" t="s">
        <v>3132</v>
      </c>
      <c r="E2182" s="5">
        <v>79</v>
      </c>
      <c r="F2182" s="4">
        <v>79</v>
      </c>
      <c r="G2182" s="4">
        <v>0</v>
      </c>
      <c r="H2182" s="3">
        <v>11</v>
      </c>
      <c r="I2182" s="13">
        <f t="shared" si="136"/>
        <v>43726500</v>
      </c>
      <c r="J2182" s="12">
        <f t="shared" si="137"/>
        <v>146150000</v>
      </c>
      <c r="K2182" s="13">
        <f t="shared" si="138"/>
        <v>146150000</v>
      </c>
      <c r="L2182" s="12">
        <f t="shared" si="139"/>
        <v>146150000</v>
      </c>
    </row>
    <row r="2183" spans="1:12" ht="56.25" x14ac:dyDescent="0.25">
      <c r="A2183" s="11">
        <v>400875</v>
      </c>
      <c r="B2183" s="1"/>
      <c r="C2183" s="2" t="s">
        <v>1302</v>
      </c>
      <c r="D2183" s="7"/>
      <c r="E2183" s="5">
        <v>61</v>
      </c>
      <c r="F2183" s="4">
        <v>61</v>
      </c>
      <c r="G2183" s="4">
        <v>0</v>
      </c>
      <c r="H2183" s="3">
        <v>11</v>
      </c>
      <c r="I2183" s="13">
        <f t="shared" si="136"/>
        <v>33763500</v>
      </c>
      <c r="J2183" s="12">
        <f t="shared" si="137"/>
        <v>112850000</v>
      </c>
      <c r="K2183" s="13">
        <f t="shared" si="138"/>
        <v>112850000</v>
      </c>
      <c r="L2183" s="12">
        <f t="shared" si="139"/>
        <v>112850000</v>
      </c>
    </row>
    <row r="2184" spans="1:12" ht="75" x14ac:dyDescent="0.25">
      <c r="A2184" s="11">
        <v>400880</v>
      </c>
      <c r="B2184" s="1" t="s">
        <v>24</v>
      </c>
      <c r="C2184" s="2" t="s">
        <v>1303</v>
      </c>
      <c r="D2184" s="7"/>
      <c r="E2184" s="5">
        <v>12</v>
      </c>
      <c r="F2184" s="4">
        <v>12</v>
      </c>
      <c r="G2184" s="4">
        <v>0</v>
      </c>
      <c r="H2184" s="3">
        <v>0</v>
      </c>
      <c r="I2184" s="13">
        <f t="shared" si="136"/>
        <v>6642000</v>
      </c>
      <c r="J2184" s="12">
        <f t="shared" si="137"/>
        <v>22200000</v>
      </c>
      <c r="K2184" s="13">
        <f t="shared" si="138"/>
        <v>22200000</v>
      </c>
      <c r="L2184" s="12">
        <f t="shared" si="139"/>
        <v>22200000</v>
      </c>
    </row>
    <row r="2185" spans="1:12" ht="112.5" x14ac:dyDescent="0.25">
      <c r="A2185" s="11">
        <v>400885</v>
      </c>
      <c r="B2185" s="1"/>
      <c r="C2185" s="2" t="s">
        <v>1304</v>
      </c>
      <c r="D2185" s="7"/>
      <c r="E2185" s="5">
        <v>72</v>
      </c>
      <c r="F2185" s="4">
        <v>72</v>
      </c>
      <c r="G2185" s="4">
        <v>0</v>
      </c>
      <c r="H2185" s="3">
        <v>11</v>
      </c>
      <c r="I2185" s="13">
        <f t="shared" si="136"/>
        <v>39852000</v>
      </c>
      <c r="J2185" s="12">
        <f t="shared" si="137"/>
        <v>133200000</v>
      </c>
      <c r="K2185" s="13">
        <f t="shared" si="138"/>
        <v>133200000</v>
      </c>
      <c r="L2185" s="12">
        <f t="shared" si="139"/>
        <v>133200000</v>
      </c>
    </row>
    <row r="2186" spans="1:12" ht="75" x14ac:dyDescent="0.25">
      <c r="A2186" s="11">
        <v>400890</v>
      </c>
      <c r="B2186" s="1"/>
      <c r="C2186" s="2" t="s">
        <v>1305</v>
      </c>
      <c r="D2186" s="7"/>
      <c r="E2186" s="5">
        <v>72</v>
      </c>
      <c r="F2186" s="4">
        <v>72</v>
      </c>
      <c r="G2186" s="4">
        <v>0</v>
      </c>
      <c r="H2186" s="3">
        <v>11</v>
      </c>
      <c r="I2186" s="13">
        <f t="shared" si="136"/>
        <v>39852000</v>
      </c>
      <c r="J2186" s="12">
        <f t="shared" si="137"/>
        <v>133200000</v>
      </c>
      <c r="K2186" s="13">
        <f t="shared" si="138"/>
        <v>133200000</v>
      </c>
      <c r="L2186" s="12">
        <f t="shared" si="139"/>
        <v>133200000</v>
      </c>
    </row>
    <row r="2187" spans="1:12" ht="75" x14ac:dyDescent="0.25">
      <c r="A2187" s="11">
        <v>400895</v>
      </c>
      <c r="B2187" s="1"/>
      <c r="C2187" s="2" t="s">
        <v>5477</v>
      </c>
      <c r="D2187" s="7"/>
      <c r="E2187" s="5">
        <v>76</v>
      </c>
      <c r="F2187" s="4">
        <v>76</v>
      </c>
      <c r="G2187" s="4">
        <v>0</v>
      </c>
      <c r="H2187" s="3">
        <v>11</v>
      </c>
      <c r="I2187" s="13">
        <f t="shared" si="136"/>
        <v>42066000</v>
      </c>
      <c r="J2187" s="12">
        <f t="shared" si="137"/>
        <v>140600000</v>
      </c>
      <c r="K2187" s="13">
        <f t="shared" si="138"/>
        <v>140600000</v>
      </c>
      <c r="L2187" s="12">
        <f t="shared" si="139"/>
        <v>140600000</v>
      </c>
    </row>
    <row r="2188" spans="1:12" ht="56.25" x14ac:dyDescent="0.25">
      <c r="A2188" s="11">
        <v>400897</v>
      </c>
      <c r="B2188" s="1"/>
      <c r="C2188" s="2" t="s">
        <v>1306</v>
      </c>
      <c r="D2188" s="7"/>
      <c r="E2188" s="5">
        <v>26.8</v>
      </c>
      <c r="F2188" s="4">
        <v>21</v>
      </c>
      <c r="G2188" s="4">
        <v>5.8</v>
      </c>
      <c r="H2188" s="3">
        <v>11</v>
      </c>
      <c r="I2188" s="13">
        <f t="shared" si="136"/>
        <v>18235500</v>
      </c>
      <c r="J2188" s="12">
        <f t="shared" si="137"/>
        <v>68430000</v>
      </c>
      <c r="K2188" s="13">
        <f t="shared" si="138"/>
        <v>50798000</v>
      </c>
      <c r="L2188" s="12">
        <f t="shared" si="139"/>
        <v>64022000</v>
      </c>
    </row>
    <row r="2189" spans="1:12" ht="93.75" x14ac:dyDescent="0.25">
      <c r="A2189" s="11">
        <v>400900</v>
      </c>
      <c r="B2189" s="1"/>
      <c r="C2189" s="2" t="s">
        <v>5478</v>
      </c>
      <c r="D2189" s="7"/>
      <c r="E2189" s="5">
        <v>109</v>
      </c>
      <c r="F2189" s="4">
        <v>109</v>
      </c>
      <c r="G2189" s="4">
        <v>0</v>
      </c>
      <c r="H2189" s="3">
        <v>11</v>
      </c>
      <c r="I2189" s="13">
        <f t="shared" si="136"/>
        <v>60331500</v>
      </c>
      <c r="J2189" s="12">
        <f t="shared" si="137"/>
        <v>201650000</v>
      </c>
      <c r="K2189" s="13">
        <f t="shared" si="138"/>
        <v>201650000</v>
      </c>
      <c r="L2189" s="12">
        <f t="shared" si="139"/>
        <v>201650000</v>
      </c>
    </row>
    <row r="2190" spans="1:12" ht="56.25" x14ac:dyDescent="0.25">
      <c r="A2190" s="11">
        <v>400905</v>
      </c>
      <c r="B2190" s="1"/>
      <c r="C2190" s="2" t="s">
        <v>5479</v>
      </c>
      <c r="D2190" s="7"/>
      <c r="E2190" s="5">
        <v>9</v>
      </c>
      <c r="F2190" s="4">
        <v>9</v>
      </c>
      <c r="G2190" s="4">
        <v>0</v>
      </c>
      <c r="H2190" s="3">
        <v>10</v>
      </c>
      <c r="I2190" s="13">
        <f t="shared" si="136"/>
        <v>4981500</v>
      </c>
      <c r="J2190" s="12">
        <f t="shared" si="137"/>
        <v>16650000</v>
      </c>
      <c r="K2190" s="13">
        <f t="shared" si="138"/>
        <v>16650000</v>
      </c>
      <c r="L2190" s="12">
        <f t="shared" si="139"/>
        <v>16650000</v>
      </c>
    </row>
    <row r="2191" spans="1:12" ht="131.25" x14ac:dyDescent="0.25">
      <c r="A2191" s="11">
        <v>400910</v>
      </c>
      <c r="B2191" s="1"/>
      <c r="C2191" s="2" t="s">
        <v>1307</v>
      </c>
      <c r="D2191" s="7"/>
      <c r="E2191" s="5">
        <v>66</v>
      </c>
      <c r="F2191" s="4">
        <v>66</v>
      </c>
      <c r="G2191" s="4">
        <v>0</v>
      </c>
      <c r="H2191" s="3">
        <v>10</v>
      </c>
      <c r="I2191" s="13">
        <f t="shared" si="136"/>
        <v>36531000</v>
      </c>
      <c r="J2191" s="12">
        <f t="shared" si="137"/>
        <v>122100000</v>
      </c>
      <c r="K2191" s="13">
        <f t="shared" si="138"/>
        <v>122100000</v>
      </c>
      <c r="L2191" s="12">
        <f t="shared" si="139"/>
        <v>122100000</v>
      </c>
    </row>
    <row r="2192" spans="1:12" ht="56.25" x14ac:dyDescent="0.25">
      <c r="A2192" s="11">
        <v>400915</v>
      </c>
      <c r="B2192" s="1"/>
      <c r="C2192" s="2" t="s">
        <v>1308</v>
      </c>
      <c r="D2192" s="7"/>
      <c r="E2192" s="5">
        <v>87</v>
      </c>
      <c r="F2192" s="4">
        <v>87</v>
      </c>
      <c r="G2192" s="4">
        <v>0</v>
      </c>
      <c r="H2192" s="3">
        <v>11</v>
      </c>
      <c r="I2192" s="13">
        <f t="shared" si="136"/>
        <v>48154500</v>
      </c>
      <c r="J2192" s="12">
        <f t="shared" si="137"/>
        <v>160950000</v>
      </c>
      <c r="K2192" s="13">
        <f t="shared" si="138"/>
        <v>160950000</v>
      </c>
      <c r="L2192" s="12">
        <f t="shared" si="139"/>
        <v>160950000</v>
      </c>
    </row>
    <row r="2193" spans="1:12" ht="56.25" x14ac:dyDescent="0.25">
      <c r="A2193" s="11">
        <v>400920</v>
      </c>
      <c r="B2193" s="1" t="s">
        <v>24</v>
      </c>
      <c r="C2193" s="2" t="s">
        <v>3133</v>
      </c>
      <c r="D2193" s="7"/>
      <c r="E2193" s="5">
        <v>20</v>
      </c>
      <c r="F2193" s="4">
        <v>20</v>
      </c>
      <c r="G2193" s="4">
        <v>0</v>
      </c>
      <c r="H2193" s="3">
        <v>0</v>
      </c>
      <c r="I2193" s="13">
        <f t="shared" si="136"/>
        <v>11070000</v>
      </c>
      <c r="J2193" s="12">
        <f t="shared" si="137"/>
        <v>37000000</v>
      </c>
      <c r="K2193" s="13">
        <f t="shared" si="138"/>
        <v>37000000</v>
      </c>
      <c r="L2193" s="12">
        <f t="shared" si="139"/>
        <v>37000000</v>
      </c>
    </row>
    <row r="2194" spans="1:12" ht="37.5" x14ac:dyDescent="0.25">
      <c r="A2194" s="11">
        <v>400925</v>
      </c>
      <c r="B2194" s="1"/>
      <c r="C2194" s="2" t="s">
        <v>1309</v>
      </c>
      <c r="D2194" s="7"/>
      <c r="E2194" s="5">
        <v>83</v>
      </c>
      <c r="F2194" s="4">
        <v>83</v>
      </c>
      <c r="G2194" s="4">
        <v>0</v>
      </c>
      <c r="H2194" s="3">
        <v>11</v>
      </c>
      <c r="I2194" s="13">
        <f t="shared" si="136"/>
        <v>45940500</v>
      </c>
      <c r="J2194" s="12">
        <f t="shared" si="137"/>
        <v>153550000</v>
      </c>
      <c r="K2194" s="13">
        <f t="shared" si="138"/>
        <v>153550000</v>
      </c>
      <c r="L2194" s="12">
        <f t="shared" si="139"/>
        <v>153550000</v>
      </c>
    </row>
    <row r="2195" spans="1:12" ht="112.5" x14ac:dyDescent="0.25">
      <c r="A2195" s="11">
        <v>400930</v>
      </c>
      <c r="B2195" s="1"/>
      <c r="C2195" s="2" t="s">
        <v>1310</v>
      </c>
      <c r="D2195" s="7"/>
      <c r="E2195" s="5">
        <v>194</v>
      </c>
      <c r="F2195" s="4">
        <v>194</v>
      </c>
      <c r="G2195" s="4">
        <v>0</v>
      </c>
      <c r="H2195" s="3">
        <v>30</v>
      </c>
      <c r="I2195" s="13">
        <f t="shared" si="136"/>
        <v>107379000</v>
      </c>
      <c r="J2195" s="12">
        <f t="shared" si="137"/>
        <v>358900000</v>
      </c>
      <c r="K2195" s="13">
        <f t="shared" si="138"/>
        <v>358900000</v>
      </c>
      <c r="L2195" s="12">
        <f t="shared" si="139"/>
        <v>358900000</v>
      </c>
    </row>
    <row r="2196" spans="1:12" ht="75" x14ac:dyDescent="0.25">
      <c r="A2196" s="11">
        <v>400935</v>
      </c>
      <c r="B2196" s="1" t="s">
        <v>24</v>
      </c>
      <c r="C2196" s="2" t="s">
        <v>3134</v>
      </c>
      <c r="D2196" s="7"/>
      <c r="E2196" s="5">
        <v>21</v>
      </c>
      <c r="F2196" s="4">
        <v>21</v>
      </c>
      <c r="G2196" s="4">
        <v>0</v>
      </c>
      <c r="H2196" s="3">
        <v>0</v>
      </c>
      <c r="I2196" s="13">
        <f t="shared" si="136"/>
        <v>11623500</v>
      </c>
      <c r="J2196" s="12">
        <f t="shared" si="137"/>
        <v>38850000</v>
      </c>
      <c r="K2196" s="13">
        <f t="shared" si="138"/>
        <v>38850000</v>
      </c>
      <c r="L2196" s="12">
        <f t="shared" si="139"/>
        <v>38850000</v>
      </c>
    </row>
    <row r="2197" spans="1:12" ht="75" x14ac:dyDescent="0.25">
      <c r="A2197" s="11">
        <v>400940</v>
      </c>
      <c r="B2197" s="1"/>
      <c r="C2197" s="2" t="s">
        <v>1311</v>
      </c>
      <c r="D2197" s="7"/>
      <c r="E2197" s="5">
        <v>80</v>
      </c>
      <c r="F2197" s="4">
        <v>80</v>
      </c>
      <c r="G2197" s="4">
        <v>0</v>
      </c>
      <c r="H2197" s="3">
        <v>11</v>
      </c>
      <c r="I2197" s="13">
        <f t="shared" si="136"/>
        <v>44280000</v>
      </c>
      <c r="J2197" s="12">
        <f t="shared" si="137"/>
        <v>148000000</v>
      </c>
      <c r="K2197" s="13">
        <f t="shared" si="138"/>
        <v>148000000</v>
      </c>
      <c r="L2197" s="12">
        <f t="shared" si="139"/>
        <v>148000000</v>
      </c>
    </row>
    <row r="2198" spans="1:12" ht="75" x14ac:dyDescent="0.25">
      <c r="A2198" s="11">
        <v>400945</v>
      </c>
      <c r="B2198" s="1" t="s">
        <v>24</v>
      </c>
      <c r="C2198" s="2" t="s">
        <v>3135</v>
      </c>
      <c r="D2198" s="7"/>
      <c r="E2198" s="5">
        <v>10</v>
      </c>
      <c r="F2198" s="4">
        <v>10</v>
      </c>
      <c r="G2198" s="4">
        <v>0</v>
      </c>
      <c r="H2198" s="3">
        <v>0</v>
      </c>
      <c r="I2198" s="13">
        <f t="shared" si="136"/>
        <v>5535000</v>
      </c>
      <c r="J2198" s="12">
        <f t="shared" si="137"/>
        <v>18500000</v>
      </c>
      <c r="K2198" s="13">
        <f t="shared" si="138"/>
        <v>18500000</v>
      </c>
      <c r="L2198" s="12">
        <f t="shared" si="139"/>
        <v>18500000</v>
      </c>
    </row>
    <row r="2199" spans="1:12" ht="93.75" x14ac:dyDescent="0.25">
      <c r="A2199" s="11">
        <v>400955</v>
      </c>
      <c r="B2199" s="1"/>
      <c r="C2199" s="2" t="s">
        <v>1312</v>
      </c>
      <c r="D2199" s="7"/>
      <c r="E2199" s="5">
        <v>145</v>
      </c>
      <c r="F2199" s="4">
        <v>145</v>
      </c>
      <c r="G2199" s="4">
        <v>0</v>
      </c>
      <c r="H2199" s="3">
        <v>11</v>
      </c>
      <c r="I2199" s="13">
        <f t="shared" si="136"/>
        <v>80257500</v>
      </c>
      <c r="J2199" s="12">
        <f t="shared" si="137"/>
        <v>268250000</v>
      </c>
      <c r="K2199" s="13">
        <f t="shared" si="138"/>
        <v>268250000</v>
      </c>
      <c r="L2199" s="12">
        <f t="shared" si="139"/>
        <v>268250000</v>
      </c>
    </row>
    <row r="2200" spans="1:12" ht="56.25" x14ac:dyDescent="0.25">
      <c r="A2200" s="11">
        <v>400960</v>
      </c>
      <c r="B2200" s="1"/>
      <c r="C2200" s="2" t="s">
        <v>3136</v>
      </c>
      <c r="D2200" s="7"/>
      <c r="E2200" s="5">
        <v>134</v>
      </c>
      <c r="F2200" s="4">
        <v>134</v>
      </c>
      <c r="G2200" s="4">
        <v>0</v>
      </c>
      <c r="H2200" s="3">
        <v>11</v>
      </c>
      <c r="I2200" s="13">
        <f t="shared" si="136"/>
        <v>74169000</v>
      </c>
      <c r="J2200" s="12">
        <f t="shared" si="137"/>
        <v>247900000</v>
      </c>
      <c r="K2200" s="13">
        <f t="shared" si="138"/>
        <v>247900000</v>
      </c>
      <c r="L2200" s="12">
        <f t="shared" si="139"/>
        <v>247900000</v>
      </c>
    </row>
    <row r="2201" spans="1:12" ht="75" x14ac:dyDescent="0.25">
      <c r="A2201" s="11">
        <v>400961</v>
      </c>
      <c r="B2201" s="1"/>
      <c r="C2201" s="2" t="s">
        <v>3137</v>
      </c>
      <c r="D2201" s="7"/>
      <c r="E2201" s="5">
        <v>157</v>
      </c>
      <c r="F2201" s="4">
        <v>157</v>
      </c>
      <c r="G2201" s="4">
        <v>0</v>
      </c>
      <c r="H2201" s="3">
        <v>11</v>
      </c>
      <c r="I2201" s="13">
        <f t="shared" si="136"/>
        <v>86899500</v>
      </c>
      <c r="J2201" s="12">
        <f t="shared" si="137"/>
        <v>290450000</v>
      </c>
      <c r="K2201" s="13">
        <f t="shared" si="138"/>
        <v>290450000</v>
      </c>
      <c r="L2201" s="12">
        <f t="shared" si="139"/>
        <v>290450000</v>
      </c>
    </row>
    <row r="2202" spans="1:12" ht="56.25" x14ac:dyDescent="0.25">
      <c r="A2202" s="11">
        <v>400962</v>
      </c>
      <c r="B2202" s="1"/>
      <c r="C2202" s="2" t="s">
        <v>3138</v>
      </c>
      <c r="D2202" s="7"/>
      <c r="E2202" s="5">
        <v>166</v>
      </c>
      <c r="F2202" s="4">
        <v>166</v>
      </c>
      <c r="G2202" s="4">
        <v>0</v>
      </c>
      <c r="H2202" s="3">
        <v>11</v>
      </c>
      <c r="I2202" s="13">
        <f t="shared" si="136"/>
        <v>91881000</v>
      </c>
      <c r="J2202" s="12">
        <f t="shared" si="137"/>
        <v>307100000</v>
      </c>
      <c r="K2202" s="13">
        <f t="shared" si="138"/>
        <v>307100000</v>
      </c>
      <c r="L2202" s="12">
        <f t="shared" si="139"/>
        <v>307100000</v>
      </c>
    </row>
    <row r="2203" spans="1:12" ht="75" x14ac:dyDescent="0.25">
      <c r="A2203" s="11">
        <v>400965</v>
      </c>
      <c r="B2203" s="1"/>
      <c r="C2203" s="2" t="s">
        <v>1313</v>
      </c>
      <c r="D2203" s="7"/>
      <c r="E2203" s="5">
        <v>152</v>
      </c>
      <c r="F2203" s="4">
        <v>152</v>
      </c>
      <c r="G2203" s="4">
        <v>0</v>
      </c>
      <c r="H2203" s="3">
        <v>11</v>
      </c>
      <c r="I2203" s="13">
        <f t="shared" si="136"/>
        <v>84132000</v>
      </c>
      <c r="J2203" s="12">
        <f t="shared" si="137"/>
        <v>281200000</v>
      </c>
      <c r="K2203" s="13">
        <f t="shared" si="138"/>
        <v>281200000</v>
      </c>
      <c r="L2203" s="12">
        <f t="shared" si="139"/>
        <v>281200000</v>
      </c>
    </row>
    <row r="2204" spans="1:12" ht="75" x14ac:dyDescent="0.25">
      <c r="A2204" s="11">
        <v>400970</v>
      </c>
      <c r="B2204" s="1"/>
      <c r="C2204" s="2" t="s">
        <v>1314</v>
      </c>
      <c r="D2204" s="7"/>
      <c r="E2204" s="5">
        <v>175</v>
      </c>
      <c r="F2204" s="4">
        <v>175</v>
      </c>
      <c r="G2204" s="4">
        <v>0</v>
      </c>
      <c r="H2204" s="3">
        <v>11</v>
      </c>
      <c r="I2204" s="13">
        <f t="shared" si="136"/>
        <v>96862500</v>
      </c>
      <c r="J2204" s="12">
        <f t="shared" si="137"/>
        <v>323750000</v>
      </c>
      <c r="K2204" s="13">
        <f t="shared" si="138"/>
        <v>323750000</v>
      </c>
      <c r="L2204" s="12">
        <f t="shared" si="139"/>
        <v>323750000</v>
      </c>
    </row>
    <row r="2205" spans="1:12" ht="131.25" x14ac:dyDescent="0.25">
      <c r="A2205" s="11">
        <v>400975</v>
      </c>
      <c r="B2205" s="1"/>
      <c r="C2205" s="2" t="s">
        <v>3139</v>
      </c>
      <c r="D2205" s="7"/>
      <c r="E2205" s="5">
        <v>224</v>
      </c>
      <c r="F2205" s="4">
        <v>224</v>
      </c>
      <c r="G2205" s="4">
        <v>0</v>
      </c>
      <c r="H2205" s="3">
        <v>11</v>
      </c>
      <c r="I2205" s="13">
        <f t="shared" si="136"/>
        <v>123984000</v>
      </c>
      <c r="J2205" s="12">
        <f t="shared" si="137"/>
        <v>414400000</v>
      </c>
      <c r="K2205" s="13">
        <f t="shared" si="138"/>
        <v>414400000</v>
      </c>
      <c r="L2205" s="12">
        <f t="shared" si="139"/>
        <v>414400000</v>
      </c>
    </row>
    <row r="2206" spans="1:12" ht="75" x14ac:dyDescent="0.25">
      <c r="A2206" s="11">
        <v>400990</v>
      </c>
      <c r="B2206" s="1"/>
      <c r="C2206" s="2" t="s">
        <v>1315</v>
      </c>
      <c r="D2206" s="7"/>
      <c r="E2206" s="5">
        <v>60</v>
      </c>
      <c r="F2206" s="4">
        <v>60</v>
      </c>
      <c r="G2206" s="4">
        <v>0</v>
      </c>
      <c r="H2206" s="3">
        <v>11</v>
      </c>
      <c r="I2206" s="13">
        <f t="shared" si="136"/>
        <v>33210000</v>
      </c>
      <c r="J2206" s="12">
        <f t="shared" si="137"/>
        <v>111000000</v>
      </c>
      <c r="K2206" s="13">
        <f t="shared" si="138"/>
        <v>111000000</v>
      </c>
      <c r="L2206" s="12">
        <f t="shared" si="139"/>
        <v>111000000</v>
      </c>
    </row>
    <row r="2207" spans="1:12" ht="37.5" x14ac:dyDescent="0.25">
      <c r="A2207" s="11">
        <v>400995</v>
      </c>
      <c r="B2207" s="1"/>
      <c r="C2207" s="2" t="s">
        <v>3140</v>
      </c>
      <c r="D2207" s="7"/>
      <c r="E2207" s="5">
        <v>77</v>
      </c>
      <c r="F2207" s="4">
        <v>77</v>
      </c>
      <c r="G2207" s="4">
        <v>0</v>
      </c>
      <c r="H2207" s="3">
        <v>11</v>
      </c>
      <c r="I2207" s="13">
        <f t="shared" si="136"/>
        <v>42619500</v>
      </c>
      <c r="J2207" s="12">
        <f t="shared" si="137"/>
        <v>142450000</v>
      </c>
      <c r="K2207" s="13">
        <f t="shared" si="138"/>
        <v>142450000</v>
      </c>
      <c r="L2207" s="12">
        <f t="shared" si="139"/>
        <v>142450000</v>
      </c>
    </row>
    <row r="2208" spans="1:12" ht="37.5" x14ac:dyDescent="0.25">
      <c r="A2208" s="11">
        <v>401000</v>
      </c>
      <c r="B2208" s="1"/>
      <c r="C2208" s="2" t="s">
        <v>3141</v>
      </c>
      <c r="D2208" s="7"/>
      <c r="E2208" s="5">
        <v>54</v>
      </c>
      <c r="F2208" s="4">
        <v>54</v>
      </c>
      <c r="G2208" s="4">
        <v>0</v>
      </c>
      <c r="H2208" s="3">
        <v>11</v>
      </c>
      <c r="I2208" s="13">
        <f t="shared" si="136"/>
        <v>29889000</v>
      </c>
      <c r="J2208" s="12">
        <f t="shared" si="137"/>
        <v>99900000</v>
      </c>
      <c r="K2208" s="13">
        <f t="shared" si="138"/>
        <v>99900000</v>
      </c>
      <c r="L2208" s="12">
        <f t="shared" si="139"/>
        <v>99900000</v>
      </c>
    </row>
    <row r="2209" spans="1:12" ht="56.25" x14ac:dyDescent="0.25">
      <c r="A2209" s="11">
        <v>401005</v>
      </c>
      <c r="B2209" s="1"/>
      <c r="C2209" s="2" t="s">
        <v>3142</v>
      </c>
      <c r="D2209" s="7" t="s">
        <v>1316</v>
      </c>
      <c r="E2209" s="5">
        <v>105</v>
      </c>
      <c r="F2209" s="4">
        <v>105</v>
      </c>
      <c r="G2209" s="4">
        <v>0</v>
      </c>
      <c r="H2209" s="3">
        <v>11</v>
      </c>
      <c r="I2209" s="13">
        <f t="shared" si="136"/>
        <v>58117500</v>
      </c>
      <c r="J2209" s="12">
        <f t="shared" si="137"/>
        <v>194250000</v>
      </c>
      <c r="K2209" s="13">
        <f t="shared" si="138"/>
        <v>194250000</v>
      </c>
      <c r="L2209" s="12">
        <f t="shared" si="139"/>
        <v>194250000</v>
      </c>
    </row>
    <row r="2210" spans="1:12" ht="37.5" x14ac:dyDescent="0.25">
      <c r="A2210" s="11">
        <v>401010</v>
      </c>
      <c r="B2210" s="1"/>
      <c r="C2210" s="2" t="s">
        <v>3143</v>
      </c>
      <c r="D2210" s="7"/>
      <c r="E2210" s="5">
        <v>64</v>
      </c>
      <c r="F2210" s="4">
        <v>64</v>
      </c>
      <c r="G2210" s="4">
        <v>0</v>
      </c>
      <c r="H2210" s="3">
        <v>11</v>
      </c>
      <c r="I2210" s="13">
        <f t="shared" si="136"/>
        <v>35424000</v>
      </c>
      <c r="J2210" s="12">
        <f t="shared" si="137"/>
        <v>118400000</v>
      </c>
      <c r="K2210" s="13">
        <f t="shared" si="138"/>
        <v>118400000</v>
      </c>
      <c r="L2210" s="12">
        <f t="shared" si="139"/>
        <v>118400000</v>
      </c>
    </row>
    <row r="2211" spans="1:12" ht="93.75" x14ac:dyDescent="0.25">
      <c r="A2211" s="11">
        <v>401011</v>
      </c>
      <c r="B2211" s="1"/>
      <c r="C2211" s="2" t="s">
        <v>3144</v>
      </c>
      <c r="D2211" s="7"/>
      <c r="E2211" s="5">
        <v>83</v>
      </c>
      <c r="F2211" s="4">
        <v>83</v>
      </c>
      <c r="G2211" s="4">
        <v>0</v>
      </c>
      <c r="H2211" s="3">
        <v>11</v>
      </c>
      <c r="I2211" s="13">
        <f t="shared" si="136"/>
        <v>45940500</v>
      </c>
      <c r="J2211" s="12">
        <f t="shared" si="137"/>
        <v>153550000</v>
      </c>
      <c r="K2211" s="13">
        <f t="shared" si="138"/>
        <v>153550000</v>
      </c>
      <c r="L2211" s="12">
        <f t="shared" si="139"/>
        <v>153550000</v>
      </c>
    </row>
    <row r="2212" spans="1:12" ht="93.75" x14ac:dyDescent="0.25">
      <c r="A2212" s="11">
        <v>401015</v>
      </c>
      <c r="B2212" s="1"/>
      <c r="C2212" s="2" t="s">
        <v>1317</v>
      </c>
      <c r="D2212" s="7"/>
      <c r="E2212" s="5">
        <v>67</v>
      </c>
      <c r="F2212" s="4">
        <v>67</v>
      </c>
      <c r="G2212" s="4">
        <v>0</v>
      </c>
      <c r="H2212" s="3">
        <v>11</v>
      </c>
      <c r="I2212" s="13">
        <f t="shared" si="136"/>
        <v>37084500</v>
      </c>
      <c r="J2212" s="12">
        <f t="shared" si="137"/>
        <v>123950000</v>
      </c>
      <c r="K2212" s="13">
        <f t="shared" si="138"/>
        <v>123950000</v>
      </c>
      <c r="L2212" s="12">
        <f t="shared" si="139"/>
        <v>123950000</v>
      </c>
    </row>
    <row r="2213" spans="1:12" ht="75" x14ac:dyDescent="0.25">
      <c r="A2213" s="11">
        <v>401016</v>
      </c>
      <c r="B2213" s="1"/>
      <c r="C2213" s="2" t="s">
        <v>3145</v>
      </c>
      <c r="D2213" s="7" t="s">
        <v>3146</v>
      </c>
      <c r="E2213" s="5">
        <v>19</v>
      </c>
      <c r="F2213" s="4">
        <v>19</v>
      </c>
      <c r="G2213" s="4">
        <v>0</v>
      </c>
      <c r="H2213" s="3">
        <v>6</v>
      </c>
      <c r="I2213" s="13">
        <f t="shared" si="136"/>
        <v>10516500</v>
      </c>
      <c r="J2213" s="12">
        <f t="shared" si="137"/>
        <v>35150000</v>
      </c>
      <c r="K2213" s="13">
        <f t="shared" si="138"/>
        <v>35150000</v>
      </c>
      <c r="L2213" s="12">
        <f t="shared" si="139"/>
        <v>35150000</v>
      </c>
    </row>
    <row r="2214" spans="1:12" ht="75" x14ac:dyDescent="0.25">
      <c r="A2214" s="11">
        <v>401017</v>
      </c>
      <c r="B2214" s="1"/>
      <c r="C2214" s="2" t="s">
        <v>3147</v>
      </c>
      <c r="D2214" s="7" t="s">
        <v>3146</v>
      </c>
      <c r="E2214" s="5">
        <v>7</v>
      </c>
      <c r="F2214" s="4">
        <v>7</v>
      </c>
      <c r="G2214" s="4">
        <v>0</v>
      </c>
      <c r="H2214" s="3">
        <v>6</v>
      </c>
      <c r="I2214" s="13">
        <f t="shared" si="136"/>
        <v>3874500</v>
      </c>
      <c r="J2214" s="12">
        <f t="shared" si="137"/>
        <v>12950000</v>
      </c>
      <c r="K2214" s="13">
        <f t="shared" si="138"/>
        <v>12950000</v>
      </c>
      <c r="L2214" s="12">
        <f t="shared" si="139"/>
        <v>12950000</v>
      </c>
    </row>
    <row r="2215" spans="1:12" ht="131.25" x14ac:dyDescent="0.25">
      <c r="A2215" s="11">
        <v>401018</v>
      </c>
      <c r="B2215" s="1"/>
      <c r="C2215" s="2" t="s">
        <v>3148</v>
      </c>
      <c r="D2215" s="7" t="s">
        <v>3146</v>
      </c>
      <c r="E2215" s="5">
        <v>14</v>
      </c>
      <c r="F2215" s="4">
        <v>14</v>
      </c>
      <c r="G2215" s="4">
        <v>0</v>
      </c>
      <c r="H2215" s="3">
        <v>6</v>
      </c>
      <c r="I2215" s="13">
        <f t="shared" si="136"/>
        <v>7749000</v>
      </c>
      <c r="J2215" s="12">
        <f t="shared" si="137"/>
        <v>25900000</v>
      </c>
      <c r="K2215" s="13">
        <f t="shared" si="138"/>
        <v>25900000</v>
      </c>
      <c r="L2215" s="12">
        <f t="shared" si="139"/>
        <v>25900000</v>
      </c>
    </row>
    <row r="2216" spans="1:12" ht="150" x14ac:dyDescent="0.25">
      <c r="A2216" s="11">
        <v>401020</v>
      </c>
      <c r="B2216" s="1"/>
      <c r="C2216" s="2" t="s">
        <v>5480</v>
      </c>
      <c r="D2216" s="7"/>
      <c r="E2216" s="5">
        <v>25</v>
      </c>
      <c r="F2216" s="4">
        <v>15</v>
      </c>
      <c r="G2216" s="4">
        <v>10</v>
      </c>
      <c r="H2216" s="3" t="s">
        <v>2743</v>
      </c>
      <c r="I2216" s="13">
        <f t="shared" si="136"/>
        <v>19702500</v>
      </c>
      <c r="J2216" s="12">
        <f t="shared" si="137"/>
        <v>78750000</v>
      </c>
      <c r="K2216" s="13">
        <f t="shared" si="138"/>
        <v>48350000</v>
      </c>
      <c r="L2216" s="12">
        <f t="shared" si="139"/>
        <v>71150000</v>
      </c>
    </row>
    <row r="2217" spans="1:12" ht="131.25" x14ac:dyDescent="0.25">
      <c r="A2217" s="11">
        <v>401030</v>
      </c>
      <c r="B2217" s="1"/>
      <c r="C2217" s="2" t="s">
        <v>1318</v>
      </c>
      <c r="D2217" s="7"/>
      <c r="E2217" s="5">
        <v>35.5</v>
      </c>
      <c r="F2217" s="4">
        <v>21</v>
      </c>
      <c r="G2217" s="4">
        <v>14.5</v>
      </c>
      <c r="H2217" s="3" t="s">
        <v>2743</v>
      </c>
      <c r="I2217" s="13">
        <f t="shared" si="136"/>
        <v>28153500</v>
      </c>
      <c r="J2217" s="12">
        <f t="shared" si="137"/>
        <v>112800000</v>
      </c>
      <c r="K2217" s="13">
        <f t="shared" si="138"/>
        <v>68720000</v>
      </c>
      <c r="L2217" s="12">
        <f t="shared" si="139"/>
        <v>101780000</v>
      </c>
    </row>
    <row r="2218" spans="1:12" ht="243.75" x14ac:dyDescent="0.25">
      <c r="A2218" s="11">
        <v>401031</v>
      </c>
      <c r="B2218" s="1"/>
      <c r="C2218" s="2" t="s">
        <v>1319</v>
      </c>
      <c r="D2218" s="7"/>
      <c r="E2218" s="5">
        <v>38.5</v>
      </c>
      <c r="F2218" s="4">
        <v>24</v>
      </c>
      <c r="G2218" s="4">
        <v>14.5</v>
      </c>
      <c r="H2218" s="3" t="s">
        <v>2743</v>
      </c>
      <c r="I2218" s="13">
        <f t="shared" si="136"/>
        <v>29814000</v>
      </c>
      <c r="J2218" s="12">
        <f t="shared" si="137"/>
        <v>118350000</v>
      </c>
      <c r="K2218" s="13">
        <f t="shared" si="138"/>
        <v>74270000</v>
      </c>
      <c r="L2218" s="12">
        <f t="shared" si="139"/>
        <v>107330000</v>
      </c>
    </row>
    <row r="2219" spans="1:12" ht="150" x14ac:dyDescent="0.25">
      <c r="A2219" s="11">
        <v>401045</v>
      </c>
      <c r="B2219" s="1"/>
      <c r="C2219" s="2" t="s">
        <v>1320</v>
      </c>
      <c r="D2219" s="7"/>
      <c r="E2219" s="5">
        <v>50.3</v>
      </c>
      <c r="F2219" s="4">
        <v>30</v>
      </c>
      <c r="G2219" s="4">
        <v>20.3</v>
      </c>
      <c r="H2219" s="3">
        <v>7</v>
      </c>
      <c r="I2219" s="13">
        <f t="shared" si="136"/>
        <v>39747000</v>
      </c>
      <c r="J2219" s="12">
        <f t="shared" si="137"/>
        <v>159030000</v>
      </c>
      <c r="K2219" s="13">
        <f t="shared" si="138"/>
        <v>97318000</v>
      </c>
      <c r="L2219" s="12">
        <f t="shared" si="139"/>
        <v>143602000</v>
      </c>
    </row>
    <row r="2220" spans="1:12" ht="150" x14ac:dyDescent="0.25">
      <c r="A2220" s="11">
        <v>401050</v>
      </c>
      <c r="B2220" s="1"/>
      <c r="C2220" s="2" t="s">
        <v>1321</v>
      </c>
      <c r="D2220" s="7"/>
      <c r="E2220" s="5">
        <v>62.2</v>
      </c>
      <c r="F2220" s="4">
        <v>39</v>
      </c>
      <c r="G2220" s="4">
        <v>23.2</v>
      </c>
      <c r="H2220" s="3">
        <v>7</v>
      </c>
      <c r="I2220" s="13">
        <f t="shared" si="136"/>
        <v>48034500</v>
      </c>
      <c r="J2220" s="12">
        <f t="shared" si="137"/>
        <v>190470000</v>
      </c>
      <c r="K2220" s="13">
        <f t="shared" si="138"/>
        <v>119942000</v>
      </c>
      <c r="L2220" s="12">
        <f t="shared" si="139"/>
        <v>172838000</v>
      </c>
    </row>
    <row r="2221" spans="1:12" ht="187.5" x14ac:dyDescent="0.25">
      <c r="A2221" s="11">
        <v>401055</v>
      </c>
      <c r="B2221" s="1"/>
      <c r="C2221" s="2" t="s">
        <v>1322</v>
      </c>
      <c r="D2221" s="7"/>
      <c r="E2221" s="5">
        <v>72</v>
      </c>
      <c r="F2221" s="4">
        <v>46</v>
      </c>
      <c r="G2221" s="4">
        <v>26</v>
      </c>
      <c r="H2221" s="3">
        <v>7</v>
      </c>
      <c r="I2221" s="13">
        <f t="shared" si="136"/>
        <v>55101000</v>
      </c>
      <c r="J2221" s="12">
        <f t="shared" si="137"/>
        <v>217700000</v>
      </c>
      <c r="K2221" s="13">
        <f t="shared" si="138"/>
        <v>138660000</v>
      </c>
      <c r="L2221" s="12">
        <f t="shared" si="139"/>
        <v>197940000</v>
      </c>
    </row>
    <row r="2222" spans="1:12" ht="93.75" x14ac:dyDescent="0.25">
      <c r="A2222" s="11">
        <v>401060</v>
      </c>
      <c r="B2222" s="1"/>
      <c r="C2222" s="2" t="s">
        <v>5481</v>
      </c>
      <c r="D2222" s="7"/>
      <c r="E2222" s="5">
        <v>7.2</v>
      </c>
      <c r="F2222" s="4">
        <v>5</v>
      </c>
      <c r="G2222" s="4">
        <v>2.2000000000000002</v>
      </c>
      <c r="H2222" s="3" t="s">
        <v>0</v>
      </c>
      <c r="I2222" s="13">
        <f t="shared" si="136"/>
        <v>5275500</v>
      </c>
      <c r="J2222" s="12">
        <f t="shared" si="137"/>
        <v>20470000</v>
      </c>
      <c r="K2222" s="13">
        <f t="shared" si="138"/>
        <v>13782000</v>
      </c>
      <c r="L2222" s="12">
        <f t="shared" si="139"/>
        <v>18798000</v>
      </c>
    </row>
    <row r="2223" spans="1:12" ht="75" x14ac:dyDescent="0.25">
      <c r="A2223" s="11">
        <v>401065</v>
      </c>
      <c r="B2223" s="1"/>
      <c r="C2223" s="2" t="s">
        <v>1323</v>
      </c>
      <c r="D2223" s="7"/>
      <c r="E2223" s="5">
        <v>15.1</v>
      </c>
      <c r="F2223" s="4">
        <v>11</v>
      </c>
      <c r="G2223" s="4">
        <v>4.0999999999999996</v>
      </c>
      <c r="H2223" s="3">
        <v>7</v>
      </c>
      <c r="I2223" s="13">
        <f t="shared" si="136"/>
        <v>10762500</v>
      </c>
      <c r="J2223" s="12">
        <f t="shared" si="137"/>
        <v>41260000</v>
      </c>
      <c r="K2223" s="13">
        <f t="shared" si="138"/>
        <v>28796000</v>
      </c>
      <c r="L2223" s="12">
        <f t="shared" si="139"/>
        <v>38144000</v>
      </c>
    </row>
    <row r="2224" spans="1:12" ht="131.25" x14ac:dyDescent="0.25">
      <c r="A2224" s="11">
        <v>401070</v>
      </c>
      <c r="B2224" s="1"/>
      <c r="C2224" s="2" t="s">
        <v>5482</v>
      </c>
      <c r="D2224" s="7"/>
      <c r="E2224" s="5">
        <v>17.3</v>
      </c>
      <c r="F2224" s="4">
        <v>10</v>
      </c>
      <c r="G2224" s="4">
        <v>7.3</v>
      </c>
      <c r="H2224" s="3" t="s">
        <v>0</v>
      </c>
      <c r="I2224" s="13">
        <f t="shared" si="136"/>
        <v>13857000</v>
      </c>
      <c r="J2224" s="12">
        <f t="shared" si="137"/>
        <v>55730000</v>
      </c>
      <c r="K2224" s="13">
        <f t="shared" si="138"/>
        <v>33538000</v>
      </c>
      <c r="L2224" s="12">
        <f t="shared" si="139"/>
        <v>50182000</v>
      </c>
    </row>
    <row r="2225" spans="1:12" ht="112.5" x14ac:dyDescent="0.25">
      <c r="A2225" s="11">
        <v>401075</v>
      </c>
      <c r="B2225" s="1"/>
      <c r="C2225" s="2" t="s">
        <v>5483</v>
      </c>
      <c r="D2225" s="7"/>
      <c r="E2225" s="5">
        <v>22.7</v>
      </c>
      <c r="F2225" s="4">
        <v>14</v>
      </c>
      <c r="G2225" s="4">
        <v>8.6999999999999993</v>
      </c>
      <c r="H2225" s="3" t="s">
        <v>2743</v>
      </c>
      <c r="I2225" s="13">
        <f t="shared" si="136"/>
        <v>17667000</v>
      </c>
      <c r="J2225" s="12">
        <f t="shared" si="137"/>
        <v>70270000</v>
      </c>
      <c r="K2225" s="13">
        <f t="shared" si="138"/>
        <v>43822000</v>
      </c>
      <c r="L2225" s="12">
        <f t="shared" si="139"/>
        <v>63658000</v>
      </c>
    </row>
    <row r="2226" spans="1:12" ht="56.25" x14ac:dyDescent="0.25">
      <c r="A2226" s="11">
        <v>401080</v>
      </c>
      <c r="B2226" s="1"/>
      <c r="C2226" s="2" t="s">
        <v>1324</v>
      </c>
      <c r="D2226" s="7"/>
      <c r="E2226" s="5">
        <v>30.6</v>
      </c>
      <c r="F2226" s="4">
        <v>19</v>
      </c>
      <c r="G2226" s="4">
        <v>11.6</v>
      </c>
      <c r="H2226" s="3">
        <v>7</v>
      </c>
      <c r="I2226" s="13">
        <f t="shared" si="136"/>
        <v>23740500</v>
      </c>
      <c r="J2226" s="12">
        <f t="shared" si="137"/>
        <v>94310000</v>
      </c>
      <c r="K2226" s="13">
        <f t="shared" si="138"/>
        <v>59046000</v>
      </c>
      <c r="L2226" s="12">
        <f t="shared" si="139"/>
        <v>85494000</v>
      </c>
    </row>
    <row r="2227" spans="1:12" ht="75" x14ac:dyDescent="0.25">
      <c r="A2227" s="11">
        <v>401085</v>
      </c>
      <c r="B2227" s="1"/>
      <c r="C2227" s="2" t="s">
        <v>3149</v>
      </c>
      <c r="D2227" s="7"/>
      <c r="E2227" s="5">
        <v>37.5</v>
      </c>
      <c r="F2227" s="4">
        <v>23</v>
      </c>
      <c r="G2227" s="4">
        <v>14.5</v>
      </c>
      <c r="H2227" s="3" t="s">
        <v>2743</v>
      </c>
      <c r="I2227" s="13">
        <f t="shared" si="136"/>
        <v>29260500</v>
      </c>
      <c r="J2227" s="12">
        <f t="shared" si="137"/>
        <v>116500000</v>
      </c>
      <c r="K2227" s="13">
        <f t="shared" si="138"/>
        <v>72420000</v>
      </c>
      <c r="L2227" s="12">
        <f t="shared" si="139"/>
        <v>105480000</v>
      </c>
    </row>
    <row r="2228" spans="1:12" ht="243.75" x14ac:dyDescent="0.25">
      <c r="A2228" s="11">
        <v>401095</v>
      </c>
      <c r="B2228" s="1"/>
      <c r="C2228" s="2" t="s">
        <v>3150</v>
      </c>
      <c r="D2228" s="7"/>
      <c r="E2228" s="5">
        <v>37</v>
      </c>
      <c r="F2228" s="4">
        <v>21</v>
      </c>
      <c r="G2228" s="4">
        <v>16</v>
      </c>
      <c r="H2228" s="3">
        <v>7</v>
      </c>
      <c r="I2228" s="13">
        <f t="shared" si="136"/>
        <v>29863500</v>
      </c>
      <c r="J2228" s="12">
        <f t="shared" si="137"/>
        <v>120450000</v>
      </c>
      <c r="K2228" s="13">
        <f t="shared" si="138"/>
        <v>71810000</v>
      </c>
      <c r="L2228" s="12">
        <f t="shared" si="139"/>
        <v>108290000</v>
      </c>
    </row>
    <row r="2229" spans="1:12" ht="93.75" x14ac:dyDescent="0.25">
      <c r="A2229" s="11">
        <v>401096</v>
      </c>
      <c r="B2229" s="1"/>
      <c r="C2229" s="2" t="s">
        <v>3151</v>
      </c>
      <c r="D2229" s="7"/>
      <c r="E2229" s="5">
        <v>41</v>
      </c>
      <c r="F2229" s="4">
        <v>25</v>
      </c>
      <c r="G2229" s="4">
        <v>16</v>
      </c>
      <c r="H2229" s="3">
        <v>7</v>
      </c>
      <c r="I2229" s="13">
        <f t="shared" si="136"/>
        <v>32077500</v>
      </c>
      <c r="J2229" s="12">
        <f t="shared" si="137"/>
        <v>127850000</v>
      </c>
      <c r="K2229" s="13">
        <f t="shared" si="138"/>
        <v>79210000</v>
      </c>
      <c r="L2229" s="12">
        <f t="shared" si="139"/>
        <v>115690000</v>
      </c>
    </row>
    <row r="2230" spans="1:12" ht="150" x14ac:dyDescent="0.25">
      <c r="A2230" s="11">
        <v>401097</v>
      </c>
      <c r="B2230" s="1"/>
      <c r="C2230" s="2" t="s">
        <v>3152</v>
      </c>
      <c r="D2230" s="7"/>
      <c r="E2230" s="5">
        <v>22</v>
      </c>
      <c r="F2230" s="4">
        <v>22</v>
      </c>
      <c r="G2230" s="4">
        <v>0</v>
      </c>
      <c r="H2230" s="3">
        <v>7</v>
      </c>
      <c r="I2230" s="13">
        <f t="shared" si="136"/>
        <v>12177000</v>
      </c>
      <c r="J2230" s="12">
        <f t="shared" si="137"/>
        <v>40700000</v>
      </c>
      <c r="K2230" s="13">
        <f t="shared" si="138"/>
        <v>40700000</v>
      </c>
      <c r="L2230" s="12">
        <f t="shared" si="139"/>
        <v>40700000</v>
      </c>
    </row>
    <row r="2231" spans="1:12" ht="56.25" x14ac:dyDescent="0.25">
      <c r="A2231" s="11">
        <v>401100</v>
      </c>
      <c r="B2231" s="1" t="s">
        <v>24</v>
      </c>
      <c r="C2231" s="2" t="s">
        <v>1325</v>
      </c>
      <c r="D2231" s="7"/>
      <c r="E2231" s="5">
        <v>2</v>
      </c>
      <c r="F2231" s="4">
        <v>2</v>
      </c>
      <c r="G2231" s="4">
        <v>0</v>
      </c>
      <c r="H2231" s="3">
        <v>0</v>
      </c>
      <c r="I2231" s="13">
        <f t="shared" si="136"/>
        <v>1107000</v>
      </c>
      <c r="J2231" s="12">
        <f t="shared" si="137"/>
        <v>3700000</v>
      </c>
      <c r="K2231" s="13">
        <f t="shared" si="138"/>
        <v>3700000</v>
      </c>
      <c r="L2231" s="12">
        <f t="shared" si="139"/>
        <v>3700000</v>
      </c>
    </row>
    <row r="2232" spans="1:12" ht="93.75" x14ac:dyDescent="0.25">
      <c r="A2232" s="11">
        <v>401105</v>
      </c>
      <c r="B2232" s="1"/>
      <c r="C2232" s="2" t="s">
        <v>3153</v>
      </c>
      <c r="D2232" s="7"/>
      <c r="E2232" s="5">
        <v>90</v>
      </c>
      <c r="F2232" s="4">
        <v>90</v>
      </c>
      <c r="G2232" s="4">
        <v>0</v>
      </c>
      <c r="H2232" s="3">
        <v>11</v>
      </c>
      <c r="I2232" s="13">
        <f t="shared" si="136"/>
        <v>49815000</v>
      </c>
      <c r="J2232" s="12">
        <f t="shared" si="137"/>
        <v>166500000</v>
      </c>
      <c r="K2232" s="13">
        <f t="shared" si="138"/>
        <v>166500000</v>
      </c>
      <c r="L2232" s="12">
        <f t="shared" si="139"/>
        <v>166500000</v>
      </c>
    </row>
    <row r="2233" spans="1:12" ht="112.5" x14ac:dyDescent="0.25">
      <c r="A2233" s="11">
        <v>401106</v>
      </c>
      <c r="B2233" s="1"/>
      <c r="C2233" s="2" t="s">
        <v>3154</v>
      </c>
      <c r="D2233" s="7"/>
      <c r="E2233" s="5">
        <v>85</v>
      </c>
      <c r="F2233" s="4">
        <v>85</v>
      </c>
      <c r="G2233" s="4">
        <v>0</v>
      </c>
      <c r="H2233" s="3">
        <v>11</v>
      </c>
      <c r="I2233" s="13">
        <f t="shared" si="136"/>
        <v>47047500</v>
      </c>
      <c r="J2233" s="12">
        <f t="shared" si="137"/>
        <v>157250000</v>
      </c>
      <c r="K2233" s="13">
        <f t="shared" si="138"/>
        <v>157250000</v>
      </c>
      <c r="L2233" s="12">
        <f t="shared" si="139"/>
        <v>157250000</v>
      </c>
    </row>
    <row r="2234" spans="1:12" ht="75" x14ac:dyDescent="0.25">
      <c r="A2234" s="11">
        <v>401110</v>
      </c>
      <c r="B2234" s="1"/>
      <c r="C2234" s="2" t="s">
        <v>1326</v>
      </c>
      <c r="D2234" s="7"/>
      <c r="E2234" s="5">
        <v>80</v>
      </c>
      <c r="F2234" s="4">
        <v>80</v>
      </c>
      <c r="G2234" s="4">
        <v>0</v>
      </c>
      <c r="H2234" s="3">
        <v>11</v>
      </c>
      <c r="I2234" s="13">
        <f t="shared" si="136"/>
        <v>44280000</v>
      </c>
      <c r="J2234" s="12">
        <f t="shared" si="137"/>
        <v>148000000</v>
      </c>
      <c r="K2234" s="13">
        <f t="shared" si="138"/>
        <v>148000000</v>
      </c>
      <c r="L2234" s="12">
        <f t="shared" si="139"/>
        <v>148000000</v>
      </c>
    </row>
    <row r="2235" spans="1:12" ht="93.75" x14ac:dyDescent="0.25">
      <c r="A2235" s="11">
        <v>401115</v>
      </c>
      <c r="B2235" s="1"/>
      <c r="C2235" s="2" t="s">
        <v>3155</v>
      </c>
      <c r="D2235" s="7"/>
      <c r="E2235" s="5">
        <v>67</v>
      </c>
      <c r="F2235" s="4">
        <v>67</v>
      </c>
      <c r="G2235" s="4">
        <v>0</v>
      </c>
      <c r="H2235" s="3">
        <v>11</v>
      </c>
      <c r="I2235" s="13">
        <f t="shared" si="136"/>
        <v>37084500</v>
      </c>
      <c r="J2235" s="12">
        <f t="shared" si="137"/>
        <v>123950000</v>
      </c>
      <c r="K2235" s="13">
        <f t="shared" si="138"/>
        <v>123950000</v>
      </c>
      <c r="L2235" s="12">
        <f t="shared" si="139"/>
        <v>123950000</v>
      </c>
    </row>
    <row r="2236" spans="1:12" ht="93.75" x14ac:dyDescent="0.25">
      <c r="A2236" s="11">
        <v>401120</v>
      </c>
      <c r="B2236" s="1"/>
      <c r="C2236" s="2" t="s">
        <v>3156</v>
      </c>
      <c r="D2236" s="7"/>
      <c r="E2236" s="5">
        <v>123</v>
      </c>
      <c r="F2236" s="4">
        <v>123</v>
      </c>
      <c r="G2236" s="4">
        <v>0</v>
      </c>
      <c r="H2236" s="3">
        <v>11</v>
      </c>
      <c r="I2236" s="13">
        <f t="shared" si="136"/>
        <v>68080500</v>
      </c>
      <c r="J2236" s="12">
        <f t="shared" si="137"/>
        <v>227550000</v>
      </c>
      <c r="K2236" s="13">
        <f t="shared" si="138"/>
        <v>227550000</v>
      </c>
      <c r="L2236" s="12">
        <f t="shared" si="139"/>
        <v>227550000</v>
      </c>
    </row>
    <row r="2237" spans="1:12" ht="56.25" x14ac:dyDescent="0.25">
      <c r="A2237" s="11">
        <v>401125</v>
      </c>
      <c r="B2237" s="1"/>
      <c r="C2237" s="2" t="s">
        <v>1327</v>
      </c>
      <c r="D2237" s="7"/>
      <c r="E2237" s="5">
        <v>101</v>
      </c>
      <c r="F2237" s="4">
        <v>101</v>
      </c>
      <c r="G2237" s="4">
        <v>0</v>
      </c>
      <c r="H2237" s="3">
        <v>11</v>
      </c>
      <c r="I2237" s="13">
        <f t="shared" si="136"/>
        <v>55903500</v>
      </c>
      <c r="J2237" s="12">
        <f t="shared" si="137"/>
        <v>186850000</v>
      </c>
      <c r="K2237" s="13">
        <f t="shared" si="138"/>
        <v>186850000</v>
      </c>
      <c r="L2237" s="12">
        <f t="shared" si="139"/>
        <v>186850000</v>
      </c>
    </row>
    <row r="2238" spans="1:12" ht="93.75" x14ac:dyDescent="0.25">
      <c r="A2238" s="11">
        <v>401130</v>
      </c>
      <c r="B2238" s="1"/>
      <c r="C2238" s="2" t="s">
        <v>3157</v>
      </c>
      <c r="D2238" s="7" t="s">
        <v>1328</v>
      </c>
      <c r="E2238" s="5">
        <v>103</v>
      </c>
      <c r="F2238" s="4">
        <v>103</v>
      </c>
      <c r="G2238" s="4">
        <v>0</v>
      </c>
      <c r="H2238" s="3">
        <v>11</v>
      </c>
      <c r="I2238" s="13">
        <f t="shared" si="136"/>
        <v>57010500</v>
      </c>
      <c r="J2238" s="12">
        <f t="shared" si="137"/>
        <v>190550000</v>
      </c>
      <c r="K2238" s="13">
        <f t="shared" si="138"/>
        <v>190550000</v>
      </c>
      <c r="L2238" s="12">
        <f t="shared" si="139"/>
        <v>190550000</v>
      </c>
    </row>
    <row r="2239" spans="1:12" ht="37.5" x14ac:dyDescent="0.25">
      <c r="A2239" s="11">
        <v>401135</v>
      </c>
      <c r="B2239" s="1"/>
      <c r="C2239" s="2" t="s">
        <v>1329</v>
      </c>
      <c r="D2239" s="7"/>
      <c r="E2239" s="5">
        <v>80</v>
      </c>
      <c r="F2239" s="4">
        <v>80</v>
      </c>
      <c r="G2239" s="4">
        <v>0</v>
      </c>
      <c r="H2239" s="3">
        <v>11</v>
      </c>
      <c r="I2239" s="13">
        <f t="shared" si="136"/>
        <v>44280000</v>
      </c>
      <c r="J2239" s="12">
        <f t="shared" si="137"/>
        <v>148000000</v>
      </c>
      <c r="K2239" s="13">
        <f t="shared" si="138"/>
        <v>148000000</v>
      </c>
      <c r="L2239" s="12">
        <f t="shared" si="139"/>
        <v>148000000</v>
      </c>
    </row>
    <row r="2240" spans="1:12" ht="93.75" x14ac:dyDescent="0.25">
      <c r="A2240" s="11">
        <v>401140</v>
      </c>
      <c r="B2240" s="1"/>
      <c r="C2240" s="2" t="s">
        <v>5484</v>
      </c>
      <c r="D2240" s="7"/>
      <c r="E2240" s="5">
        <v>75</v>
      </c>
      <c r="F2240" s="4">
        <v>75</v>
      </c>
      <c r="G2240" s="4">
        <v>0</v>
      </c>
      <c r="H2240" s="3">
        <v>11</v>
      </c>
      <c r="I2240" s="13">
        <f t="shared" si="136"/>
        <v>41512500</v>
      </c>
      <c r="J2240" s="12">
        <f t="shared" si="137"/>
        <v>138750000</v>
      </c>
      <c r="K2240" s="13">
        <f t="shared" si="138"/>
        <v>138750000</v>
      </c>
      <c r="L2240" s="12">
        <f t="shared" si="139"/>
        <v>138750000</v>
      </c>
    </row>
    <row r="2241" spans="1:12" ht="37.5" x14ac:dyDescent="0.25">
      <c r="A2241" s="11">
        <v>401145</v>
      </c>
      <c r="B2241" s="1" t="s">
        <v>24</v>
      </c>
      <c r="C2241" s="2" t="s">
        <v>3158</v>
      </c>
      <c r="D2241" s="7" t="s">
        <v>1330</v>
      </c>
      <c r="E2241" s="5">
        <v>14</v>
      </c>
      <c r="F2241" s="4">
        <v>14</v>
      </c>
      <c r="G2241" s="4">
        <v>0</v>
      </c>
      <c r="H2241" s="3">
        <v>0</v>
      </c>
      <c r="I2241" s="13">
        <f t="shared" si="136"/>
        <v>7749000</v>
      </c>
      <c r="J2241" s="12">
        <f t="shared" si="137"/>
        <v>25900000</v>
      </c>
      <c r="K2241" s="13">
        <f t="shared" si="138"/>
        <v>25900000</v>
      </c>
      <c r="L2241" s="12">
        <f t="shared" si="139"/>
        <v>25900000</v>
      </c>
    </row>
    <row r="2242" spans="1:12" ht="56.25" x14ac:dyDescent="0.25">
      <c r="A2242" s="11">
        <v>401160</v>
      </c>
      <c r="B2242" s="1"/>
      <c r="C2242" s="2" t="s">
        <v>1331</v>
      </c>
      <c r="D2242" s="7"/>
      <c r="E2242" s="5">
        <v>55</v>
      </c>
      <c r="F2242" s="4">
        <v>55</v>
      </c>
      <c r="G2242" s="4">
        <v>0</v>
      </c>
      <c r="H2242" s="3">
        <v>11</v>
      </c>
      <c r="I2242" s="13">
        <f t="shared" si="136"/>
        <v>30442500</v>
      </c>
      <c r="J2242" s="12">
        <f t="shared" si="137"/>
        <v>101750000</v>
      </c>
      <c r="K2242" s="13">
        <f t="shared" si="138"/>
        <v>101750000</v>
      </c>
      <c r="L2242" s="12">
        <f t="shared" si="139"/>
        <v>101750000</v>
      </c>
    </row>
    <row r="2243" spans="1:12" ht="37.5" x14ac:dyDescent="0.25">
      <c r="A2243" s="11">
        <v>401165</v>
      </c>
      <c r="B2243" s="1"/>
      <c r="C2243" s="2" t="s">
        <v>1332</v>
      </c>
      <c r="D2243" s="7" t="s">
        <v>3159</v>
      </c>
      <c r="E2243" s="5">
        <v>62</v>
      </c>
      <c r="F2243" s="4">
        <v>62</v>
      </c>
      <c r="G2243" s="4">
        <v>0</v>
      </c>
      <c r="H2243" s="3">
        <v>11</v>
      </c>
      <c r="I2243" s="13">
        <f t="shared" si="136"/>
        <v>34317000</v>
      </c>
      <c r="J2243" s="12">
        <f t="shared" si="137"/>
        <v>114700000</v>
      </c>
      <c r="K2243" s="13">
        <f t="shared" si="138"/>
        <v>114700000</v>
      </c>
      <c r="L2243" s="12">
        <f t="shared" si="139"/>
        <v>114700000</v>
      </c>
    </row>
    <row r="2244" spans="1:12" ht="37.5" x14ac:dyDescent="0.25">
      <c r="A2244" s="11">
        <v>401170</v>
      </c>
      <c r="B2244" s="1"/>
      <c r="C2244" s="2" t="s">
        <v>3160</v>
      </c>
      <c r="D2244" s="7" t="s">
        <v>1333</v>
      </c>
      <c r="E2244" s="5">
        <v>54</v>
      </c>
      <c r="F2244" s="4">
        <v>54</v>
      </c>
      <c r="G2244" s="4">
        <v>0</v>
      </c>
      <c r="H2244" s="3">
        <v>11</v>
      </c>
      <c r="I2244" s="13">
        <f t="shared" ref="I2244:I2307" si="140">F2244*553500+G2244*1140000</f>
        <v>29889000</v>
      </c>
      <c r="J2244" s="12">
        <f t="shared" ref="J2244:J2307" si="141">F2244*1850000+G2244*5100000</f>
        <v>99900000</v>
      </c>
      <c r="K2244" s="13">
        <f t="shared" ref="K2244:K2307" si="142">F2244*1850000+G2244*2060000</f>
        <v>99900000</v>
      </c>
      <c r="L2244" s="12">
        <f t="shared" ref="L2244:L2307" si="143">F2244*1850000+G2244*4340000</f>
        <v>99900000</v>
      </c>
    </row>
    <row r="2245" spans="1:12" ht="56.25" x14ac:dyDescent="0.25">
      <c r="A2245" s="11">
        <v>401175</v>
      </c>
      <c r="B2245" s="1"/>
      <c r="C2245" s="2" t="s">
        <v>3161</v>
      </c>
      <c r="D2245" s="7"/>
      <c r="E2245" s="5">
        <v>52</v>
      </c>
      <c r="F2245" s="4">
        <v>52</v>
      </c>
      <c r="G2245" s="4">
        <v>0</v>
      </c>
      <c r="H2245" s="3">
        <v>11</v>
      </c>
      <c r="I2245" s="13">
        <f t="shared" si="140"/>
        <v>28782000</v>
      </c>
      <c r="J2245" s="12">
        <f t="shared" si="141"/>
        <v>96200000</v>
      </c>
      <c r="K2245" s="13">
        <f t="shared" si="142"/>
        <v>96200000</v>
      </c>
      <c r="L2245" s="12">
        <f t="shared" si="143"/>
        <v>96200000</v>
      </c>
    </row>
    <row r="2246" spans="1:12" ht="56.25" x14ac:dyDescent="0.25">
      <c r="A2246" s="11">
        <v>401176</v>
      </c>
      <c r="B2246" s="1"/>
      <c r="C2246" s="2" t="s">
        <v>3162</v>
      </c>
      <c r="D2246" s="7"/>
      <c r="E2246" s="5">
        <v>65</v>
      </c>
      <c r="F2246" s="4">
        <v>65</v>
      </c>
      <c r="G2246" s="4">
        <v>0</v>
      </c>
      <c r="H2246" s="3">
        <v>11</v>
      </c>
      <c r="I2246" s="13">
        <f t="shared" si="140"/>
        <v>35977500</v>
      </c>
      <c r="J2246" s="12">
        <f t="shared" si="141"/>
        <v>120250000</v>
      </c>
      <c r="K2246" s="13">
        <f t="shared" si="142"/>
        <v>120250000</v>
      </c>
      <c r="L2246" s="12">
        <f t="shared" si="143"/>
        <v>120250000</v>
      </c>
    </row>
    <row r="2247" spans="1:12" ht="37.5" x14ac:dyDescent="0.25">
      <c r="A2247" s="11">
        <v>401180</v>
      </c>
      <c r="B2247" s="1" t="s">
        <v>24</v>
      </c>
      <c r="C2247" s="2" t="s">
        <v>1334</v>
      </c>
      <c r="D2247" s="7"/>
      <c r="E2247" s="5">
        <v>6</v>
      </c>
      <c r="F2247" s="4">
        <v>6</v>
      </c>
      <c r="G2247" s="4">
        <v>0</v>
      </c>
      <c r="H2247" s="3">
        <v>0</v>
      </c>
      <c r="I2247" s="13">
        <f t="shared" si="140"/>
        <v>3321000</v>
      </c>
      <c r="J2247" s="12">
        <f t="shared" si="141"/>
        <v>11100000</v>
      </c>
      <c r="K2247" s="13">
        <f t="shared" si="142"/>
        <v>11100000</v>
      </c>
      <c r="L2247" s="12">
        <f t="shared" si="143"/>
        <v>11100000</v>
      </c>
    </row>
    <row r="2248" spans="1:12" ht="131.25" x14ac:dyDescent="0.25">
      <c r="A2248" s="11">
        <v>401185</v>
      </c>
      <c r="B2248" s="1"/>
      <c r="C2248" s="2" t="s">
        <v>1335</v>
      </c>
      <c r="D2248" s="7"/>
      <c r="E2248" s="5">
        <v>22</v>
      </c>
      <c r="F2248" s="4">
        <v>22</v>
      </c>
      <c r="G2248" s="4">
        <v>0</v>
      </c>
      <c r="H2248" s="3">
        <v>7</v>
      </c>
      <c r="I2248" s="13">
        <f t="shared" si="140"/>
        <v>12177000</v>
      </c>
      <c r="J2248" s="12">
        <f t="shared" si="141"/>
        <v>40700000</v>
      </c>
      <c r="K2248" s="13">
        <f t="shared" si="142"/>
        <v>40700000</v>
      </c>
      <c r="L2248" s="12">
        <f t="shared" si="143"/>
        <v>40700000</v>
      </c>
    </row>
    <row r="2249" spans="1:12" ht="56.25" x14ac:dyDescent="0.25">
      <c r="A2249" s="11">
        <v>401195</v>
      </c>
      <c r="B2249" s="1"/>
      <c r="C2249" s="2" t="s">
        <v>3163</v>
      </c>
      <c r="D2249" s="7" t="s">
        <v>1336</v>
      </c>
      <c r="E2249" s="5">
        <v>18</v>
      </c>
      <c r="F2249" s="4">
        <v>18</v>
      </c>
      <c r="G2249" s="4">
        <v>0</v>
      </c>
      <c r="H2249" s="3">
        <v>7</v>
      </c>
      <c r="I2249" s="13">
        <f t="shared" si="140"/>
        <v>9963000</v>
      </c>
      <c r="J2249" s="12">
        <f t="shared" si="141"/>
        <v>33300000</v>
      </c>
      <c r="K2249" s="13">
        <f t="shared" si="142"/>
        <v>33300000</v>
      </c>
      <c r="L2249" s="12">
        <f t="shared" si="143"/>
        <v>33300000</v>
      </c>
    </row>
    <row r="2250" spans="1:12" ht="19.5" x14ac:dyDescent="0.25">
      <c r="A2250" s="11">
        <v>401200</v>
      </c>
      <c r="B2250" s="1"/>
      <c r="C2250" s="2" t="s">
        <v>1337</v>
      </c>
      <c r="D2250" s="7"/>
      <c r="E2250" s="5">
        <v>24</v>
      </c>
      <c r="F2250" s="4">
        <v>24</v>
      </c>
      <c r="G2250" s="4">
        <v>0</v>
      </c>
      <c r="H2250" s="3">
        <v>11</v>
      </c>
      <c r="I2250" s="13">
        <f t="shared" si="140"/>
        <v>13284000</v>
      </c>
      <c r="J2250" s="12">
        <f t="shared" si="141"/>
        <v>44400000</v>
      </c>
      <c r="K2250" s="13">
        <f t="shared" si="142"/>
        <v>44400000</v>
      </c>
      <c r="L2250" s="12">
        <f t="shared" si="143"/>
        <v>44400000</v>
      </c>
    </row>
    <row r="2251" spans="1:12" ht="56.25" x14ac:dyDescent="0.25">
      <c r="A2251" s="11">
        <v>401205</v>
      </c>
      <c r="B2251" s="1"/>
      <c r="C2251" s="2" t="s">
        <v>1338</v>
      </c>
      <c r="D2251" s="7"/>
      <c r="E2251" s="5">
        <v>153</v>
      </c>
      <c r="F2251" s="4">
        <v>153</v>
      </c>
      <c r="G2251" s="4">
        <v>0</v>
      </c>
      <c r="H2251" s="3">
        <v>13</v>
      </c>
      <c r="I2251" s="13">
        <f t="shared" si="140"/>
        <v>84685500</v>
      </c>
      <c r="J2251" s="12">
        <f t="shared" si="141"/>
        <v>283050000</v>
      </c>
      <c r="K2251" s="13">
        <f t="shared" si="142"/>
        <v>283050000</v>
      </c>
      <c r="L2251" s="12">
        <f t="shared" si="143"/>
        <v>283050000</v>
      </c>
    </row>
    <row r="2252" spans="1:12" ht="37.5" x14ac:dyDescent="0.25">
      <c r="A2252" s="11">
        <v>401210</v>
      </c>
      <c r="B2252" s="1"/>
      <c r="C2252" s="2" t="s">
        <v>1339</v>
      </c>
      <c r="D2252" s="7"/>
      <c r="E2252" s="5">
        <v>79</v>
      </c>
      <c r="F2252" s="4">
        <v>79</v>
      </c>
      <c r="G2252" s="4">
        <v>0</v>
      </c>
      <c r="H2252" s="3">
        <v>13</v>
      </c>
      <c r="I2252" s="13">
        <f t="shared" si="140"/>
        <v>43726500</v>
      </c>
      <c r="J2252" s="12">
        <f t="shared" si="141"/>
        <v>146150000</v>
      </c>
      <c r="K2252" s="13">
        <f t="shared" si="142"/>
        <v>146150000</v>
      </c>
      <c r="L2252" s="12">
        <f t="shared" si="143"/>
        <v>146150000</v>
      </c>
    </row>
    <row r="2253" spans="1:12" ht="150" x14ac:dyDescent="0.25">
      <c r="A2253" s="11">
        <v>401215</v>
      </c>
      <c r="B2253" s="1"/>
      <c r="C2253" s="2" t="s">
        <v>1340</v>
      </c>
      <c r="D2253" s="7"/>
      <c r="E2253" s="5">
        <v>160</v>
      </c>
      <c r="F2253" s="4">
        <v>160</v>
      </c>
      <c r="G2253" s="4">
        <v>0</v>
      </c>
      <c r="H2253" s="3">
        <v>13</v>
      </c>
      <c r="I2253" s="13">
        <f t="shared" si="140"/>
        <v>88560000</v>
      </c>
      <c r="J2253" s="12">
        <f t="shared" si="141"/>
        <v>296000000</v>
      </c>
      <c r="K2253" s="13">
        <f t="shared" si="142"/>
        <v>296000000</v>
      </c>
      <c r="L2253" s="12">
        <f t="shared" si="143"/>
        <v>296000000</v>
      </c>
    </row>
    <row r="2254" spans="1:12" ht="112.5" x14ac:dyDescent="0.25">
      <c r="A2254" s="11">
        <v>401220</v>
      </c>
      <c r="B2254" s="1"/>
      <c r="C2254" s="2" t="s">
        <v>1341</v>
      </c>
      <c r="D2254" s="7"/>
      <c r="E2254" s="5">
        <v>190</v>
      </c>
      <c r="F2254" s="4">
        <v>190</v>
      </c>
      <c r="G2254" s="4">
        <v>0</v>
      </c>
      <c r="H2254" s="3">
        <v>13</v>
      </c>
      <c r="I2254" s="13">
        <f t="shared" si="140"/>
        <v>105165000</v>
      </c>
      <c r="J2254" s="12">
        <f t="shared" si="141"/>
        <v>351500000</v>
      </c>
      <c r="K2254" s="13">
        <f t="shared" si="142"/>
        <v>351500000</v>
      </c>
      <c r="L2254" s="12">
        <f t="shared" si="143"/>
        <v>351500000</v>
      </c>
    </row>
    <row r="2255" spans="1:12" ht="56.25" x14ac:dyDescent="0.25">
      <c r="A2255" s="11">
        <v>401225</v>
      </c>
      <c r="B2255" s="1"/>
      <c r="C2255" s="2" t="s">
        <v>1342</v>
      </c>
      <c r="D2255" s="7"/>
      <c r="E2255" s="5">
        <v>145</v>
      </c>
      <c r="F2255" s="4">
        <v>145</v>
      </c>
      <c r="G2255" s="4">
        <v>0</v>
      </c>
      <c r="H2255" s="3">
        <v>13</v>
      </c>
      <c r="I2255" s="13">
        <f t="shared" si="140"/>
        <v>80257500</v>
      </c>
      <c r="J2255" s="12">
        <f t="shared" si="141"/>
        <v>268250000</v>
      </c>
      <c r="K2255" s="13">
        <f t="shared" si="142"/>
        <v>268250000</v>
      </c>
      <c r="L2255" s="12">
        <f t="shared" si="143"/>
        <v>268250000</v>
      </c>
    </row>
    <row r="2256" spans="1:12" ht="187.5" x14ac:dyDescent="0.25">
      <c r="A2256" s="11">
        <v>401230</v>
      </c>
      <c r="B2256" s="1"/>
      <c r="C2256" s="2" t="s">
        <v>1343</v>
      </c>
      <c r="D2256" s="7"/>
      <c r="E2256" s="5">
        <v>180</v>
      </c>
      <c r="F2256" s="4">
        <v>180</v>
      </c>
      <c r="G2256" s="4">
        <v>0</v>
      </c>
      <c r="H2256" s="3">
        <v>13</v>
      </c>
      <c r="I2256" s="13">
        <f t="shared" si="140"/>
        <v>99630000</v>
      </c>
      <c r="J2256" s="12">
        <f t="shared" si="141"/>
        <v>333000000</v>
      </c>
      <c r="K2256" s="13">
        <f t="shared" si="142"/>
        <v>333000000</v>
      </c>
      <c r="L2256" s="12">
        <f t="shared" si="143"/>
        <v>333000000</v>
      </c>
    </row>
    <row r="2257" spans="1:12" ht="37.5" x14ac:dyDescent="0.25">
      <c r="A2257" s="11">
        <v>401235</v>
      </c>
      <c r="B2257" s="1"/>
      <c r="C2257" s="2" t="s">
        <v>1344</v>
      </c>
      <c r="D2257" s="7"/>
      <c r="E2257" s="5">
        <v>95</v>
      </c>
      <c r="F2257" s="4">
        <v>95</v>
      </c>
      <c r="G2257" s="4">
        <v>0</v>
      </c>
      <c r="H2257" s="3">
        <v>13</v>
      </c>
      <c r="I2257" s="13">
        <f t="shared" si="140"/>
        <v>52582500</v>
      </c>
      <c r="J2257" s="12">
        <f t="shared" si="141"/>
        <v>175750000</v>
      </c>
      <c r="K2257" s="13">
        <f t="shared" si="142"/>
        <v>175750000</v>
      </c>
      <c r="L2257" s="12">
        <f t="shared" si="143"/>
        <v>175750000</v>
      </c>
    </row>
    <row r="2258" spans="1:12" ht="225" x14ac:dyDescent="0.25">
      <c r="A2258" s="11">
        <v>401240</v>
      </c>
      <c r="B2258" s="1"/>
      <c r="C2258" s="2" t="s">
        <v>3164</v>
      </c>
      <c r="D2258" s="7"/>
      <c r="E2258" s="5">
        <v>284</v>
      </c>
      <c r="F2258" s="4">
        <v>284</v>
      </c>
      <c r="G2258" s="4">
        <v>0</v>
      </c>
      <c r="H2258" s="3">
        <v>17</v>
      </c>
      <c r="I2258" s="13">
        <f t="shared" si="140"/>
        <v>157194000</v>
      </c>
      <c r="J2258" s="12">
        <f t="shared" si="141"/>
        <v>525400000</v>
      </c>
      <c r="K2258" s="13">
        <f t="shared" si="142"/>
        <v>525400000</v>
      </c>
      <c r="L2258" s="12">
        <f t="shared" si="143"/>
        <v>525400000</v>
      </c>
    </row>
    <row r="2259" spans="1:12" ht="56.25" x14ac:dyDescent="0.25">
      <c r="A2259" s="11">
        <v>401250</v>
      </c>
      <c r="B2259" s="1"/>
      <c r="C2259" s="2" t="s">
        <v>1345</v>
      </c>
      <c r="D2259" s="7"/>
      <c r="E2259" s="5">
        <v>89</v>
      </c>
      <c r="F2259" s="4">
        <v>89</v>
      </c>
      <c r="G2259" s="4">
        <v>0</v>
      </c>
      <c r="H2259" s="3">
        <v>10</v>
      </c>
      <c r="I2259" s="13">
        <f t="shared" si="140"/>
        <v>49261500</v>
      </c>
      <c r="J2259" s="12">
        <f t="shared" si="141"/>
        <v>164650000</v>
      </c>
      <c r="K2259" s="13">
        <f t="shared" si="142"/>
        <v>164650000</v>
      </c>
      <c r="L2259" s="12">
        <f t="shared" si="143"/>
        <v>164650000</v>
      </c>
    </row>
    <row r="2260" spans="1:12" ht="37.5" x14ac:dyDescent="0.25">
      <c r="A2260" s="11">
        <v>401255</v>
      </c>
      <c r="B2260" s="1"/>
      <c r="C2260" s="2" t="s">
        <v>1346</v>
      </c>
      <c r="D2260" s="7"/>
      <c r="E2260" s="5">
        <v>130</v>
      </c>
      <c r="F2260" s="4">
        <v>130</v>
      </c>
      <c r="G2260" s="4">
        <v>0</v>
      </c>
      <c r="H2260" s="3">
        <v>10</v>
      </c>
      <c r="I2260" s="13">
        <f t="shared" si="140"/>
        <v>71955000</v>
      </c>
      <c r="J2260" s="12">
        <f t="shared" si="141"/>
        <v>240500000</v>
      </c>
      <c r="K2260" s="13">
        <f t="shared" si="142"/>
        <v>240500000</v>
      </c>
      <c r="L2260" s="12">
        <f t="shared" si="143"/>
        <v>240500000</v>
      </c>
    </row>
    <row r="2261" spans="1:12" ht="37.5" x14ac:dyDescent="0.25">
      <c r="A2261" s="11">
        <v>401260</v>
      </c>
      <c r="B2261" s="1"/>
      <c r="C2261" s="2" t="s">
        <v>1347</v>
      </c>
      <c r="D2261" s="7"/>
      <c r="E2261" s="5">
        <v>28</v>
      </c>
      <c r="F2261" s="4">
        <v>28</v>
      </c>
      <c r="G2261" s="4">
        <v>0</v>
      </c>
      <c r="H2261" s="3">
        <v>9</v>
      </c>
      <c r="I2261" s="13">
        <f t="shared" si="140"/>
        <v>15498000</v>
      </c>
      <c r="J2261" s="12">
        <f t="shared" si="141"/>
        <v>51800000</v>
      </c>
      <c r="K2261" s="13">
        <f t="shared" si="142"/>
        <v>51800000</v>
      </c>
      <c r="L2261" s="12">
        <f t="shared" si="143"/>
        <v>51800000</v>
      </c>
    </row>
    <row r="2262" spans="1:12" ht="56.25" x14ac:dyDescent="0.25">
      <c r="A2262" s="11">
        <v>401265</v>
      </c>
      <c r="B2262" s="1"/>
      <c r="C2262" s="2" t="s">
        <v>3165</v>
      </c>
      <c r="D2262" s="7"/>
      <c r="E2262" s="5">
        <v>70</v>
      </c>
      <c r="F2262" s="4">
        <v>70</v>
      </c>
      <c r="G2262" s="4">
        <v>0</v>
      </c>
      <c r="H2262" s="3">
        <v>10</v>
      </c>
      <c r="I2262" s="13">
        <f t="shared" si="140"/>
        <v>38745000</v>
      </c>
      <c r="J2262" s="12">
        <f t="shared" si="141"/>
        <v>129500000</v>
      </c>
      <c r="K2262" s="13">
        <f t="shared" si="142"/>
        <v>129500000</v>
      </c>
      <c r="L2262" s="12">
        <f t="shared" si="143"/>
        <v>129500000</v>
      </c>
    </row>
    <row r="2263" spans="1:12" ht="75" x14ac:dyDescent="0.25">
      <c r="A2263" s="11">
        <v>401266</v>
      </c>
      <c r="B2263" s="1"/>
      <c r="C2263" s="2" t="s">
        <v>3166</v>
      </c>
      <c r="D2263" s="7"/>
      <c r="E2263" s="5">
        <v>52</v>
      </c>
      <c r="F2263" s="4">
        <v>52</v>
      </c>
      <c r="G2263" s="4">
        <v>0</v>
      </c>
      <c r="H2263" s="3">
        <v>10</v>
      </c>
      <c r="I2263" s="13">
        <f t="shared" si="140"/>
        <v>28782000</v>
      </c>
      <c r="J2263" s="12">
        <f t="shared" si="141"/>
        <v>96200000</v>
      </c>
      <c r="K2263" s="13">
        <f t="shared" si="142"/>
        <v>96200000</v>
      </c>
      <c r="L2263" s="12">
        <f t="shared" si="143"/>
        <v>96200000</v>
      </c>
    </row>
    <row r="2264" spans="1:12" ht="112.5" x14ac:dyDescent="0.25">
      <c r="A2264" s="11">
        <v>401267</v>
      </c>
      <c r="B2264" s="1"/>
      <c r="C2264" s="2" t="s">
        <v>3167</v>
      </c>
      <c r="D2264" s="7"/>
      <c r="E2264" s="5">
        <v>46</v>
      </c>
      <c r="F2264" s="4">
        <v>46</v>
      </c>
      <c r="G2264" s="4">
        <v>0</v>
      </c>
      <c r="H2264" s="3">
        <v>10</v>
      </c>
      <c r="I2264" s="13">
        <f t="shared" si="140"/>
        <v>25461000</v>
      </c>
      <c r="J2264" s="12">
        <f t="shared" si="141"/>
        <v>85100000</v>
      </c>
      <c r="K2264" s="13">
        <f t="shared" si="142"/>
        <v>85100000</v>
      </c>
      <c r="L2264" s="12">
        <f t="shared" si="143"/>
        <v>85100000</v>
      </c>
    </row>
    <row r="2265" spans="1:12" ht="112.5" x14ac:dyDescent="0.25">
      <c r="A2265" s="11">
        <v>401270</v>
      </c>
      <c r="B2265" s="1"/>
      <c r="C2265" s="2" t="s">
        <v>5485</v>
      </c>
      <c r="D2265" s="7"/>
      <c r="E2265" s="5">
        <v>7.9</v>
      </c>
      <c r="F2265" s="4">
        <v>5</v>
      </c>
      <c r="G2265" s="4">
        <v>2.9</v>
      </c>
      <c r="H2265" s="3" t="s">
        <v>0</v>
      </c>
      <c r="I2265" s="13">
        <f t="shared" si="140"/>
        <v>6073500</v>
      </c>
      <c r="J2265" s="12">
        <f t="shared" si="141"/>
        <v>24040000</v>
      </c>
      <c r="K2265" s="13">
        <f t="shared" si="142"/>
        <v>15224000</v>
      </c>
      <c r="L2265" s="12">
        <f t="shared" si="143"/>
        <v>21836000</v>
      </c>
    </row>
    <row r="2266" spans="1:12" ht="112.5" x14ac:dyDescent="0.25">
      <c r="A2266" s="11">
        <v>401275</v>
      </c>
      <c r="B2266" s="1"/>
      <c r="C2266" s="2" t="s">
        <v>3168</v>
      </c>
      <c r="D2266" s="7"/>
      <c r="E2266" s="5">
        <v>14.8</v>
      </c>
      <c r="F2266" s="4">
        <v>9</v>
      </c>
      <c r="G2266" s="4">
        <v>5.8</v>
      </c>
      <c r="H2266" s="3" t="s">
        <v>0</v>
      </c>
      <c r="I2266" s="13">
        <f t="shared" si="140"/>
        <v>11593500</v>
      </c>
      <c r="J2266" s="12">
        <f t="shared" si="141"/>
        <v>46230000</v>
      </c>
      <c r="K2266" s="13">
        <f t="shared" si="142"/>
        <v>28598000</v>
      </c>
      <c r="L2266" s="12">
        <f t="shared" si="143"/>
        <v>41822000</v>
      </c>
    </row>
    <row r="2267" spans="1:12" ht="150" x14ac:dyDescent="0.25">
      <c r="A2267" s="11">
        <v>401276</v>
      </c>
      <c r="B2267" s="1"/>
      <c r="C2267" s="2" t="s">
        <v>1348</v>
      </c>
      <c r="D2267" s="7" t="s">
        <v>113</v>
      </c>
      <c r="E2267" s="5">
        <v>14.8</v>
      </c>
      <c r="F2267" s="4">
        <v>9</v>
      </c>
      <c r="G2267" s="4">
        <v>5.8</v>
      </c>
      <c r="H2267" s="3" t="s">
        <v>0</v>
      </c>
      <c r="I2267" s="13">
        <f t="shared" si="140"/>
        <v>11593500</v>
      </c>
      <c r="J2267" s="12">
        <f t="shared" si="141"/>
        <v>46230000</v>
      </c>
      <c r="K2267" s="13">
        <f t="shared" si="142"/>
        <v>28598000</v>
      </c>
      <c r="L2267" s="12">
        <f t="shared" si="143"/>
        <v>41822000</v>
      </c>
    </row>
    <row r="2268" spans="1:12" ht="112.5" x14ac:dyDescent="0.25">
      <c r="A2268" s="11">
        <v>401305</v>
      </c>
      <c r="B2268" s="1"/>
      <c r="C2268" s="2" t="s">
        <v>5486</v>
      </c>
      <c r="D2268" s="7"/>
      <c r="E2268" s="5">
        <v>10.4</v>
      </c>
      <c r="F2268" s="4">
        <v>6</v>
      </c>
      <c r="G2268" s="4">
        <v>4.4000000000000004</v>
      </c>
      <c r="H2268" s="3" t="s">
        <v>0</v>
      </c>
      <c r="I2268" s="13">
        <f t="shared" si="140"/>
        <v>8337000</v>
      </c>
      <c r="J2268" s="12">
        <f t="shared" si="141"/>
        <v>33540000</v>
      </c>
      <c r="K2268" s="13">
        <f t="shared" si="142"/>
        <v>20164000</v>
      </c>
      <c r="L2268" s="12">
        <f t="shared" si="143"/>
        <v>30196000</v>
      </c>
    </row>
    <row r="2269" spans="1:12" ht="112.5" x14ac:dyDescent="0.25">
      <c r="A2269" s="11">
        <v>401310</v>
      </c>
      <c r="B2269" s="1"/>
      <c r="C2269" s="2" t="s">
        <v>1349</v>
      </c>
      <c r="D2269" s="7"/>
      <c r="E2269" s="5">
        <v>21.7</v>
      </c>
      <c r="F2269" s="4">
        <v>13</v>
      </c>
      <c r="G2269" s="4">
        <v>8.6999999999999993</v>
      </c>
      <c r="H2269" s="3" t="s">
        <v>0</v>
      </c>
      <c r="I2269" s="13">
        <f t="shared" si="140"/>
        <v>17113500</v>
      </c>
      <c r="J2269" s="12">
        <f t="shared" si="141"/>
        <v>68420000</v>
      </c>
      <c r="K2269" s="13">
        <f t="shared" si="142"/>
        <v>41972000</v>
      </c>
      <c r="L2269" s="12">
        <f t="shared" si="143"/>
        <v>61808000</v>
      </c>
    </row>
    <row r="2270" spans="1:12" ht="187.5" x14ac:dyDescent="0.25">
      <c r="A2270" s="11">
        <v>401311</v>
      </c>
      <c r="B2270" s="1"/>
      <c r="C2270" s="2" t="s">
        <v>1350</v>
      </c>
      <c r="D2270" s="7"/>
      <c r="E2270" s="5">
        <v>20.7</v>
      </c>
      <c r="F2270" s="4">
        <v>12</v>
      </c>
      <c r="G2270" s="4">
        <v>8.6999999999999993</v>
      </c>
      <c r="H2270" s="3" t="s">
        <v>0</v>
      </c>
      <c r="I2270" s="13">
        <f t="shared" si="140"/>
        <v>16560000</v>
      </c>
      <c r="J2270" s="12">
        <f t="shared" si="141"/>
        <v>66570000</v>
      </c>
      <c r="K2270" s="13">
        <f t="shared" si="142"/>
        <v>40122000</v>
      </c>
      <c r="L2270" s="12">
        <f t="shared" si="143"/>
        <v>59958000</v>
      </c>
    </row>
    <row r="2271" spans="1:12" ht="225" x14ac:dyDescent="0.25">
      <c r="A2271" s="11">
        <v>401345</v>
      </c>
      <c r="B2271" s="1"/>
      <c r="C2271" s="2" t="s">
        <v>5487</v>
      </c>
      <c r="D2271" s="7"/>
      <c r="E2271" s="5">
        <v>24</v>
      </c>
      <c r="F2271" s="4">
        <v>14</v>
      </c>
      <c r="G2271" s="4">
        <v>10</v>
      </c>
      <c r="H2271" s="3" t="s">
        <v>0</v>
      </c>
      <c r="I2271" s="13">
        <f t="shared" si="140"/>
        <v>19149000</v>
      </c>
      <c r="J2271" s="12">
        <f t="shared" si="141"/>
        <v>76900000</v>
      </c>
      <c r="K2271" s="13">
        <f t="shared" si="142"/>
        <v>46500000</v>
      </c>
      <c r="L2271" s="12">
        <f t="shared" si="143"/>
        <v>69300000</v>
      </c>
    </row>
    <row r="2272" spans="1:12" ht="168.75" x14ac:dyDescent="0.25">
      <c r="A2272" s="11">
        <v>401360</v>
      </c>
      <c r="B2272" s="1"/>
      <c r="C2272" s="2" t="s">
        <v>5488</v>
      </c>
      <c r="D2272" s="7"/>
      <c r="E2272" s="5">
        <v>30.6</v>
      </c>
      <c r="F2272" s="4">
        <v>19</v>
      </c>
      <c r="G2272" s="4">
        <v>11.6</v>
      </c>
      <c r="H2272" s="3" t="s">
        <v>0</v>
      </c>
      <c r="I2272" s="13">
        <f t="shared" si="140"/>
        <v>23740500</v>
      </c>
      <c r="J2272" s="12">
        <f t="shared" si="141"/>
        <v>94310000</v>
      </c>
      <c r="K2272" s="13">
        <f t="shared" si="142"/>
        <v>59046000</v>
      </c>
      <c r="L2272" s="12">
        <f t="shared" si="143"/>
        <v>85494000</v>
      </c>
    </row>
    <row r="2273" spans="1:12" ht="56.25" x14ac:dyDescent="0.25">
      <c r="A2273" s="11">
        <v>401375</v>
      </c>
      <c r="B2273" s="1"/>
      <c r="C2273" s="2" t="s">
        <v>3169</v>
      </c>
      <c r="D2273" s="7" t="s">
        <v>1351</v>
      </c>
      <c r="E2273" s="5">
        <v>54.3</v>
      </c>
      <c r="F2273" s="4">
        <v>34</v>
      </c>
      <c r="G2273" s="4">
        <v>20.3</v>
      </c>
      <c r="H2273" s="3">
        <v>7</v>
      </c>
      <c r="I2273" s="13">
        <f t="shared" si="140"/>
        <v>41961000</v>
      </c>
      <c r="J2273" s="12">
        <f t="shared" si="141"/>
        <v>166430000</v>
      </c>
      <c r="K2273" s="13">
        <f t="shared" si="142"/>
        <v>104718000</v>
      </c>
      <c r="L2273" s="12">
        <f t="shared" si="143"/>
        <v>151002000</v>
      </c>
    </row>
    <row r="2274" spans="1:12" ht="150" x14ac:dyDescent="0.25">
      <c r="A2274" s="11">
        <v>401380</v>
      </c>
      <c r="B2274" s="1"/>
      <c r="C2274" s="2" t="s">
        <v>3170</v>
      </c>
      <c r="D2274" s="7"/>
      <c r="E2274" s="5">
        <v>45</v>
      </c>
      <c r="F2274" s="4">
        <v>26</v>
      </c>
      <c r="G2274" s="4">
        <v>19</v>
      </c>
      <c r="H2274" s="3" t="s">
        <v>2743</v>
      </c>
      <c r="I2274" s="13">
        <f t="shared" si="140"/>
        <v>36051000</v>
      </c>
      <c r="J2274" s="12">
        <f t="shared" si="141"/>
        <v>145000000</v>
      </c>
      <c r="K2274" s="13">
        <f t="shared" si="142"/>
        <v>87240000</v>
      </c>
      <c r="L2274" s="12">
        <f t="shared" si="143"/>
        <v>130560000</v>
      </c>
    </row>
    <row r="2275" spans="1:12" ht="225" x14ac:dyDescent="0.25">
      <c r="A2275" s="11">
        <v>401381</v>
      </c>
      <c r="B2275" s="1"/>
      <c r="C2275" s="2" t="s">
        <v>1352</v>
      </c>
      <c r="D2275" s="7"/>
      <c r="E2275" s="5">
        <v>45</v>
      </c>
      <c r="F2275" s="4">
        <v>26</v>
      </c>
      <c r="G2275" s="4">
        <v>19</v>
      </c>
      <c r="H2275" s="3" t="s">
        <v>2743</v>
      </c>
      <c r="I2275" s="13">
        <f t="shared" si="140"/>
        <v>36051000</v>
      </c>
      <c r="J2275" s="12">
        <f t="shared" si="141"/>
        <v>145000000</v>
      </c>
      <c r="K2275" s="13">
        <f t="shared" si="142"/>
        <v>87240000</v>
      </c>
      <c r="L2275" s="12">
        <f t="shared" si="143"/>
        <v>130560000</v>
      </c>
    </row>
    <row r="2276" spans="1:12" ht="93.75" x14ac:dyDescent="0.25">
      <c r="A2276" s="11">
        <v>401382</v>
      </c>
      <c r="B2276" s="1" t="s">
        <v>24</v>
      </c>
      <c r="C2276" s="2" t="s">
        <v>3171</v>
      </c>
      <c r="D2276" s="7" t="s">
        <v>1353</v>
      </c>
      <c r="E2276" s="5">
        <v>10</v>
      </c>
      <c r="F2276" s="4">
        <v>10</v>
      </c>
      <c r="G2276" s="4">
        <v>0</v>
      </c>
      <c r="H2276" s="3">
        <v>0</v>
      </c>
      <c r="I2276" s="13">
        <f t="shared" si="140"/>
        <v>5535000</v>
      </c>
      <c r="J2276" s="12">
        <f t="shared" si="141"/>
        <v>18500000</v>
      </c>
      <c r="K2276" s="13">
        <f t="shared" si="142"/>
        <v>18500000</v>
      </c>
      <c r="L2276" s="12">
        <f t="shared" si="143"/>
        <v>18500000</v>
      </c>
    </row>
    <row r="2277" spans="1:12" ht="262.5" x14ac:dyDescent="0.25">
      <c r="A2277" s="11">
        <v>401383</v>
      </c>
      <c r="B2277" s="1"/>
      <c r="C2277" s="2" t="s">
        <v>3172</v>
      </c>
      <c r="D2277" s="7"/>
      <c r="E2277" s="5">
        <v>23</v>
      </c>
      <c r="F2277" s="4">
        <v>23</v>
      </c>
      <c r="G2277" s="4">
        <v>0</v>
      </c>
      <c r="H2277" s="3">
        <v>9</v>
      </c>
      <c r="I2277" s="13">
        <f t="shared" si="140"/>
        <v>12730500</v>
      </c>
      <c r="J2277" s="12">
        <f t="shared" si="141"/>
        <v>42550000</v>
      </c>
      <c r="K2277" s="13">
        <f t="shared" si="142"/>
        <v>42550000</v>
      </c>
      <c r="L2277" s="12">
        <f t="shared" si="143"/>
        <v>42550000</v>
      </c>
    </row>
    <row r="2278" spans="1:12" ht="56.25" x14ac:dyDescent="0.25">
      <c r="A2278" s="11">
        <v>401400</v>
      </c>
      <c r="B2278" s="1"/>
      <c r="C2278" s="2" t="s">
        <v>1354</v>
      </c>
      <c r="D2278" s="7"/>
      <c r="E2278" s="5">
        <v>36</v>
      </c>
      <c r="F2278" s="4">
        <v>36</v>
      </c>
      <c r="G2278" s="4">
        <v>0</v>
      </c>
      <c r="H2278" s="3">
        <v>9</v>
      </c>
      <c r="I2278" s="13">
        <f t="shared" si="140"/>
        <v>19926000</v>
      </c>
      <c r="J2278" s="12">
        <f t="shared" si="141"/>
        <v>66600000</v>
      </c>
      <c r="K2278" s="13">
        <f t="shared" si="142"/>
        <v>66600000</v>
      </c>
      <c r="L2278" s="12">
        <f t="shared" si="143"/>
        <v>66600000</v>
      </c>
    </row>
    <row r="2279" spans="1:12" ht="56.25" x14ac:dyDescent="0.25">
      <c r="A2279" s="11">
        <v>401405</v>
      </c>
      <c r="B2279" s="1"/>
      <c r="C2279" s="2" t="s">
        <v>1355</v>
      </c>
      <c r="D2279" s="7"/>
      <c r="E2279" s="5">
        <v>2</v>
      </c>
      <c r="F2279" s="4">
        <v>2</v>
      </c>
      <c r="G2279" s="4">
        <v>0</v>
      </c>
      <c r="H2279" s="3">
        <v>5</v>
      </c>
      <c r="I2279" s="13">
        <f t="shared" si="140"/>
        <v>1107000</v>
      </c>
      <c r="J2279" s="12">
        <f t="shared" si="141"/>
        <v>3700000</v>
      </c>
      <c r="K2279" s="13">
        <f t="shared" si="142"/>
        <v>3700000</v>
      </c>
      <c r="L2279" s="12">
        <f t="shared" si="143"/>
        <v>3700000</v>
      </c>
    </row>
    <row r="2280" spans="1:12" ht="56.25" x14ac:dyDescent="0.25">
      <c r="A2280" s="11">
        <v>401410</v>
      </c>
      <c r="B2280" s="1"/>
      <c r="C2280" s="2" t="s">
        <v>1356</v>
      </c>
      <c r="D2280" s="7"/>
      <c r="E2280" s="5">
        <v>71</v>
      </c>
      <c r="F2280" s="4">
        <v>71</v>
      </c>
      <c r="G2280" s="4">
        <v>0</v>
      </c>
      <c r="H2280" s="3">
        <v>9</v>
      </c>
      <c r="I2280" s="13">
        <f t="shared" si="140"/>
        <v>39298500</v>
      </c>
      <c r="J2280" s="12">
        <f t="shared" si="141"/>
        <v>131350000</v>
      </c>
      <c r="K2280" s="13">
        <f t="shared" si="142"/>
        <v>131350000</v>
      </c>
      <c r="L2280" s="12">
        <f t="shared" si="143"/>
        <v>131350000</v>
      </c>
    </row>
    <row r="2281" spans="1:12" ht="56.25" x14ac:dyDescent="0.25">
      <c r="A2281" s="11">
        <v>401415</v>
      </c>
      <c r="B2281" s="1"/>
      <c r="C2281" s="2" t="s">
        <v>1357</v>
      </c>
      <c r="D2281" s="7"/>
      <c r="E2281" s="5">
        <v>107</v>
      </c>
      <c r="F2281" s="4">
        <v>107</v>
      </c>
      <c r="G2281" s="4">
        <v>0</v>
      </c>
      <c r="H2281" s="3">
        <v>9</v>
      </c>
      <c r="I2281" s="13">
        <f t="shared" si="140"/>
        <v>59224500</v>
      </c>
      <c r="J2281" s="12">
        <f t="shared" si="141"/>
        <v>197950000</v>
      </c>
      <c r="K2281" s="13">
        <f t="shared" si="142"/>
        <v>197950000</v>
      </c>
      <c r="L2281" s="12">
        <f t="shared" si="143"/>
        <v>197950000</v>
      </c>
    </row>
    <row r="2282" spans="1:12" ht="37.5" x14ac:dyDescent="0.25">
      <c r="A2282" s="11">
        <v>401420</v>
      </c>
      <c r="B2282" s="1"/>
      <c r="C2282" s="2" t="s">
        <v>3173</v>
      </c>
      <c r="D2282" s="7"/>
      <c r="E2282" s="5">
        <v>47</v>
      </c>
      <c r="F2282" s="4">
        <v>47</v>
      </c>
      <c r="G2282" s="4">
        <v>0</v>
      </c>
      <c r="H2282" s="3">
        <v>9</v>
      </c>
      <c r="I2282" s="13">
        <f t="shared" si="140"/>
        <v>26014500</v>
      </c>
      <c r="J2282" s="12">
        <f t="shared" si="141"/>
        <v>86950000</v>
      </c>
      <c r="K2282" s="13">
        <f t="shared" si="142"/>
        <v>86950000</v>
      </c>
      <c r="L2282" s="12">
        <f t="shared" si="143"/>
        <v>86950000</v>
      </c>
    </row>
    <row r="2283" spans="1:12" ht="56.25" x14ac:dyDescent="0.25">
      <c r="A2283" s="11">
        <v>401425</v>
      </c>
      <c r="B2283" s="1"/>
      <c r="C2283" s="2" t="s">
        <v>1358</v>
      </c>
      <c r="D2283" s="7"/>
      <c r="E2283" s="5">
        <v>80</v>
      </c>
      <c r="F2283" s="4">
        <v>80</v>
      </c>
      <c r="G2283" s="4">
        <v>0</v>
      </c>
      <c r="H2283" s="3">
        <v>9</v>
      </c>
      <c r="I2283" s="13">
        <f t="shared" si="140"/>
        <v>44280000</v>
      </c>
      <c r="J2283" s="12">
        <f t="shared" si="141"/>
        <v>148000000</v>
      </c>
      <c r="K2283" s="13">
        <f t="shared" si="142"/>
        <v>148000000</v>
      </c>
      <c r="L2283" s="12">
        <f t="shared" si="143"/>
        <v>148000000</v>
      </c>
    </row>
    <row r="2284" spans="1:12" ht="56.25" x14ac:dyDescent="0.25">
      <c r="A2284" s="11">
        <v>401430</v>
      </c>
      <c r="B2284" s="1"/>
      <c r="C2284" s="2" t="s">
        <v>1359</v>
      </c>
      <c r="D2284" s="7"/>
      <c r="E2284" s="5">
        <v>119</v>
      </c>
      <c r="F2284" s="4">
        <v>119</v>
      </c>
      <c r="G2284" s="4">
        <v>0</v>
      </c>
      <c r="H2284" s="3">
        <v>9</v>
      </c>
      <c r="I2284" s="13">
        <f t="shared" si="140"/>
        <v>65866500</v>
      </c>
      <c r="J2284" s="12">
        <f t="shared" si="141"/>
        <v>220150000</v>
      </c>
      <c r="K2284" s="13">
        <f t="shared" si="142"/>
        <v>220150000</v>
      </c>
      <c r="L2284" s="12">
        <f t="shared" si="143"/>
        <v>220150000</v>
      </c>
    </row>
    <row r="2285" spans="1:12" ht="56.25" x14ac:dyDescent="0.25">
      <c r="A2285" s="11">
        <v>401435</v>
      </c>
      <c r="B2285" s="1"/>
      <c r="C2285" s="2" t="s">
        <v>1360</v>
      </c>
      <c r="D2285" s="7"/>
      <c r="E2285" s="5">
        <v>91</v>
      </c>
      <c r="F2285" s="4">
        <v>91</v>
      </c>
      <c r="G2285" s="4">
        <v>0</v>
      </c>
      <c r="H2285" s="3">
        <v>10</v>
      </c>
      <c r="I2285" s="13">
        <f t="shared" si="140"/>
        <v>50368500</v>
      </c>
      <c r="J2285" s="12">
        <f t="shared" si="141"/>
        <v>168350000</v>
      </c>
      <c r="K2285" s="13">
        <f t="shared" si="142"/>
        <v>168350000</v>
      </c>
      <c r="L2285" s="12">
        <f t="shared" si="143"/>
        <v>168350000</v>
      </c>
    </row>
    <row r="2286" spans="1:12" ht="56.25" x14ac:dyDescent="0.25">
      <c r="A2286" s="11">
        <v>401440</v>
      </c>
      <c r="B2286" s="1"/>
      <c r="C2286" s="2" t="s">
        <v>3174</v>
      </c>
      <c r="D2286" s="7" t="s">
        <v>1361</v>
      </c>
      <c r="E2286" s="5">
        <v>108</v>
      </c>
      <c r="F2286" s="4">
        <v>108</v>
      </c>
      <c r="G2286" s="4">
        <v>0</v>
      </c>
      <c r="H2286" s="3">
        <v>10</v>
      </c>
      <c r="I2286" s="13">
        <f t="shared" si="140"/>
        <v>59778000</v>
      </c>
      <c r="J2286" s="12">
        <f t="shared" si="141"/>
        <v>199800000</v>
      </c>
      <c r="K2286" s="13">
        <f t="shared" si="142"/>
        <v>199800000</v>
      </c>
      <c r="L2286" s="12">
        <f t="shared" si="143"/>
        <v>199800000</v>
      </c>
    </row>
    <row r="2287" spans="1:12" ht="56.25" x14ac:dyDescent="0.25">
      <c r="A2287" s="11">
        <v>401445</v>
      </c>
      <c r="B2287" s="1"/>
      <c r="C2287" s="2" t="s">
        <v>1362</v>
      </c>
      <c r="D2287" s="7"/>
      <c r="E2287" s="5">
        <v>12</v>
      </c>
      <c r="F2287" s="4">
        <v>12</v>
      </c>
      <c r="G2287" s="4">
        <v>0</v>
      </c>
      <c r="H2287" s="3">
        <v>9</v>
      </c>
      <c r="I2287" s="13">
        <f t="shared" si="140"/>
        <v>6642000</v>
      </c>
      <c r="J2287" s="12">
        <f t="shared" si="141"/>
        <v>22200000</v>
      </c>
      <c r="K2287" s="13">
        <f t="shared" si="142"/>
        <v>22200000</v>
      </c>
      <c r="L2287" s="12">
        <f t="shared" si="143"/>
        <v>22200000</v>
      </c>
    </row>
    <row r="2288" spans="1:12" ht="56.25" x14ac:dyDescent="0.25">
      <c r="A2288" s="11">
        <v>401450</v>
      </c>
      <c r="B2288" s="1"/>
      <c r="C2288" s="2" t="s">
        <v>1363</v>
      </c>
      <c r="D2288" s="7"/>
      <c r="E2288" s="5">
        <v>10</v>
      </c>
      <c r="F2288" s="4">
        <v>10</v>
      </c>
      <c r="G2288" s="4">
        <v>0</v>
      </c>
      <c r="H2288" s="3">
        <v>9</v>
      </c>
      <c r="I2288" s="13">
        <f t="shared" si="140"/>
        <v>5535000</v>
      </c>
      <c r="J2288" s="12">
        <f t="shared" si="141"/>
        <v>18500000</v>
      </c>
      <c r="K2288" s="13">
        <f t="shared" si="142"/>
        <v>18500000</v>
      </c>
      <c r="L2288" s="12">
        <f t="shared" si="143"/>
        <v>18500000</v>
      </c>
    </row>
    <row r="2289" spans="1:12" ht="56.25" x14ac:dyDescent="0.25">
      <c r="A2289" s="11">
        <v>401455</v>
      </c>
      <c r="B2289" s="1"/>
      <c r="C2289" s="2" t="s">
        <v>1364</v>
      </c>
      <c r="D2289" s="7"/>
      <c r="E2289" s="5">
        <v>11</v>
      </c>
      <c r="F2289" s="4">
        <v>11</v>
      </c>
      <c r="G2289" s="4">
        <v>0</v>
      </c>
      <c r="H2289" s="3">
        <v>9</v>
      </c>
      <c r="I2289" s="13">
        <f t="shared" si="140"/>
        <v>6088500</v>
      </c>
      <c r="J2289" s="12">
        <f t="shared" si="141"/>
        <v>20350000</v>
      </c>
      <c r="K2289" s="13">
        <f t="shared" si="142"/>
        <v>20350000</v>
      </c>
      <c r="L2289" s="12">
        <f t="shared" si="143"/>
        <v>20350000</v>
      </c>
    </row>
    <row r="2290" spans="1:12" ht="56.25" x14ac:dyDescent="0.25">
      <c r="A2290" s="11">
        <v>401460</v>
      </c>
      <c r="B2290" s="1"/>
      <c r="C2290" s="2" t="s">
        <v>1365</v>
      </c>
      <c r="D2290" s="7"/>
      <c r="E2290" s="5">
        <v>13</v>
      </c>
      <c r="F2290" s="4">
        <v>13</v>
      </c>
      <c r="G2290" s="4">
        <v>0</v>
      </c>
      <c r="H2290" s="3">
        <v>9</v>
      </c>
      <c r="I2290" s="13">
        <f t="shared" si="140"/>
        <v>7195500</v>
      </c>
      <c r="J2290" s="12">
        <f t="shared" si="141"/>
        <v>24050000</v>
      </c>
      <c r="K2290" s="13">
        <f t="shared" si="142"/>
        <v>24050000</v>
      </c>
      <c r="L2290" s="12">
        <f t="shared" si="143"/>
        <v>24050000</v>
      </c>
    </row>
    <row r="2291" spans="1:12" ht="37.5" x14ac:dyDescent="0.25">
      <c r="A2291" s="11">
        <v>401461</v>
      </c>
      <c r="B2291" s="1"/>
      <c r="C2291" s="2" t="s">
        <v>3175</v>
      </c>
      <c r="D2291" s="7"/>
      <c r="E2291" s="5">
        <v>8</v>
      </c>
      <c r="F2291" s="4">
        <v>8</v>
      </c>
      <c r="G2291" s="4">
        <v>0</v>
      </c>
      <c r="H2291" s="3">
        <v>6</v>
      </c>
      <c r="I2291" s="13">
        <f t="shared" si="140"/>
        <v>4428000</v>
      </c>
      <c r="J2291" s="12">
        <f t="shared" si="141"/>
        <v>14800000</v>
      </c>
      <c r="K2291" s="13">
        <f t="shared" si="142"/>
        <v>14800000</v>
      </c>
      <c r="L2291" s="12">
        <f t="shared" si="143"/>
        <v>14800000</v>
      </c>
    </row>
    <row r="2292" spans="1:12" ht="37.5" x14ac:dyDescent="0.25">
      <c r="A2292" s="11">
        <v>401465</v>
      </c>
      <c r="B2292" s="1"/>
      <c r="C2292" s="2" t="s">
        <v>1366</v>
      </c>
      <c r="D2292" s="7"/>
      <c r="E2292" s="5">
        <v>11</v>
      </c>
      <c r="F2292" s="4">
        <v>11</v>
      </c>
      <c r="G2292" s="4">
        <v>0</v>
      </c>
      <c r="H2292" s="3">
        <v>8</v>
      </c>
      <c r="I2292" s="13">
        <f t="shared" si="140"/>
        <v>6088500</v>
      </c>
      <c r="J2292" s="12">
        <f t="shared" si="141"/>
        <v>20350000</v>
      </c>
      <c r="K2292" s="13">
        <f t="shared" si="142"/>
        <v>20350000</v>
      </c>
      <c r="L2292" s="12">
        <f t="shared" si="143"/>
        <v>20350000</v>
      </c>
    </row>
    <row r="2293" spans="1:12" ht="37.5" x14ac:dyDescent="0.25">
      <c r="A2293" s="11">
        <v>401470</v>
      </c>
      <c r="B2293" s="1"/>
      <c r="C2293" s="2" t="s">
        <v>1367</v>
      </c>
      <c r="D2293" s="7"/>
      <c r="E2293" s="5">
        <v>5</v>
      </c>
      <c r="F2293" s="4">
        <v>5</v>
      </c>
      <c r="G2293" s="4">
        <v>0</v>
      </c>
      <c r="H2293" s="3">
        <v>7</v>
      </c>
      <c r="I2293" s="13">
        <f t="shared" si="140"/>
        <v>2767500</v>
      </c>
      <c r="J2293" s="12">
        <f t="shared" si="141"/>
        <v>9250000</v>
      </c>
      <c r="K2293" s="13">
        <f t="shared" si="142"/>
        <v>9250000</v>
      </c>
      <c r="L2293" s="12">
        <f t="shared" si="143"/>
        <v>9250000</v>
      </c>
    </row>
    <row r="2294" spans="1:12" ht="56.25" x14ac:dyDescent="0.25">
      <c r="A2294" s="11">
        <v>401475</v>
      </c>
      <c r="B2294" s="1"/>
      <c r="C2294" s="2" t="s">
        <v>1368</v>
      </c>
      <c r="D2294" s="7"/>
      <c r="E2294" s="5">
        <v>29</v>
      </c>
      <c r="F2294" s="4">
        <v>29</v>
      </c>
      <c r="G2294" s="4">
        <v>0</v>
      </c>
      <c r="H2294" s="3">
        <v>7</v>
      </c>
      <c r="I2294" s="13">
        <f t="shared" si="140"/>
        <v>16051500</v>
      </c>
      <c r="J2294" s="12">
        <f t="shared" si="141"/>
        <v>53650000</v>
      </c>
      <c r="K2294" s="13">
        <f t="shared" si="142"/>
        <v>53650000</v>
      </c>
      <c r="L2294" s="12">
        <f t="shared" si="143"/>
        <v>53650000</v>
      </c>
    </row>
    <row r="2295" spans="1:12" ht="37.5" x14ac:dyDescent="0.25">
      <c r="A2295" s="11">
        <v>401490</v>
      </c>
      <c r="B2295" s="1"/>
      <c r="C2295" s="2" t="s">
        <v>3176</v>
      </c>
      <c r="D2295" s="7" t="s">
        <v>1369</v>
      </c>
      <c r="E2295" s="5">
        <v>13</v>
      </c>
      <c r="F2295" s="4">
        <v>13</v>
      </c>
      <c r="G2295" s="4">
        <v>0</v>
      </c>
      <c r="H2295" s="3">
        <v>8</v>
      </c>
      <c r="I2295" s="13">
        <f t="shared" si="140"/>
        <v>7195500</v>
      </c>
      <c r="J2295" s="12">
        <f t="shared" si="141"/>
        <v>24050000</v>
      </c>
      <c r="K2295" s="13">
        <f t="shared" si="142"/>
        <v>24050000</v>
      </c>
      <c r="L2295" s="12">
        <f t="shared" si="143"/>
        <v>24050000</v>
      </c>
    </row>
    <row r="2296" spans="1:12" ht="56.25" x14ac:dyDescent="0.25">
      <c r="A2296" s="11">
        <v>401495</v>
      </c>
      <c r="B2296" s="1"/>
      <c r="C2296" s="2" t="s">
        <v>3177</v>
      </c>
      <c r="D2296" s="7"/>
      <c r="E2296" s="5">
        <v>12</v>
      </c>
      <c r="F2296" s="4">
        <v>12</v>
      </c>
      <c r="G2296" s="4">
        <v>0</v>
      </c>
      <c r="H2296" s="3">
        <v>8</v>
      </c>
      <c r="I2296" s="13">
        <f t="shared" si="140"/>
        <v>6642000</v>
      </c>
      <c r="J2296" s="12">
        <f t="shared" si="141"/>
        <v>22200000</v>
      </c>
      <c r="K2296" s="13">
        <f t="shared" si="142"/>
        <v>22200000</v>
      </c>
      <c r="L2296" s="12">
        <f t="shared" si="143"/>
        <v>22200000</v>
      </c>
    </row>
    <row r="2297" spans="1:12" ht="75" x14ac:dyDescent="0.25">
      <c r="A2297" s="11">
        <v>401500</v>
      </c>
      <c r="B2297" s="1"/>
      <c r="C2297" s="2" t="s">
        <v>1370</v>
      </c>
      <c r="D2297" s="7"/>
      <c r="E2297" s="5">
        <v>8</v>
      </c>
      <c r="F2297" s="4">
        <v>8</v>
      </c>
      <c r="G2297" s="4">
        <v>0</v>
      </c>
      <c r="H2297" s="3">
        <v>7</v>
      </c>
      <c r="I2297" s="13">
        <f t="shared" si="140"/>
        <v>4428000</v>
      </c>
      <c r="J2297" s="12">
        <f t="shared" si="141"/>
        <v>14800000</v>
      </c>
      <c r="K2297" s="13">
        <f t="shared" si="142"/>
        <v>14800000</v>
      </c>
      <c r="L2297" s="12">
        <f t="shared" si="143"/>
        <v>14800000</v>
      </c>
    </row>
    <row r="2298" spans="1:12" ht="37.5" x14ac:dyDescent="0.25">
      <c r="A2298" s="11">
        <v>401505</v>
      </c>
      <c r="B2298" s="1"/>
      <c r="C2298" s="2" t="s">
        <v>3178</v>
      </c>
      <c r="D2298" s="7"/>
      <c r="E2298" s="5">
        <v>16</v>
      </c>
      <c r="F2298" s="4">
        <v>16</v>
      </c>
      <c r="G2298" s="4">
        <v>0</v>
      </c>
      <c r="H2298" s="3">
        <v>8</v>
      </c>
      <c r="I2298" s="13">
        <f t="shared" si="140"/>
        <v>8856000</v>
      </c>
      <c r="J2298" s="12">
        <f t="shared" si="141"/>
        <v>29600000</v>
      </c>
      <c r="K2298" s="13">
        <f t="shared" si="142"/>
        <v>29600000</v>
      </c>
      <c r="L2298" s="12">
        <f t="shared" si="143"/>
        <v>29600000</v>
      </c>
    </row>
    <row r="2299" spans="1:12" ht="75" x14ac:dyDescent="0.25">
      <c r="A2299" s="11">
        <v>401506</v>
      </c>
      <c r="B2299" s="1"/>
      <c r="C2299" s="2" t="s">
        <v>3179</v>
      </c>
      <c r="D2299" s="7"/>
      <c r="E2299" s="5">
        <v>13</v>
      </c>
      <c r="F2299" s="4">
        <v>13</v>
      </c>
      <c r="G2299" s="4">
        <v>0</v>
      </c>
      <c r="H2299" s="3">
        <v>8</v>
      </c>
      <c r="I2299" s="13">
        <f t="shared" si="140"/>
        <v>7195500</v>
      </c>
      <c r="J2299" s="12">
        <f t="shared" si="141"/>
        <v>24050000</v>
      </c>
      <c r="K2299" s="13">
        <f t="shared" si="142"/>
        <v>24050000</v>
      </c>
      <c r="L2299" s="12">
        <f t="shared" si="143"/>
        <v>24050000</v>
      </c>
    </row>
    <row r="2300" spans="1:12" ht="93.75" x14ac:dyDescent="0.25">
      <c r="A2300" s="11">
        <v>401510</v>
      </c>
      <c r="B2300" s="1"/>
      <c r="C2300" s="2" t="s">
        <v>3180</v>
      </c>
      <c r="D2300" s="7"/>
      <c r="E2300" s="5">
        <v>9</v>
      </c>
      <c r="F2300" s="4">
        <v>9</v>
      </c>
      <c r="G2300" s="4">
        <v>0</v>
      </c>
      <c r="H2300" s="3">
        <v>7</v>
      </c>
      <c r="I2300" s="13">
        <f t="shared" si="140"/>
        <v>4981500</v>
      </c>
      <c r="J2300" s="12">
        <f t="shared" si="141"/>
        <v>16650000</v>
      </c>
      <c r="K2300" s="13">
        <f t="shared" si="142"/>
        <v>16650000</v>
      </c>
      <c r="L2300" s="12">
        <f t="shared" si="143"/>
        <v>16650000</v>
      </c>
    </row>
    <row r="2301" spans="1:12" ht="37.5" x14ac:dyDescent="0.25">
      <c r="A2301" s="11">
        <v>401515</v>
      </c>
      <c r="B2301" s="1"/>
      <c r="C2301" s="2" t="s">
        <v>5489</v>
      </c>
      <c r="D2301" s="7"/>
      <c r="E2301" s="5">
        <v>12</v>
      </c>
      <c r="F2301" s="4">
        <v>12</v>
      </c>
      <c r="G2301" s="4">
        <v>0</v>
      </c>
      <c r="H2301" s="3">
        <v>7</v>
      </c>
      <c r="I2301" s="13">
        <f t="shared" si="140"/>
        <v>6642000</v>
      </c>
      <c r="J2301" s="12">
        <f t="shared" si="141"/>
        <v>22200000</v>
      </c>
      <c r="K2301" s="13">
        <f t="shared" si="142"/>
        <v>22200000</v>
      </c>
      <c r="L2301" s="12">
        <f t="shared" si="143"/>
        <v>22200000</v>
      </c>
    </row>
    <row r="2302" spans="1:12" ht="37.5" x14ac:dyDescent="0.25">
      <c r="A2302" s="11">
        <v>401520</v>
      </c>
      <c r="B2302" s="1"/>
      <c r="C2302" s="2" t="s">
        <v>3181</v>
      </c>
      <c r="D2302" s="7"/>
      <c r="E2302" s="5">
        <v>30</v>
      </c>
      <c r="F2302" s="4">
        <v>30</v>
      </c>
      <c r="G2302" s="4">
        <v>0</v>
      </c>
      <c r="H2302" s="3">
        <v>8</v>
      </c>
      <c r="I2302" s="13">
        <f t="shared" si="140"/>
        <v>16605000</v>
      </c>
      <c r="J2302" s="12">
        <f t="shared" si="141"/>
        <v>55500000</v>
      </c>
      <c r="K2302" s="13">
        <f t="shared" si="142"/>
        <v>55500000</v>
      </c>
      <c r="L2302" s="12">
        <f t="shared" si="143"/>
        <v>55500000</v>
      </c>
    </row>
    <row r="2303" spans="1:12" ht="56.25" x14ac:dyDescent="0.25">
      <c r="A2303" s="11">
        <v>401521</v>
      </c>
      <c r="B2303" s="1"/>
      <c r="C2303" s="2" t="s">
        <v>3182</v>
      </c>
      <c r="D2303" s="7"/>
      <c r="E2303" s="5">
        <v>35</v>
      </c>
      <c r="F2303" s="4">
        <v>35</v>
      </c>
      <c r="G2303" s="4">
        <v>0</v>
      </c>
      <c r="H2303" s="3">
        <v>8</v>
      </c>
      <c r="I2303" s="13">
        <f t="shared" si="140"/>
        <v>19372500</v>
      </c>
      <c r="J2303" s="12">
        <f t="shared" si="141"/>
        <v>64750000</v>
      </c>
      <c r="K2303" s="13">
        <f t="shared" si="142"/>
        <v>64750000</v>
      </c>
      <c r="L2303" s="12">
        <f t="shared" si="143"/>
        <v>64750000</v>
      </c>
    </row>
    <row r="2304" spans="1:12" ht="75" x14ac:dyDescent="0.25">
      <c r="A2304" s="11">
        <v>401522</v>
      </c>
      <c r="B2304" s="1"/>
      <c r="C2304" s="2" t="s">
        <v>3183</v>
      </c>
      <c r="D2304" s="7"/>
      <c r="E2304" s="5">
        <v>40</v>
      </c>
      <c r="F2304" s="4">
        <v>40</v>
      </c>
      <c r="G2304" s="4">
        <v>0</v>
      </c>
      <c r="H2304" s="3">
        <v>8</v>
      </c>
      <c r="I2304" s="13">
        <f t="shared" si="140"/>
        <v>22140000</v>
      </c>
      <c r="J2304" s="12">
        <f t="shared" si="141"/>
        <v>74000000</v>
      </c>
      <c r="K2304" s="13">
        <f t="shared" si="142"/>
        <v>74000000</v>
      </c>
      <c r="L2304" s="12">
        <f t="shared" si="143"/>
        <v>74000000</v>
      </c>
    </row>
    <row r="2305" spans="1:12" ht="168.75" x14ac:dyDescent="0.25">
      <c r="A2305" s="11">
        <v>401525</v>
      </c>
      <c r="B2305" s="1"/>
      <c r="C2305" s="2" t="s">
        <v>3184</v>
      </c>
      <c r="D2305" s="7"/>
      <c r="E2305" s="5">
        <v>26</v>
      </c>
      <c r="F2305" s="4">
        <v>26</v>
      </c>
      <c r="G2305" s="4">
        <v>0</v>
      </c>
      <c r="H2305" s="3">
        <v>8</v>
      </c>
      <c r="I2305" s="13">
        <f t="shared" si="140"/>
        <v>14391000</v>
      </c>
      <c r="J2305" s="12">
        <f t="shared" si="141"/>
        <v>48100000</v>
      </c>
      <c r="K2305" s="13">
        <f t="shared" si="142"/>
        <v>48100000</v>
      </c>
      <c r="L2305" s="12">
        <f t="shared" si="143"/>
        <v>48100000</v>
      </c>
    </row>
    <row r="2306" spans="1:12" ht="37.5" x14ac:dyDescent="0.25">
      <c r="A2306" s="11">
        <v>401530</v>
      </c>
      <c r="B2306" s="1"/>
      <c r="C2306" s="2" t="s">
        <v>1371</v>
      </c>
      <c r="D2306" s="7"/>
      <c r="E2306" s="5">
        <v>35</v>
      </c>
      <c r="F2306" s="4">
        <v>35</v>
      </c>
      <c r="G2306" s="4">
        <v>0</v>
      </c>
      <c r="H2306" s="3">
        <v>8</v>
      </c>
      <c r="I2306" s="13">
        <f t="shared" si="140"/>
        <v>19372500</v>
      </c>
      <c r="J2306" s="12">
        <f t="shared" si="141"/>
        <v>64750000</v>
      </c>
      <c r="K2306" s="13">
        <f t="shared" si="142"/>
        <v>64750000</v>
      </c>
      <c r="L2306" s="12">
        <f t="shared" si="143"/>
        <v>64750000</v>
      </c>
    </row>
    <row r="2307" spans="1:12" ht="37.5" x14ac:dyDescent="0.25">
      <c r="A2307" s="11">
        <v>401535</v>
      </c>
      <c r="B2307" s="1"/>
      <c r="C2307" s="2" t="s">
        <v>1372</v>
      </c>
      <c r="D2307" s="7"/>
      <c r="E2307" s="5">
        <v>5</v>
      </c>
      <c r="F2307" s="4">
        <v>5</v>
      </c>
      <c r="G2307" s="4">
        <v>0</v>
      </c>
      <c r="H2307" s="3">
        <v>7</v>
      </c>
      <c r="I2307" s="13">
        <f t="shared" si="140"/>
        <v>2767500</v>
      </c>
      <c r="J2307" s="12">
        <f t="shared" si="141"/>
        <v>9250000</v>
      </c>
      <c r="K2307" s="13">
        <f t="shared" si="142"/>
        <v>9250000</v>
      </c>
      <c r="L2307" s="12">
        <f t="shared" si="143"/>
        <v>9250000</v>
      </c>
    </row>
    <row r="2308" spans="1:12" ht="131.25" x14ac:dyDescent="0.25">
      <c r="A2308" s="11">
        <v>401540</v>
      </c>
      <c r="B2308" s="1"/>
      <c r="C2308" s="2" t="s">
        <v>5490</v>
      </c>
      <c r="D2308" s="7"/>
      <c r="E2308" s="5">
        <v>9.6</v>
      </c>
      <c r="F2308" s="4">
        <v>6</v>
      </c>
      <c r="G2308" s="4">
        <v>3.6</v>
      </c>
      <c r="H2308" s="3" t="s">
        <v>0</v>
      </c>
      <c r="I2308" s="13">
        <f t="shared" ref="I2308:I2371" si="144">F2308*553500+G2308*1140000</f>
        <v>7425000</v>
      </c>
      <c r="J2308" s="12">
        <f t="shared" ref="J2308:J2371" si="145">F2308*1850000+G2308*5100000</f>
        <v>29460000</v>
      </c>
      <c r="K2308" s="13">
        <f t="shared" ref="K2308:K2371" si="146">F2308*1850000+G2308*2060000</f>
        <v>18516000</v>
      </c>
      <c r="L2308" s="12">
        <f t="shared" ref="L2308:L2371" si="147">F2308*1850000+G2308*4340000</f>
        <v>26724000</v>
      </c>
    </row>
    <row r="2309" spans="1:12" ht="75" x14ac:dyDescent="0.25">
      <c r="A2309" s="11">
        <v>401545</v>
      </c>
      <c r="B2309" s="1"/>
      <c r="C2309" s="2" t="s">
        <v>1373</v>
      </c>
      <c r="D2309" s="7" t="s">
        <v>1264</v>
      </c>
      <c r="E2309" s="5">
        <v>17.3</v>
      </c>
      <c r="F2309" s="4">
        <v>10</v>
      </c>
      <c r="G2309" s="4">
        <v>7.3</v>
      </c>
      <c r="H2309" s="3" t="s">
        <v>0</v>
      </c>
      <c r="I2309" s="13">
        <f t="shared" si="144"/>
        <v>13857000</v>
      </c>
      <c r="J2309" s="12">
        <f t="shared" si="145"/>
        <v>55730000</v>
      </c>
      <c r="K2309" s="13">
        <f t="shared" si="146"/>
        <v>33538000</v>
      </c>
      <c r="L2309" s="12">
        <f t="shared" si="147"/>
        <v>50182000</v>
      </c>
    </row>
    <row r="2310" spans="1:12" ht="56.25" x14ac:dyDescent="0.25">
      <c r="A2310" s="11">
        <v>401546</v>
      </c>
      <c r="B2310" s="1"/>
      <c r="C2310" s="2" t="s">
        <v>1374</v>
      </c>
      <c r="D2310" s="7"/>
      <c r="E2310" s="5">
        <v>17.3</v>
      </c>
      <c r="F2310" s="4">
        <v>10</v>
      </c>
      <c r="G2310" s="4">
        <v>7.3</v>
      </c>
      <c r="H2310" s="3" t="s">
        <v>0</v>
      </c>
      <c r="I2310" s="13">
        <f t="shared" si="144"/>
        <v>13857000</v>
      </c>
      <c r="J2310" s="12">
        <f t="shared" si="145"/>
        <v>55730000</v>
      </c>
      <c r="K2310" s="13">
        <f t="shared" si="146"/>
        <v>33538000</v>
      </c>
      <c r="L2310" s="12">
        <f t="shared" si="147"/>
        <v>50182000</v>
      </c>
    </row>
    <row r="2311" spans="1:12" ht="56.25" x14ac:dyDescent="0.25">
      <c r="A2311" s="11">
        <v>401560</v>
      </c>
      <c r="B2311" s="1"/>
      <c r="C2311" s="2" t="s">
        <v>1375</v>
      </c>
      <c r="D2311" s="7"/>
      <c r="E2311" s="5">
        <v>38</v>
      </c>
      <c r="F2311" s="4">
        <v>38</v>
      </c>
      <c r="G2311" s="4">
        <v>0</v>
      </c>
      <c r="H2311" s="3">
        <v>10</v>
      </c>
      <c r="I2311" s="13">
        <f t="shared" si="144"/>
        <v>21033000</v>
      </c>
      <c r="J2311" s="12">
        <f t="shared" si="145"/>
        <v>70300000</v>
      </c>
      <c r="K2311" s="13">
        <f t="shared" si="146"/>
        <v>70300000</v>
      </c>
      <c r="L2311" s="12">
        <f t="shared" si="147"/>
        <v>70300000</v>
      </c>
    </row>
    <row r="2312" spans="1:12" ht="37.5" x14ac:dyDescent="0.25">
      <c r="A2312" s="11">
        <v>401565</v>
      </c>
      <c r="B2312" s="1"/>
      <c r="C2312" s="2" t="s">
        <v>1376</v>
      </c>
      <c r="D2312" s="7"/>
      <c r="E2312" s="5">
        <v>12</v>
      </c>
      <c r="F2312" s="4">
        <v>12</v>
      </c>
      <c r="G2312" s="4">
        <v>0</v>
      </c>
      <c r="H2312" s="3">
        <v>9</v>
      </c>
      <c r="I2312" s="13">
        <f t="shared" si="144"/>
        <v>6642000</v>
      </c>
      <c r="J2312" s="12">
        <f t="shared" si="145"/>
        <v>22200000</v>
      </c>
      <c r="K2312" s="13">
        <f t="shared" si="146"/>
        <v>22200000</v>
      </c>
      <c r="L2312" s="12">
        <f t="shared" si="147"/>
        <v>22200000</v>
      </c>
    </row>
    <row r="2313" spans="1:12" ht="112.5" x14ac:dyDescent="0.25">
      <c r="A2313" s="11">
        <v>401566</v>
      </c>
      <c r="B2313" s="1"/>
      <c r="C2313" s="2" t="s">
        <v>3185</v>
      </c>
      <c r="D2313" s="7"/>
      <c r="E2313" s="5">
        <v>75</v>
      </c>
      <c r="F2313" s="4">
        <v>75</v>
      </c>
      <c r="G2313" s="4">
        <v>0</v>
      </c>
      <c r="H2313" s="3">
        <v>9</v>
      </c>
      <c r="I2313" s="13">
        <f t="shared" si="144"/>
        <v>41512500</v>
      </c>
      <c r="J2313" s="12">
        <f t="shared" si="145"/>
        <v>138750000</v>
      </c>
      <c r="K2313" s="13">
        <f t="shared" si="146"/>
        <v>138750000</v>
      </c>
      <c r="L2313" s="12">
        <f t="shared" si="147"/>
        <v>138750000</v>
      </c>
    </row>
    <row r="2314" spans="1:12" ht="112.5" x14ac:dyDescent="0.25">
      <c r="A2314" s="11">
        <v>401567</v>
      </c>
      <c r="B2314" s="1"/>
      <c r="C2314" s="2" t="s">
        <v>3186</v>
      </c>
      <c r="D2314" s="7"/>
      <c r="E2314" s="5">
        <v>160</v>
      </c>
      <c r="F2314" s="4">
        <v>160</v>
      </c>
      <c r="G2314" s="4">
        <v>0</v>
      </c>
      <c r="H2314" s="3">
        <v>9</v>
      </c>
      <c r="I2314" s="13">
        <f t="shared" si="144"/>
        <v>88560000</v>
      </c>
      <c r="J2314" s="12">
        <f t="shared" si="145"/>
        <v>296000000</v>
      </c>
      <c r="K2314" s="13">
        <f t="shared" si="146"/>
        <v>296000000</v>
      </c>
      <c r="L2314" s="12">
        <f t="shared" si="147"/>
        <v>296000000</v>
      </c>
    </row>
    <row r="2315" spans="1:12" ht="75" x14ac:dyDescent="0.25">
      <c r="A2315" s="11">
        <v>401570</v>
      </c>
      <c r="B2315" s="1"/>
      <c r="C2315" s="2" t="s">
        <v>3187</v>
      </c>
      <c r="D2315" s="7"/>
      <c r="E2315" s="5">
        <v>36</v>
      </c>
      <c r="F2315" s="4">
        <v>36</v>
      </c>
      <c r="G2315" s="4">
        <v>0</v>
      </c>
      <c r="H2315" s="3">
        <v>10</v>
      </c>
      <c r="I2315" s="13">
        <f t="shared" si="144"/>
        <v>19926000</v>
      </c>
      <c r="J2315" s="12">
        <f t="shared" si="145"/>
        <v>66600000</v>
      </c>
      <c r="K2315" s="13">
        <f t="shared" si="146"/>
        <v>66600000</v>
      </c>
      <c r="L2315" s="12">
        <f t="shared" si="147"/>
        <v>66600000</v>
      </c>
    </row>
    <row r="2316" spans="1:12" ht="75" x14ac:dyDescent="0.25">
      <c r="A2316" s="11">
        <v>401575</v>
      </c>
      <c r="B2316" s="1"/>
      <c r="C2316" s="2" t="s">
        <v>3188</v>
      </c>
      <c r="D2316" s="7"/>
      <c r="E2316" s="5">
        <v>75</v>
      </c>
      <c r="F2316" s="4">
        <v>75</v>
      </c>
      <c r="G2316" s="4">
        <v>0</v>
      </c>
      <c r="H2316" s="3">
        <v>10</v>
      </c>
      <c r="I2316" s="13">
        <f t="shared" si="144"/>
        <v>41512500</v>
      </c>
      <c r="J2316" s="12">
        <f t="shared" si="145"/>
        <v>138750000</v>
      </c>
      <c r="K2316" s="13">
        <f t="shared" si="146"/>
        <v>138750000</v>
      </c>
      <c r="L2316" s="12">
        <f t="shared" si="147"/>
        <v>138750000</v>
      </c>
    </row>
    <row r="2317" spans="1:12" ht="75" x14ac:dyDescent="0.25">
      <c r="A2317" s="11">
        <v>401580</v>
      </c>
      <c r="B2317" s="1"/>
      <c r="C2317" s="2" t="s">
        <v>3189</v>
      </c>
      <c r="D2317" s="7"/>
      <c r="E2317" s="5">
        <v>136</v>
      </c>
      <c r="F2317" s="4">
        <v>136</v>
      </c>
      <c r="G2317" s="4">
        <v>0</v>
      </c>
      <c r="H2317" s="3">
        <v>11</v>
      </c>
      <c r="I2317" s="13">
        <f t="shared" si="144"/>
        <v>75276000</v>
      </c>
      <c r="J2317" s="12">
        <f t="shared" si="145"/>
        <v>251600000</v>
      </c>
      <c r="K2317" s="13">
        <f t="shared" si="146"/>
        <v>251600000</v>
      </c>
      <c r="L2317" s="12">
        <f t="shared" si="147"/>
        <v>251600000</v>
      </c>
    </row>
    <row r="2318" spans="1:12" ht="93.75" x14ac:dyDescent="0.25">
      <c r="A2318" s="11">
        <v>401585</v>
      </c>
      <c r="B2318" s="1"/>
      <c r="C2318" s="2" t="s">
        <v>1377</v>
      </c>
      <c r="D2318" s="7"/>
      <c r="E2318" s="5">
        <v>161</v>
      </c>
      <c r="F2318" s="4">
        <v>161</v>
      </c>
      <c r="G2318" s="4">
        <v>0</v>
      </c>
      <c r="H2318" s="3">
        <v>11</v>
      </c>
      <c r="I2318" s="13">
        <f t="shared" si="144"/>
        <v>89113500</v>
      </c>
      <c r="J2318" s="12">
        <f t="shared" si="145"/>
        <v>297850000</v>
      </c>
      <c r="K2318" s="13">
        <f t="shared" si="146"/>
        <v>297850000</v>
      </c>
      <c r="L2318" s="12">
        <f t="shared" si="147"/>
        <v>297850000</v>
      </c>
    </row>
    <row r="2319" spans="1:12" ht="93.75" x14ac:dyDescent="0.25">
      <c r="A2319" s="11">
        <v>401590</v>
      </c>
      <c r="B2319" s="1"/>
      <c r="C2319" s="2" t="s">
        <v>1378</v>
      </c>
      <c r="D2319" s="7"/>
      <c r="E2319" s="5">
        <v>270</v>
      </c>
      <c r="F2319" s="4">
        <v>270</v>
      </c>
      <c r="G2319" s="4">
        <v>0</v>
      </c>
      <c r="H2319" s="3">
        <v>11</v>
      </c>
      <c r="I2319" s="13">
        <f t="shared" si="144"/>
        <v>149445000</v>
      </c>
      <c r="J2319" s="12">
        <f t="shared" si="145"/>
        <v>499500000</v>
      </c>
      <c r="K2319" s="13">
        <f t="shared" si="146"/>
        <v>499500000</v>
      </c>
      <c r="L2319" s="12">
        <f t="shared" si="147"/>
        <v>499500000</v>
      </c>
    </row>
    <row r="2320" spans="1:12" ht="131.25" x14ac:dyDescent="0.25">
      <c r="A2320" s="11">
        <v>401595</v>
      </c>
      <c r="B2320" s="1"/>
      <c r="C2320" s="2" t="s">
        <v>3190</v>
      </c>
      <c r="D2320" s="7" t="s">
        <v>1379</v>
      </c>
      <c r="E2320" s="5">
        <v>314</v>
      </c>
      <c r="F2320" s="4">
        <v>314</v>
      </c>
      <c r="G2320" s="4">
        <v>0</v>
      </c>
      <c r="H2320" s="3">
        <v>11</v>
      </c>
      <c r="I2320" s="13">
        <f t="shared" si="144"/>
        <v>173799000</v>
      </c>
      <c r="J2320" s="12">
        <f t="shared" si="145"/>
        <v>580900000</v>
      </c>
      <c r="K2320" s="13">
        <f t="shared" si="146"/>
        <v>580900000</v>
      </c>
      <c r="L2320" s="12">
        <f t="shared" si="147"/>
        <v>580900000</v>
      </c>
    </row>
    <row r="2321" spans="1:12" ht="56.25" x14ac:dyDescent="0.25">
      <c r="A2321" s="11">
        <v>401600</v>
      </c>
      <c r="B2321" s="1"/>
      <c r="C2321" s="2" t="s">
        <v>1380</v>
      </c>
      <c r="D2321" s="7"/>
      <c r="E2321" s="5">
        <v>48</v>
      </c>
      <c r="F2321" s="4">
        <v>48</v>
      </c>
      <c r="G2321" s="4">
        <v>0</v>
      </c>
      <c r="H2321" s="3">
        <v>10</v>
      </c>
      <c r="I2321" s="13">
        <f t="shared" si="144"/>
        <v>26568000</v>
      </c>
      <c r="J2321" s="12">
        <f t="shared" si="145"/>
        <v>88800000</v>
      </c>
      <c r="K2321" s="13">
        <f t="shared" si="146"/>
        <v>88800000</v>
      </c>
      <c r="L2321" s="12">
        <f t="shared" si="147"/>
        <v>88800000</v>
      </c>
    </row>
    <row r="2322" spans="1:12" ht="75" x14ac:dyDescent="0.25">
      <c r="A2322" s="11">
        <v>401605</v>
      </c>
      <c r="B2322" s="1"/>
      <c r="C2322" s="2" t="s">
        <v>1381</v>
      </c>
      <c r="D2322" s="7"/>
      <c r="E2322" s="5">
        <v>41</v>
      </c>
      <c r="F2322" s="4">
        <v>41</v>
      </c>
      <c r="G2322" s="4">
        <v>0</v>
      </c>
      <c r="H2322" s="3">
        <v>10</v>
      </c>
      <c r="I2322" s="13">
        <f t="shared" si="144"/>
        <v>22693500</v>
      </c>
      <c r="J2322" s="12">
        <f t="shared" si="145"/>
        <v>75850000</v>
      </c>
      <c r="K2322" s="13">
        <f t="shared" si="146"/>
        <v>75850000</v>
      </c>
      <c r="L2322" s="12">
        <f t="shared" si="147"/>
        <v>75850000</v>
      </c>
    </row>
    <row r="2323" spans="1:12" ht="56.25" x14ac:dyDescent="0.25">
      <c r="A2323" s="11">
        <v>401610</v>
      </c>
      <c r="B2323" s="1"/>
      <c r="C2323" s="2" t="s">
        <v>1382</v>
      </c>
      <c r="D2323" s="7"/>
      <c r="E2323" s="5">
        <v>13</v>
      </c>
      <c r="F2323" s="4">
        <v>13</v>
      </c>
      <c r="G2323" s="4">
        <v>0</v>
      </c>
      <c r="H2323" s="3">
        <v>7</v>
      </c>
      <c r="I2323" s="13">
        <f t="shared" si="144"/>
        <v>7195500</v>
      </c>
      <c r="J2323" s="12">
        <f t="shared" si="145"/>
        <v>24050000</v>
      </c>
      <c r="K2323" s="13">
        <f t="shared" si="146"/>
        <v>24050000</v>
      </c>
      <c r="L2323" s="12">
        <f t="shared" si="147"/>
        <v>24050000</v>
      </c>
    </row>
    <row r="2324" spans="1:12" ht="56.25" x14ac:dyDescent="0.25">
      <c r="A2324" s="11">
        <v>401615</v>
      </c>
      <c r="B2324" s="1"/>
      <c r="C2324" s="2" t="s">
        <v>1383</v>
      </c>
      <c r="D2324" s="7"/>
      <c r="E2324" s="5">
        <v>71</v>
      </c>
      <c r="F2324" s="4">
        <v>71</v>
      </c>
      <c r="G2324" s="4">
        <v>0</v>
      </c>
      <c r="H2324" s="3">
        <v>10</v>
      </c>
      <c r="I2324" s="13">
        <f t="shared" si="144"/>
        <v>39298500</v>
      </c>
      <c r="J2324" s="12">
        <f t="shared" si="145"/>
        <v>131350000</v>
      </c>
      <c r="K2324" s="13">
        <f t="shared" si="146"/>
        <v>131350000</v>
      </c>
      <c r="L2324" s="12">
        <f t="shared" si="147"/>
        <v>131350000</v>
      </c>
    </row>
    <row r="2325" spans="1:12" ht="56.25" x14ac:dyDescent="0.25">
      <c r="A2325" s="11">
        <v>401620</v>
      </c>
      <c r="B2325" s="1"/>
      <c r="C2325" s="2" t="s">
        <v>1384</v>
      </c>
      <c r="D2325" s="7"/>
      <c r="E2325" s="5">
        <v>65</v>
      </c>
      <c r="F2325" s="4">
        <v>65</v>
      </c>
      <c r="G2325" s="4">
        <v>0</v>
      </c>
      <c r="H2325" s="3">
        <v>10</v>
      </c>
      <c r="I2325" s="13">
        <f t="shared" si="144"/>
        <v>35977500</v>
      </c>
      <c r="J2325" s="12">
        <f t="shared" si="145"/>
        <v>120250000</v>
      </c>
      <c r="K2325" s="13">
        <f t="shared" si="146"/>
        <v>120250000</v>
      </c>
      <c r="L2325" s="12">
        <f t="shared" si="147"/>
        <v>120250000</v>
      </c>
    </row>
    <row r="2326" spans="1:12" ht="37.5" x14ac:dyDescent="0.25">
      <c r="A2326" s="11">
        <v>401625</v>
      </c>
      <c r="B2326" s="1"/>
      <c r="C2326" s="2" t="s">
        <v>1385</v>
      </c>
      <c r="D2326" s="7"/>
      <c r="E2326" s="5">
        <v>62</v>
      </c>
      <c r="F2326" s="4">
        <v>62</v>
      </c>
      <c r="G2326" s="4">
        <v>0</v>
      </c>
      <c r="H2326" s="3">
        <v>10</v>
      </c>
      <c r="I2326" s="13">
        <f t="shared" si="144"/>
        <v>34317000</v>
      </c>
      <c r="J2326" s="12">
        <f t="shared" si="145"/>
        <v>114700000</v>
      </c>
      <c r="K2326" s="13">
        <f t="shared" si="146"/>
        <v>114700000</v>
      </c>
      <c r="L2326" s="12">
        <f t="shared" si="147"/>
        <v>114700000</v>
      </c>
    </row>
    <row r="2327" spans="1:12" ht="150" x14ac:dyDescent="0.25">
      <c r="A2327" s="11">
        <v>401630</v>
      </c>
      <c r="B2327" s="1"/>
      <c r="C2327" s="2" t="s">
        <v>1386</v>
      </c>
      <c r="D2327" s="7"/>
      <c r="E2327" s="5">
        <v>8</v>
      </c>
      <c r="F2327" s="4">
        <v>8</v>
      </c>
      <c r="G2327" s="4">
        <v>0</v>
      </c>
      <c r="H2327" s="3">
        <v>7</v>
      </c>
      <c r="I2327" s="13">
        <f t="shared" si="144"/>
        <v>4428000</v>
      </c>
      <c r="J2327" s="12">
        <f t="shared" si="145"/>
        <v>14800000</v>
      </c>
      <c r="K2327" s="13">
        <f t="shared" si="146"/>
        <v>14800000</v>
      </c>
      <c r="L2327" s="12">
        <f t="shared" si="147"/>
        <v>14800000</v>
      </c>
    </row>
    <row r="2328" spans="1:12" ht="37.5" x14ac:dyDescent="0.25">
      <c r="A2328" s="11">
        <v>401635</v>
      </c>
      <c r="B2328" s="1"/>
      <c r="C2328" s="2" t="s">
        <v>1387</v>
      </c>
      <c r="D2328" s="7"/>
      <c r="E2328" s="5">
        <v>8</v>
      </c>
      <c r="F2328" s="4">
        <v>8</v>
      </c>
      <c r="G2328" s="4">
        <v>0</v>
      </c>
      <c r="H2328" s="3">
        <v>7</v>
      </c>
      <c r="I2328" s="13">
        <f t="shared" si="144"/>
        <v>4428000</v>
      </c>
      <c r="J2328" s="12">
        <f t="shared" si="145"/>
        <v>14800000</v>
      </c>
      <c r="K2328" s="13">
        <f t="shared" si="146"/>
        <v>14800000</v>
      </c>
      <c r="L2328" s="12">
        <f t="shared" si="147"/>
        <v>14800000</v>
      </c>
    </row>
    <row r="2329" spans="1:12" ht="56.25" x14ac:dyDescent="0.25">
      <c r="A2329" s="11">
        <v>401640</v>
      </c>
      <c r="B2329" s="1"/>
      <c r="C2329" s="2" t="s">
        <v>1388</v>
      </c>
      <c r="D2329" s="7"/>
      <c r="E2329" s="5">
        <v>12</v>
      </c>
      <c r="F2329" s="4">
        <v>12</v>
      </c>
      <c r="G2329" s="4">
        <v>0</v>
      </c>
      <c r="H2329" s="3">
        <v>7</v>
      </c>
      <c r="I2329" s="13">
        <f t="shared" si="144"/>
        <v>6642000</v>
      </c>
      <c r="J2329" s="12">
        <f t="shared" si="145"/>
        <v>22200000</v>
      </c>
      <c r="K2329" s="13">
        <f t="shared" si="146"/>
        <v>22200000</v>
      </c>
      <c r="L2329" s="12">
        <f t="shared" si="147"/>
        <v>22200000</v>
      </c>
    </row>
    <row r="2330" spans="1:12" ht="37.5" x14ac:dyDescent="0.25">
      <c r="A2330" s="11">
        <v>401645</v>
      </c>
      <c r="B2330" s="1"/>
      <c r="C2330" s="2" t="s">
        <v>1389</v>
      </c>
      <c r="D2330" s="7"/>
      <c r="E2330" s="5">
        <v>17</v>
      </c>
      <c r="F2330" s="4">
        <v>17</v>
      </c>
      <c r="G2330" s="4">
        <v>0</v>
      </c>
      <c r="H2330" s="3">
        <v>7</v>
      </c>
      <c r="I2330" s="13">
        <f t="shared" si="144"/>
        <v>9409500</v>
      </c>
      <c r="J2330" s="12">
        <f t="shared" si="145"/>
        <v>31450000</v>
      </c>
      <c r="K2330" s="13">
        <f t="shared" si="146"/>
        <v>31450000</v>
      </c>
      <c r="L2330" s="12">
        <f t="shared" si="147"/>
        <v>31450000</v>
      </c>
    </row>
    <row r="2331" spans="1:12" ht="56.25" x14ac:dyDescent="0.25">
      <c r="A2331" s="11">
        <v>401650</v>
      </c>
      <c r="B2331" s="1"/>
      <c r="C2331" s="2" t="s">
        <v>1390</v>
      </c>
      <c r="D2331" s="7"/>
      <c r="E2331" s="5">
        <v>26</v>
      </c>
      <c r="F2331" s="4">
        <v>26</v>
      </c>
      <c r="G2331" s="4">
        <v>0</v>
      </c>
      <c r="H2331" s="3">
        <v>8</v>
      </c>
      <c r="I2331" s="13">
        <f t="shared" si="144"/>
        <v>14391000</v>
      </c>
      <c r="J2331" s="12">
        <f t="shared" si="145"/>
        <v>48100000</v>
      </c>
      <c r="K2331" s="13">
        <f t="shared" si="146"/>
        <v>48100000</v>
      </c>
      <c r="L2331" s="12">
        <f t="shared" si="147"/>
        <v>48100000</v>
      </c>
    </row>
    <row r="2332" spans="1:12" ht="37.5" x14ac:dyDescent="0.25">
      <c r="A2332" s="11">
        <v>401655</v>
      </c>
      <c r="B2332" s="1"/>
      <c r="C2332" s="2" t="s">
        <v>3191</v>
      </c>
      <c r="D2332" s="7" t="s">
        <v>117</v>
      </c>
      <c r="E2332" s="5">
        <v>20.8</v>
      </c>
      <c r="F2332" s="4">
        <v>15</v>
      </c>
      <c r="G2332" s="4">
        <v>5.8</v>
      </c>
      <c r="H2332" s="3">
        <v>9</v>
      </c>
      <c r="I2332" s="13">
        <f t="shared" si="144"/>
        <v>14914500</v>
      </c>
      <c r="J2332" s="12">
        <f t="shared" si="145"/>
        <v>57330000</v>
      </c>
      <c r="K2332" s="13">
        <f t="shared" si="146"/>
        <v>39698000</v>
      </c>
      <c r="L2332" s="12">
        <f t="shared" si="147"/>
        <v>52922000</v>
      </c>
    </row>
    <row r="2333" spans="1:12" ht="37.5" x14ac:dyDescent="0.25">
      <c r="A2333" s="11">
        <v>401656</v>
      </c>
      <c r="B2333" s="1"/>
      <c r="C2333" s="2" t="s">
        <v>3192</v>
      </c>
      <c r="D2333" s="7" t="s">
        <v>117</v>
      </c>
      <c r="E2333" s="5">
        <v>34.799999999999997</v>
      </c>
      <c r="F2333" s="4">
        <v>29</v>
      </c>
      <c r="G2333" s="4">
        <v>5.8</v>
      </c>
      <c r="H2333" s="3">
        <v>9</v>
      </c>
      <c r="I2333" s="13">
        <f t="shared" si="144"/>
        <v>22663500</v>
      </c>
      <c r="J2333" s="12">
        <f t="shared" si="145"/>
        <v>83230000</v>
      </c>
      <c r="K2333" s="13">
        <f t="shared" si="146"/>
        <v>65598000</v>
      </c>
      <c r="L2333" s="12">
        <f t="shared" si="147"/>
        <v>78822000</v>
      </c>
    </row>
    <row r="2334" spans="1:12" ht="56.25" x14ac:dyDescent="0.25">
      <c r="A2334" s="11">
        <v>401660</v>
      </c>
      <c r="B2334" s="1" t="s">
        <v>24</v>
      </c>
      <c r="C2334" s="2" t="s">
        <v>1391</v>
      </c>
      <c r="D2334" s="7"/>
      <c r="E2334" s="5">
        <v>9</v>
      </c>
      <c r="F2334" s="4">
        <v>9</v>
      </c>
      <c r="G2334" s="4">
        <v>0</v>
      </c>
      <c r="H2334" s="3">
        <v>0</v>
      </c>
      <c r="I2334" s="13">
        <f t="shared" si="144"/>
        <v>4981500</v>
      </c>
      <c r="J2334" s="12">
        <f t="shared" si="145"/>
        <v>16650000</v>
      </c>
      <c r="K2334" s="13">
        <f t="shared" si="146"/>
        <v>16650000</v>
      </c>
      <c r="L2334" s="12">
        <f t="shared" si="147"/>
        <v>16650000</v>
      </c>
    </row>
    <row r="2335" spans="1:12" ht="56.25" x14ac:dyDescent="0.25">
      <c r="A2335" s="11">
        <v>401665</v>
      </c>
      <c r="B2335" s="1"/>
      <c r="C2335" s="2" t="s">
        <v>1392</v>
      </c>
      <c r="D2335" s="7"/>
      <c r="E2335" s="5">
        <v>86</v>
      </c>
      <c r="F2335" s="4">
        <v>86</v>
      </c>
      <c r="G2335" s="4">
        <v>0</v>
      </c>
      <c r="H2335" s="3">
        <v>13</v>
      </c>
      <c r="I2335" s="13">
        <f t="shared" si="144"/>
        <v>47601000</v>
      </c>
      <c r="J2335" s="12">
        <f t="shared" si="145"/>
        <v>159100000</v>
      </c>
      <c r="K2335" s="13">
        <f t="shared" si="146"/>
        <v>159100000</v>
      </c>
      <c r="L2335" s="12">
        <f t="shared" si="147"/>
        <v>159100000</v>
      </c>
    </row>
    <row r="2336" spans="1:12" ht="56.25" x14ac:dyDescent="0.25">
      <c r="A2336" s="11">
        <v>401670</v>
      </c>
      <c r="B2336" s="1"/>
      <c r="C2336" s="2" t="s">
        <v>3193</v>
      </c>
      <c r="D2336" s="7" t="s">
        <v>5440</v>
      </c>
      <c r="E2336" s="5">
        <v>16</v>
      </c>
      <c r="F2336" s="4">
        <v>16</v>
      </c>
      <c r="G2336" s="4">
        <v>0</v>
      </c>
      <c r="H2336" s="3">
        <v>11</v>
      </c>
      <c r="I2336" s="13">
        <f t="shared" si="144"/>
        <v>8856000</v>
      </c>
      <c r="J2336" s="12">
        <f t="shared" si="145"/>
        <v>29600000</v>
      </c>
      <c r="K2336" s="13">
        <f t="shared" si="146"/>
        <v>29600000</v>
      </c>
      <c r="L2336" s="12">
        <f t="shared" si="147"/>
        <v>29600000</v>
      </c>
    </row>
    <row r="2337" spans="1:12" ht="75" x14ac:dyDescent="0.25">
      <c r="A2337" s="11">
        <v>401675</v>
      </c>
      <c r="B2337" s="1"/>
      <c r="C2337" s="2" t="s">
        <v>1393</v>
      </c>
      <c r="D2337" s="7"/>
      <c r="E2337" s="5">
        <v>82</v>
      </c>
      <c r="F2337" s="4">
        <v>82</v>
      </c>
      <c r="G2337" s="4">
        <v>0</v>
      </c>
      <c r="H2337" s="3">
        <v>13</v>
      </c>
      <c r="I2337" s="13">
        <f t="shared" si="144"/>
        <v>45387000</v>
      </c>
      <c r="J2337" s="12">
        <f t="shared" si="145"/>
        <v>151700000</v>
      </c>
      <c r="K2337" s="13">
        <f t="shared" si="146"/>
        <v>151700000</v>
      </c>
      <c r="L2337" s="12">
        <f t="shared" si="147"/>
        <v>151700000</v>
      </c>
    </row>
    <row r="2338" spans="1:12" ht="19.5" x14ac:dyDescent="0.25">
      <c r="A2338" s="11">
        <v>401680</v>
      </c>
      <c r="B2338" s="1"/>
      <c r="C2338" s="2" t="s">
        <v>1394</v>
      </c>
      <c r="D2338" s="7"/>
      <c r="E2338" s="5">
        <v>40</v>
      </c>
      <c r="F2338" s="4">
        <v>40</v>
      </c>
      <c r="G2338" s="4">
        <v>0</v>
      </c>
      <c r="H2338" s="3">
        <v>14</v>
      </c>
      <c r="I2338" s="13">
        <f t="shared" si="144"/>
        <v>22140000</v>
      </c>
      <c r="J2338" s="12">
        <f t="shared" si="145"/>
        <v>74000000</v>
      </c>
      <c r="K2338" s="13">
        <f t="shared" si="146"/>
        <v>74000000</v>
      </c>
      <c r="L2338" s="12">
        <f t="shared" si="147"/>
        <v>74000000</v>
      </c>
    </row>
    <row r="2339" spans="1:12" ht="37.5" x14ac:dyDescent="0.25">
      <c r="A2339" s="11">
        <v>401685</v>
      </c>
      <c r="B2339" s="1"/>
      <c r="C2339" s="2" t="s">
        <v>1395</v>
      </c>
      <c r="D2339" s="7"/>
      <c r="E2339" s="5">
        <v>191</v>
      </c>
      <c r="F2339" s="4">
        <v>191</v>
      </c>
      <c r="G2339" s="4">
        <v>0</v>
      </c>
      <c r="H2339" s="3">
        <v>26</v>
      </c>
      <c r="I2339" s="13">
        <f t="shared" si="144"/>
        <v>105718500</v>
      </c>
      <c r="J2339" s="12">
        <f t="shared" si="145"/>
        <v>353350000</v>
      </c>
      <c r="K2339" s="13">
        <f t="shared" si="146"/>
        <v>353350000</v>
      </c>
      <c r="L2339" s="12">
        <f t="shared" si="147"/>
        <v>353350000</v>
      </c>
    </row>
    <row r="2340" spans="1:12" ht="37.5" x14ac:dyDescent="0.25">
      <c r="A2340" s="11">
        <v>401686</v>
      </c>
      <c r="B2340" s="1"/>
      <c r="C2340" s="2" t="s">
        <v>1396</v>
      </c>
      <c r="D2340" s="7"/>
      <c r="E2340" s="5">
        <v>107</v>
      </c>
      <c r="F2340" s="4">
        <v>107</v>
      </c>
      <c r="G2340" s="4">
        <v>0</v>
      </c>
      <c r="H2340" s="3">
        <v>26</v>
      </c>
      <c r="I2340" s="13">
        <f t="shared" si="144"/>
        <v>59224500</v>
      </c>
      <c r="J2340" s="12">
        <f t="shared" si="145"/>
        <v>197950000</v>
      </c>
      <c r="K2340" s="13">
        <f t="shared" si="146"/>
        <v>197950000</v>
      </c>
      <c r="L2340" s="12">
        <f t="shared" si="147"/>
        <v>197950000</v>
      </c>
    </row>
    <row r="2341" spans="1:12" ht="56.25" x14ac:dyDescent="0.25">
      <c r="A2341" s="11">
        <v>401687</v>
      </c>
      <c r="B2341" s="1" t="s">
        <v>24</v>
      </c>
      <c r="C2341" s="2" t="s">
        <v>1397</v>
      </c>
      <c r="D2341" s="7"/>
      <c r="E2341" s="5">
        <v>53</v>
      </c>
      <c r="F2341" s="4">
        <v>53</v>
      </c>
      <c r="G2341" s="4">
        <v>0</v>
      </c>
      <c r="H2341" s="3">
        <v>26</v>
      </c>
      <c r="I2341" s="13">
        <f t="shared" si="144"/>
        <v>29335500</v>
      </c>
      <c r="J2341" s="12">
        <f t="shared" si="145"/>
        <v>98050000</v>
      </c>
      <c r="K2341" s="13">
        <f t="shared" si="146"/>
        <v>98050000</v>
      </c>
      <c r="L2341" s="12">
        <f t="shared" si="147"/>
        <v>98050000</v>
      </c>
    </row>
    <row r="2342" spans="1:12" ht="19.5" x14ac:dyDescent="0.25">
      <c r="A2342" s="11">
        <v>401690</v>
      </c>
      <c r="B2342" s="1"/>
      <c r="C2342" s="2" t="s">
        <v>1398</v>
      </c>
      <c r="D2342" s="7"/>
      <c r="E2342" s="5">
        <v>284</v>
      </c>
      <c r="F2342" s="4">
        <v>284</v>
      </c>
      <c r="G2342" s="4">
        <v>0</v>
      </c>
      <c r="H2342" s="3">
        <v>26</v>
      </c>
      <c r="I2342" s="13">
        <f t="shared" si="144"/>
        <v>157194000</v>
      </c>
      <c r="J2342" s="12">
        <f t="shared" si="145"/>
        <v>525400000</v>
      </c>
      <c r="K2342" s="13">
        <f t="shared" si="146"/>
        <v>525400000</v>
      </c>
      <c r="L2342" s="12">
        <f t="shared" si="147"/>
        <v>525400000</v>
      </c>
    </row>
    <row r="2343" spans="1:12" ht="37.5" x14ac:dyDescent="0.25">
      <c r="A2343" s="11">
        <v>401695</v>
      </c>
      <c r="B2343" s="1"/>
      <c r="C2343" s="2" t="s">
        <v>1399</v>
      </c>
      <c r="D2343" s="7"/>
      <c r="E2343" s="5">
        <v>277</v>
      </c>
      <c r="F2343" s="4">
        <v>277</v>
      </c>
      <c r="G2343" s="4">
        <v>0</v>
      </c>
      <c r="H2343" s="3">
        <v>26</v>
      </c>
      <c r="I2343" s="13">
        <f t="shared" si="144"/>
        <v>153319500</v>
      </c>
      <c r="J2343" s="12">
        <f t="shared" si="145"/>
        <v>512450000</v>
      </c>
      <c r="K2343" s="13">
        <f t="shared" si="146"/>
        <v>512450000</v>
      </c>
      <c r="L2343" s="12">
        <f t="shared" si="147"/>
        <v>512450000</v>
      </c>
    </row>
    <row r="2344" spans="1:12" ht="112.5" x14ac:dyDescent="0.25">
      <c r="A2344" s="11">
        <v>401696</v>
      </c>
      <c r="B2344" s="1"/>
      <c r="C2344" s="2" t="s">
        <v>3194</v>
      </c>
      <c r="D2344" s="7"/>
      <c r="E2344" s="5">
        <v>357</v>
      </c>
      <c r="F2344" s="4">
        <v>357</v>
      </c>
      <c r="G2344" s="4">
        <v>0</v>
      </c>
      <c r="H2344" s="3">
        <v>26</v>
      </c>
      <c r="I2344" s="13">
        <f t="shared" si="144"/>
        <v>197599500</v>
      </c>
      <c r="J2344" s="12">
        <f t="shared" si="145"/>
        <v>660450000</v>
      </c>
      <c r="K2344" s="13">
        <f t="shared" si="146"/>
        <v>660450000</v>
      </c>
      <c r="L2344" s="12">
        <f t="shared" si="147"/>
        <v>660450000</v>
      </c>
    </row>
    <row r="2345" spans="1:12" ht="56.25" x14ac:dyDescent="0.25">
      <c r="A2345" s="11">
        <v>401700</v>
      </c>
      <c r="B2345" s="1"/>
      <c r="C2345" s="2" t="s">
        <v>3195</v>
      </c>
      <c r="D2345" s="7" t="s">
        <v>1400</v>
      </c>
      <c r="E2345" s="5">
        <v>768</v>
      </c>
      <c r="F2345" s="4">
        <v>768</v>
      </c>
      <c r="G2345" s="4">
        <v>0</v>
      </c>
      <c r="H2345" s="3" t="s">
        <v>3196</v>
      </c>
      <c r="I2345" s="13">
        <f t="shared" si="144"/>
        <v>425088000</v>
      </c>
      <c r="J2345" s="12">
        <f t="shared" si="145"/>
        <v>1420800000</v>
      </c>
      <c r="K2345" s="13">
        <f t="shared" si="146"/>
        <v>1420800000</v>
      </c>
      <c r="L2345" s="12">
        <f t="shared" si="147"/>
        <v>1420800000</v>
      </c>
    </row>
    <row r="2346" spans="1:12" ht="37.5" x14ac:dyDescent="0.25">
      <c r="A2346" s="11">
        <v>401715</v>
      </c>
      <c r="B2346" s="1"/>
      <c r="C2346" s="2" t="s">
        <v>1401</v>
      </c>
      <c r="D2346" s="7"/>
      <c r="E2346" s="5">
        <v>80</v>
      </c>
      <c r="F2346" s="4">
        <v>80</v>
      </c>
      <c r="G2346" s="4">
        <v>0</v>
      </c>
      <c r="H2346" s="3">
        <v>13</v>
      </c>
      <c r="I2346" s="13">
        <f t="shared" si="144"/>
        <v>44280000</v>
      </c>
      <c r="J2346" s="12">
        <f t="shared" si="145"/>
        <v>148000000</v>
      </c>
      <c r="K2346" s="13">
        <f t="shared" si="146"/>
        <v>148000000</v>
      </c>
      <c r="L2346" s="12">
        <f t="shared" si="147"/>
        <v>148000000</v>
      </c>
    </row>
    <row r="2347" spans="1:12" ht="75" x14ac:dyDescent="0.25">
      <c r="A2347" s="11">
        <v>401720</v>
      </c>
      <c r="B2347" s="1"/>
      <c r="C2347" s="2" t="s">
        <v>1402</v>
      </c>
      <c r="D2347" s="7"/>
      <c r="E2347" s="5">
        <v>114</v>
      </c>
      <c r="F2347" s="4">
        <v>114</v>
      </c>
      <c r="G2347" s="4">
        <v>0</v>
      </c>
      <c r="H2347" s="3">
        <v>15</v>
      </c>
      <c r="I2347" s="13">
        <f t="shared" si="144"/>
        <v>63099000</v>
      </c>
      <c r="J2347" s="12">
        <f t="shared" si="145"/>
        <v>210900000</v>
      </c>
      <c r="K2347" s="13">
        <f t="shared" si="146"/>
        <v>210900000</v>
      </c>
      <c r="L2347" s="12">
        <f t="shared" si="147"/>
        <v>210900000</v>
      </c>
    </row>
    <row r="2348" spans="1:12" ht="75" x14ac:dyDescent="0.25">
      <c r="A2348" s="11">
        <v>401725</v>
      </c>
      <c r="B2348" s="1"/>
      <c r="C2348" s="2" t="s">
        <v>1403</v>
      </c>
      <c r="D2348" s="7"/>
      <c r="E2348" s="5">
        <v>180</v>
      </c>
      <c r="F2348" s="4">
        <v>180</v>
      </c>
      <c r="G2348" s="4">
        <v>0</v>
      </c>
      <c r="H2348" s="3">
        <v>14</v>
      </c>
      <c r="I2348" s="13">
        <f t="shared" si="144"/>
        <v>99630000</v>
      </c>
      <c r="J2348" s="12">
        <f t="shared" si="145"/>
        <v>333000000</v>
      </c>
      <c r="K2348" s="13">
        <f t="shared" si="146"/>
        <v>333000000</v>
      </c>
      <c r="L2348" s="12">
        <f t="shared" si="147"/>
        <v>333000000</v>
      </c>
    </row>
    <row r="2349" spans="1:12" ht="37.5" x14ac:dyDescent="0.25">
      <c r="A2349" s="11">
        <v>401730</v>
      </c>
      <c r="B2349" s="1"/>
      <c r="C2349" s="2" t="s">
        <v>3197</v>
      </c>
      <c r="D2349" s="7"/>
      <c r="E2349" s="5">
        <v>101</v>
      </c>
      <c r="F2349" s="4">
        <v>101</v>
      </c>
      <c r="G2349" s="4">
        <v>0</v>
      </c>
      <c r="H2349" s="3">
        <v>19</v>
      </c>
      <c r="I2349" s="13">
        <f t="shared" si="144"/>
        <v>55903500</v>
      </c>
      <c r="J2349" s="12">
        <f t="shared" si="145"/>
        <v>186850000</v>
      </c>
      <c r="K2349" s="13">
        <f t="shared" si="146"/>
        <v>186850000</v>
      </c>
      <c r="L2349" s="12">
        <f t="shared" si="147"/>
        <v>186850000</v>
      </c>
    </row>
    <row r="2350" spans="1:12" ht="56.25" x14ac:dyDescent="0.25">
      <c r="A2350" s="11">
        <v>401735</v>
      </c>
      <c r="B2350" s="1" t="s">
        <v>16</v>
      </c>
      <c r="C2350" s="2" t="s">
        <v>1404</v>
      </c>
      <c r="D2350" s="7"/>
      <c r="E2350" s="5">
        <v>19.3</v>
      </c>
      <c r="F2350" s="4">
        <v>12</v>
      </c>
      <c r="G2350" s="4">
        <v>7.3</v>
      </c>
      <c r="H2350" s="3">
        <v>0</v>
      </c>
      <c r="I2350" s="13">
        <f t="shared" si="144"/>
        <v>14964000</v>
      </c>
      <c r="J2350" s="12">
        <f t="shared" si="145"/>
        <v>59430000</v>
      </c>
      <c r="K2350" s="13">
        <f t="shared" si="146"/>
        <v>37238000</v>
      </c>
      <c r="L2350" s="12">
        <f t="shared" si="147"/>
        <v>53882000</v>
      </c>
    </row>
    <row r="2351" spans="1:12" ht="75" x14ac:dyDescent="0.25">
      <c r="A2351" s="11">
        <v>401745</v>
      </c>
      <c r="B2351" s="1"/>
      <c r="C2351" s="2" t="s">
        <v>3198</v>
      </c>
      <c r="D2351" s="7" t="s">
        <v>1405</v>
      </c>
      <c r="E2351" s="5">
        <v>99</v>
      </c>
      <c r="F2351" s="4">
        <v>70</v>
      </c>
      <c r="G2351" s="4">
        <v>29</v>
      </c>
      <c r="H2351" s="3">
        <v>14</v>
      </c>
      <c r="I2351" s="13">
        <f t="shared" si="144"/>
        <v>71805000</v>
      </c>
      <c r="J2351" s="12">
        <f t="shared" si="145"/>
        <v>277400000</v>
      </c>
      <c r="K2351" s="13">
        <f t="shared" si="146"/>
        <v>189240000</v>
      </c>
      <c r="L2351" s="12">
        <f t="shared" si="147"/>
        <v>255360000</v>
      </c>
    </row>
    <row r="2352" spans="1:12" ht="56.25" x14ac:dyDescent="0.25">
      <c r="A2352" s="11">
        <v>401746</v>
      </c>
      <c r="B2352" s="1"/>
      <c r="C2352" s="2" t="s">
        <v>3199</v>
      </c>
      <c r="D2352" s="7" t="s">
        <v>1405</v>
      </c>
      <c r="E2352" s="5">
        <v>79</v>
      </c>
      <c r="F2352" s="4">
        <v>50</v>
      </c>
      <c r="G2352" s="4">
        <v>29</v>
      </c>
      <c r="H2352" s="3">
        <v>14</v>
      </c>
      <c r="I2352" s="13">
        <f t="shared" si="144"/>
        <v>60735000</v>
      </c>
      <c r="J2352" s="12">
        <f t="shared" si="145"/>
        <v>240400000</v>
      </c>
      <c r="K2352" s="13">
        <f t="shared" si="146"/>
        <v>152240000</v>
      </c>
      <c r="L2352" s="12">
        <f t="shared" si="147"/>
        <v>218360000</v>
      </c>
    </row>
    <row r="2353" spans="1:12" ht="75" x14ac:dyDescent="0.25">
      <c r="A2353" s="11">
        <v>401750</v>
      </c>
      <c r="B2353" s="1"/>
      <c r="C2353" s="2" t="s">
        <v>3200</v>
      </c>
      <c r="D2353" s="7"/>
      <c r="E2353" s="5">
        <v>100</v>
      </c>
      <c r="F2353" s="4">
        <v>100</v>
      </c>
      <c r="G2353" s="4">
        <v>0</v>
      </c>
      <c r="H2353" s="3">
        <v>14</v>
      </c>
      <c r="I2353" s="13">
        <f t="shared" si="144"/>
        <v>55350000</v>
      </c>
      <c r="J2353" s="12">
        <f t="shared" si="145"/>
        <v>185000000</v>
      </c>
      <c r="K2353" s="13">
        <f t="shared" si="146"/>
        <v>185000000</v>
      </c>
      <c r="L2353" s="12">
        <f t="shared" si="147"/>
        <v>185000000</v>
      </c>
    </row>
    <row r="2354" spans="1:12" ht="75" x14ac:dyDescent="0.25">
      <c r="A2354" s="11">
        <v>401751</v>
      </c>
      <c r="B2354" s="1"/>
      <c r="C2354" s="2" t="s">
        <v>3201</v>
      </c>
      <c r="D2354" s="7"/>
      <c r="E2354" s="5">
        <v>160</v>
      </c>
      <c r="F2354" s="4">
        <v>160</v>
      </c>
      <c r="G2354" s="4">
        <v>0</v>
      </c>
      <c r="H2354" s="3">
        <v>14</v>
      </c>
      <c r="I2354" s="13">
        <f t="shared" si="144"/>
        <v>88560000</v>
      </c>
      <c r="J2354" s="12">
        <f t="shared" si="145"/>
        <v>296000000</v>
      </c>
      <c r="K2354" s="13">
        <f t="shared" si="146"/>
        <v>296000000</v>
      </c>
      <c r="L2354" s="12">
        <f t="shared" si="147"/>
        <v>296000000</v>
      </c>
    </row>
    <row r="2355" spans="1:12" ht="112.5" x14ac:dyDescent="0.25">
      <c r="A2355" s="11">
        <v>401760</v>
      </c>
      <c r="B2355" s="1"/>
      <c r="C2355" s="2" t="s">
        <v>1406</v>
      </c>
      <c r="D2355" s="7"/>
      <c r="E2355" s="5">
        <v>98</v>
      </c>
      <c r="F2355" s="4">
        <v>98</v>
      </c>
      <c r="G2355" s="4">
        <v>0</v>
      </c>
      <c r="H2355" s="3">
        <v>14</v>
      </c>
      <c r="I2355" s="13">
        <f t="shared" si="144"/>
        <v>54243000</v>
      </c>
      <c r="J2355" s="12">
        <f t="shared" si="145"/>
        <v>181300000</v>
      </c>
      <c r="K2355" s="13">
        <f t="shared" si="146"/>
        <v>181300000</v>
      </c>
      <c r="L2355" s="12">
        <f t="shared" si="147"/>
        <v>181300000</v>
      </c>
    </row>
    <row r="2356" spans="1:12" ht="75" x14ac:dyDescent="0.25">
      <c r="A2356" s="11">
        <v>401770</v>
      </c>
      <c r="B2356" s="1"/>
      <c r="C2356" s="2" t="s">
        <v>1407</v>
      </c>
      <c r="D2356" s="7"/>
      <c r="E2356" s="5">
        <v>59</v>
      </c>
      <c r="F2356" s="4">
        <v>59</v>
      </c>
      <c r="G2356" s="4">
        <v>0</v>
      </c>
      <c r="H2356" s="3">
        <v>11</v>
      </c>
      <c r="I2356" s="13">
        <f t="shared" si="144"/>
        <v>32656500</v>
      </c>
      <c r="J2356" s="12">
        <f t="shared" si="145"/>
        <v>109150000</v>
      </c>
      <c r="K2356" s="13">
        <f t="shared" si="146"/>
        <v>109150000</v>
      </c>
      <c r="L2356" s="12">
        <f t="shared" si="147"/>
        <v>109150000</v>
      </c>
    </row>
    <row r="2357" spans="1:12" ht="37.5" x14ac:dyDescent="0.25">
      <c r="A2357" s="11">
        <v>401775</v>
      </c>
      <c r="B2357" s="1"/>
      <c r="C2357" s="2" t="s">
        <v>3202</v>
      </c>
      <c r="D2357" s="7" t="s">
        <v>5440</v>
      </c>
      <c r="E2357" s="5">
        <v>27.2</v>
      </c>
      <c r="F2357" s="4">
        <v>27.2</v>
      </c>
      <c r="G2357" s="4">
        <v>0</v>
      </c>
      <c r="H2357" s="3">
        <v>11</v>
      </c>
      <c r="I2357" s="13">
        <f t="shared" si="144"/>
        <v>15055200</v>
      </c>
      <c r="J2357" s="12">
        <f t="shared" si="145"/>
        <v>50320000</v>
      </c>
      <c r="K2357" s="13">
        <f t="shared" si="146"/>
        <v>50320000</v>
      </c>
      <c r="L2357" s="12">
        <f t="shared" si="147"/>
        <v>50320000</v>
      </c>
    </row>
    <row r="2358" spans="1:12" ht="112.5" x14ac:dyDescent="0.25">
      <c r="A2358" s="11">
        <v>401780</v>
      </c>
      <c r="B2358" s="1"/>
      <c r="C2358" s="2" t="s">
        <v>3203</v>
      </c>
      <c r="D2358" s="7" t="s">
        <v>117</v>
      </c>
      <c r="E2358" s="5">
        <v>40.700000000000003</v>
      </c>
      <c r="F2358" s="4">
        <v>32</v>
      </c>
      <c r="G2358" s="4">
        <v>8.6999999999999993</v>
      </c>
      <c r="H2358" s="3">
        <v>7</v>
      </c>
      <c r="I2358" s="13">
        <f t="shared" si="144"/>
        <v>27630000</v>
      </c>
      <c r="J2358" s="12">
        <f t="shared" si="145"/>
        <v>103570000</v>
      </c>
      <c r="K2358" s="13">
        <f t="shared" si="146"/>
        <v>77122000</v>
      </c>
      <c r="L2358" s="12">
        <f t="shared" si="147"/>
        <v>96958000</v>
      </c>
    </row>
    <row r="2359" spans="1:12" ht="150" x14ac:dyDescent="0.25">
      <c r="A2359" s="11">
        <v>401781</v>
      </c>
      <c r="B2359" s="1"/>
      <c r="C2359" s="2" t="s">
        <v>3204</v>
      </c>
      <c r="D2359" s="7" t="s">
        <v>117</v>
      </c>
      <c r="E2359" s="5">
        <v>81</v>
      </c>
      <c r="F2359" s="4">
        <v>55</v>
      </c>
      <c r="G2359" s="4">
        <v>26</v>
      </c>
      <c r="H2359" s="3">
        <v>11</v>
      </c>
      <c r="I2359" s="13">
        <f t="shared" si="144"/>
        <v>60082500</v>
      </c>
      <c r="J2359" s="12">
        <f t="shared" si="145"/>
        <v>234350000</v>
      </c>
      <c r="K2359" s="13">
        <f t="shared" si="146"/>
        <v>155310000</v>
      </c>
      <c r="L2359" s="12">
        <f t="shared" si="147"/>
        <v>214590000</v>
      </c>
    </row>
    <row r="2360" spans="1:12" ht="75" x14ac:dyDescent="0.25">
      <c r="A2360" s="11">
        <v>401782</v>
      </c>
      <c r="B2360" s="1"/>
      <c r="C2360" s="2" t="s">
        <v>1408</v>
      </c>
      <c r="D2360" s="7"/>
      <c r="E2360" s="5">
        <v>5</v>
      </c>
      <c r="F2360" s="4">
        <v>5</v>
      </c>
      <c r="G2360" s="4">
        <v>0</v>
      </c>
      <c r="H2360" s="3">
        <v>4</v>
      </c>
      <c r="I2360" s="13">
        <f t="shared" si="144"/>
        <v>2767500</v>
      </c>
      <c r="J2360" s="12">
        <f t="shared" si="145"/>
        <v>9250000</v>
      </c>
      <c r="K2360" s="13">
        <f t="shared" si="146"/>
        <v>9250000</v>
      </c>
      <c r="L2360" s="12">
        <f t="shared" si="147"/>
        <v>9250000</v>
      </c>
    </row>
    <row r="2361" spans="1:12" ht="37.5" x14ac:dyDescent="0.25">
      <c r="A2361" s="11">
        <v>401783</v>
      </c>
      <c r="B2361" s="1" t="s">
        <v>24</v>
      </c>
      <c r="C2361" s="2" t="s">
        <v>1409</v>
      </c>
      <c r="D2361" s="7"/>
      <c r="E2361" s="5">
        <v>71</v>
      </c>
      <c r="F2361" s="4">
        <v>45</v>
      </c>
      <c r="G2361" s="4">
        <v>26</v>
      </c>
      <c r="H2361" s="3">
        <v>0</v>
      </c>
      <c r="I2361" s="13">
        <f t="shared" si="144"/>
        <v>54547500</v>
      </c>
      <c r="J2361" s="12">
        <f t="shared" si="145"/>
        <v>215850000</v>
      </c>
      <c r="K2361" s="13">
        <f t="shared" si="146"/>
        <v>136810000</v>
      </c>
      <c r="L2361" s="12">
        <f t="shared" si="147"/>
        <v>196090000</v>
      </c>
    </row>
    <row r="2362" spans="1:12" ht="37.5" x14ac:dyDescent="0.25">
      <c r="A2362" s="11">
        <v>401784</v>
      </c>
      <c r="B2362" s="1" t="s">
        <v>24</v>
      </c>
      <c r="C2362" s="2" t="s">
        <v>1410</v>
      </c>
      <c r="D2362" s="7"/>
      <c r="E2362" s="5">
        <v>71</v>
      </c>
      <c r="F2362" s="4">
        <v>45</v>
      </c>
      <c r="G2362" s="4">
        <v>26</v>
      </c>
      <c r="H2362" s="3">
        <v>0</v>
      </c>
      <c r="I2362" s="13">
        <f t="shared" si="144"/>
        <v>54547500</v>
      </c>
      <c r="J2362" s="12">
        <f t="shared" si="145"/>
        <v>215850000</v>
      </c>
      <c r="K2362" s="13">
        <f t="shared" si="146"/>
        <v>136810000</v>
      </c>
      <c r="L2362" s="12">
        <f t="shared" si="147"/>
        <v>196090000</v>
      </c>
    </row>
    <row r="2363" spans="1:12" ht="93.75" x14ac:dyDescent="0.25">
      <c r="A2363" s="11">
        <v>401785</v>
      </c>
      <c r="B2363" s="1"/>
      <c r="C2363" s="2" t="s">
        <v>3205</v>
      </c>
      <c r="D2363" s="7" t="s">
        <v>5491</v>
      </c>
      <c r="E2363" s="5">
        <v>46.5</v>
      </c>
      <c r="F2363" s="4">
        <v>32</v>
      </c>
      <c r="G2363" s="4">
        <v>14.5</v>
      </c>
      <c r="H2363" s="3">
        <v>9</v>
      </c>
      <c r="I2363" s="13">
        <f t="shared" si="144"/>
        <v>34242000</v>
      </c>
      <c r="J2363" s="12">
        <f t="shared" si="145"/>
        <v>133150000</v>
      </c>
      <c r="K2363" s="13">
        <f t="shared" si="146"/>
        <v>89070000</v>
      </c>
      <c r="L2363" s="12">
        <f t="shared" si="147"/>
        <v>122130000</v>
      </c>
    </row>
    <row r="2364" spans="1:12" ht="37.5" x14ac:dyDescent="0.25">
      <c r="A2364" s="11">
        <v>401790</v>
      </c>
      <c r="B2364" s="1"/>
      <c r="C2364" s="2" t="s">
        <v>3206</v>
      </c>
      <c r="D2364" s="7" t="s">
        <v>5440</v>
      </c>
      <c r="E2364" s="5">
        <v>12</v>
      </c>
      <c r="F2364" s="4">
        <v>12</v>
      </c>
      <c r="G2364" s="4">
        <v>0</v>
      </c>
      <c r="H2364" s="3">
        <v>7</v>
      </c>
      <c r="I2364" s="13">
        <f t="shared" si="144"/>
        <v>6642000</v>
      </c>
      <c r="J2364" s="12">
        <f t="shared" si="145"/>
        <v>22200000</v>
      </c>
      <c r="K2364" s="13">
        <f t="shared" si="146"/>
        <v>22200000</v>
      </c>
      <c r="L2364" s="12">
        <f t="shared" si="147"/>
        <v>22200000</v>
      </c>
    </row>
    <row r="2365" spans="1:12" ht="56.25" x14ac:dyDescent="0.25">
      <c r="A2365" s="11">
        <v>401795</v>
      </c>
      <c r="B2365" s="1"/>
      <c r="C2365" s="2" t="s">
        <v>1411</v>
      </c>
      <c r="D2365" s="7"/>
      <c r="E2365" s="5">
        <v>26.3</v>
      </c>
      <c r="F2365" s="4">
        <v>19</v>
      </c>
      <c r="G2365" s="4">
        <v>7.3</v>
      </c>
      <c r="H2365" s="3">
        <v>7</v>
      </c>
      <c r="I2365" s="13">
        <f t="shared" si="144"/>
        <v>18838500</v>
      </c>
      <c r="J2365" s="12">
        <f t="shared" si="145"/>
        <v>72380000</v>
      </c>
      <c r="K2365" s="13">
        <f t="shared" si="146"/>
        <v>50188000</v>
      </c>
      <c r="L2365" s="12">
        <f t="shared" si="147"/>
        <v>66832000</v>
      </c>
    </row>
    <row r="2366" spans="1:12" ht="56.25" x14ac:dyDescent="0.25">
      <c r="A2366" s="11">
        <v>401800</v>
      </c>
      <c r="B2366" s="1" t="s">
        <v>24</v>
      </c>
      <c r="C2366" s="2" t="s">
        <v>3207</v>
      </c>
      <c r="D2366" s="7"/>
      <c r="E2366" s="5">
        <v>19</v>
      </c>
      <c r="F2366" s="4">
        <v>19</v>
      </c>
      <c r="G2366" s="4">
        <v>0</v>
      </c>
      <c r="H2366" s="3">
        <v>0</v>
      </c>
      <c r="I2366" s="13">
        <f t="shared" si="144"/>
        <v>10516500</v>
      </c>
      <c r="J2366" s="12">
        <f t="shared" si="145"/>
        <v>35150000</v>
      </c>
      <c r="K2366" s="13">
        <f t="shared" si="146"/>
        <v>35150000</v>
      </c>
      <c r="L2366" s="12">
        <f t="shared" si="147"/>
        <v>35150000</v>
      </c>
    </row>
    <row r="2367" spans="1:12" ht="93.75" x14ac:dyDescent="0.25">
      <c r="A2367" s="11">
        <v>401805</v>
      </c>
      <c r="B2367" s="1"/>
      <c r="C2367" s="2" t="s">
        <v>3208</v>
      </c>
      <c r="D2367" s="7"/>
      <c r="E2367" s="5">
        <v>34</v>
      </c>
      <c r="F2367" s="4">
        <v>24</v>
      </c>
      <c r="G2367" s="4">
        <v>10</v>
      </c>
      <c r="H2367" s="3">
        <v>9</v>
      </c>
      <c r="I2367" s="13">
        <f t="shared" si="144"/>
        <v>24684000</v>
      </c>
      <c r="J2367" s="12">
        <f t="shared" si="145"/>
        <v>95400000</v>
      </c>
      <c r="K2367" s="13">
        <f t="shared" si="146"/>
        <v>65000000</v>
      </c>
      <c r="L2367" s="12">
        <f t="shared" si="147"/>
        <v>87800000</v>
      </c>
    </row>
    <row r="2368" spans="1:12" ht="131.25" x14ac:dyDescent="0.25">
      <c r="A2368" s="11">
        <v>401806</v>
      </c>
      <c r="B2368" s="1"/>
      <c r="C2368" s="2" t="s">
        <v>3209</v>
      </c>
      <c r="D2368" s="7"/>
      <c r="E2368" s="5">
        <v>44.2</v>
      </c>
      <c r="F2368" s="4">
        <v>34</v>
      </c>
      <c r="G2368" s="4">
        <v>10.199999999999999</v>
      </c>
      <c r="H2368" s="3">
        <v>9</v>
      </c>
      <c r="I2368" s="13">
        <f t="shared" si="144"/>
        <v>30447000</v>
      </c>
      <c r="J2368" s="12">
        <f t="shared" si="145"/>
        <v>114920000</v>
      </c>
      <c r="K2368" s="13">
        <f t="shared" si="146"/>
        <v>83912000</v>
      </c>
      <c r="L2368" s="12">
        <f t="shared" si="147"/>
        <v>107168000</v>
      </c>
    </row>
    <row r="2369" spans="1:12" ht="150" x14ac:dyDescent="0.25">
      <c r="A2369" s="11">
        <v>401807</v>
      </c>
      <c r="B2369" s="1" t="s">
        <v>24</v>
      </c>
      <c r="C2369" s="2" t="s">
        <v>3210</v>
      </c>
      <c r="D2369" s="7" t="s">
        <v>3211</v>
      </c>
      <c r="E2369" s="5">
        <v>14</v>
      </c>
      <c r="F2369" s="4">
        <v>14</v>
      </c>
      <c r="G2369" s="4">
        <v>0</v>
      </c>
      <c r="H2369" s="3">
        <v>0</v>
      </c>
      <c r="I2369" s="13">
        <f t="shared" si="144"/>
        <v>7749000</v>
      </c>
      <c r="J2369" s="12">
        <f t="shared" si="145"/>
        <v>25900000</v>
      </c>
      <c r="K2369" s="13">
        <f t="shared" si="146"/>
        <v>25900000</v>
      </c>
      <c r="L2369" s="12">
        <f t="shared" si="147"/>
        <v>25900000</v>
      </c>
    </row>
    <row r="2370" spans="1:12" ht="93.75" x14ac:dyDescent="0.25">
      <c r="A2370" s="11">
        <v>401810</v>
      </c>
      <c r="B2370" s="1"/>
      <c r="C2370" s="2" t="s">
        <v>3212</v>
      </c>
      <c r="D2370" s="7"/>
      <c r="E2370" s="5">
        <v>63</v>
      </c>
      <c r="F2370" s="4">
        <v>41</v>
      </c>
      <c r="G2370" s="4">
        <v>22</v>
      </c>
      <c r="H2370" s="3">
        <v>9</v>
      </c>
      <c r="I2370" s="13">
        <f t="shared" si="144"/>
        <v>47773500</v>
      </c>
      <c r="J2370" s="12">
        <f t="shared" si="145"/>
        <v>188050000</v>
      </c>
      <c r="K2370" s="13">
        <f t="shared" si="146"/>
        <v>121170000</v>
      </c>
      <c r="L2370" s="12">
        <f t="shared" si="147"/>
        <v>171330000</v>
      </c>
    </row>
    <row r="2371" spans="1:12" ht="37.5" x14ac:dyDescent="0.25">
      <c r="A2371" s="11">
        <v>401815</v>
      </c>
      <c r="B2371" s="1"/>
      <c r="C2371" s="2" t="s">
        <v>1412</v>
      </c>
      <c r="D2371" s="7"/>
      <c r="E2371" s="5">
        <v>76</v>
      </c>
      <c r="F2371" s="4">
        <v>76</v>
      </c>
      <c r="G2371" s="4">
        <v>0</v>
      </c>
      <c r="H2371" s="3">
        <v>11</v>
      </c>
      <c r="I2371" s="13">
        <f t="shared" si="144"/>
        <v>42066000</v>
      </c>
      <c r="J2371" s="12">
        <f t="shared" si="145"/>
        <v>140600000</v>
      </c>
      <c r="K2371" s="13">
        <f t="shared" si="146"/>
        <v>140600000</v>
      </c>
      <c r="L2371" s="12">
        <f t="shared" si="147"/>
        <v>140600000</v>
      </c>
    </row>
    <row r="2372" spans="1:12" ht="37.5" x14ac:dyDescent="0.25">
      <c r="A2372" s="11">
        <v>401816</v>
      </c>
      <c r="B2372" s="1"/>
      <c r="C2372" s="2" t="s">
        <v>1413</v>
      </c>
      <c r="D2372" s="7"/>
      <c r="E2372" s="5">
        <v>80</v>
      </c>
      <c r="F2372" s="4">
        <v>80</v>
      </c>
      <c r="G2372" s="4">
        <v>0</v>
      </c>
      <c r="H2372" s="3">
        <v>11</v>
      </c>
      <c r="I2372" s="13">
        <f t="shared" ref="I2372:I2435" si="148">F2372*553500+G2372*1140000</f>
        <v>44280000</v>
      </c>
      <c r="J2372" s="12">
        <f t="shared" ref="J2372:J2435" si="149">F2372*1850000+G2372*5100000</f>
        <v>148000000</v>
      </c>
      <c r="K2372" s="13">
        <f t="shared" ref="K2372:K2435" si="150">F2372*1850000+G2372*2060000</f>
        <v>148000000</v>
      </c>
      <c r="L2372" s="12">
        <f t="shared" ref="L2372:L2435" si="151">F2372*1850000+G2372*4340000</f>
        <v>148000000</v>
      </c>
    </row>
    <row r="2373" spans="1:12" ht="56.25" x14ac:dyDescent="0.25">
      <c r="A2373" s="11">
        <v>401820</v>
      </c>
      <c r="B2373" s="1"/>
      <c r="C2373" s="2" t="s">
        <v>3213</v>
      </c>
      <c r="D2373" s="7"/>
      <c r="E2373" s="5">
        <v>92</v>
      </c>
      <c r="F2373" s="4">
        <v>92</v>
      </c>
      <c r="G2373" s="4">
        <v>0</v>
      </c>
      <c r="H2373" s="3">
        <v>11</v>
      </c>
      <c r="I2373" s="13">
        <f t="shared" si="148"/>
        <v>50922000</v>
      </c>
      <c r="J2373" s="12">
        <f t="shared" si="149"/>
        <v>170200000</v>
      </c>
      <c r="K2373" s="13">
        <f t="shared" si="150"/>
        <v>170200000</v>
      </c>
      <c r="L2373" s="12">
        <f t="shared" si="151"/>
        <v>170200000</v>
      </c>
    </row>
    <row r="2374" spans="1:12" ht="75" x14ac:dyDescent="0.25">
      <c r="A2374" s="11">
        <v>401821</v>
      </c>
      <c r="B2374" s="1"/>
      <c r="C2374" s="2" t="s">
        <v>3214</v>
      </c>
      <c r="D2374" s="7"/>
      <c r="E2374" s="5">
        <v>97</v>
      </c>
      <c r="F2374" s="4">
        <v>97</v>
      </c>
      <c r="G2374" s="4">
        <v>0</v>
      </c>
      <c r="H2374" s="3">
        <v>11</v>
      </c>
      <c r="I2374" s="13">
        <f t="shared" si="148"/>
        <v>53689500</v>
      </c>
      <c r="J2374" s="12">
        <f t="shared" si="149"/>
        <v>179450000</v>
      </c>
      <c r="K2374" s="13">
        <f t="shared" si="150"/>
        <v>179450000</v>
      </c>
      <c r="L2374" s="12">
        <f t="shared" si="151"/>
        <v>179450000</v>
      </c>
    </row>
    <row r="2375" spans="1:12" ht="93.75" x14ac:dyDescent="0.25">
      <c r="A2375" s="11">
        <v>401825</v>
      </c>
      <c r="B2375" s="1"/>
      <c r="C2375" s="2" t="s">
        <v>3215</v>
      </c>
      <c r="D2375" s="7"/>
      <c r="E2375" s="5">
        <v>102</v>
      </c>
      <c r="F2375" s="4">
        <v>102</v>
      </c>
      <c r="G2375" s="4">
        <v>0</v>
      </c>
      <c r="H2375" s="3">
        <v>11</v>
      </c>
      <c r="I2375" s="13">
        <f t="shared" si="148"/>
        <v>56457000</v>
      </c>
      <c r="J2375" s="12">
        <f t="shared" si="149"/>
        <v>188700000</v>
      </c>
      <c r="K2375" s="13">
        <f t="shared" si="150"/>
        <v>188700000</v>
      </c>
      <c r="L2375" s="12">
        <f t="shared" si="151"/>
        <v>188700000</v>
      </c>
    </row>
    <row r="2376" spans="1:12" ht="93.75" x14ac:dyDescent="0.25">
      <c r="A2376" s="11">
        <v>401835</v>
      </c>
      <c r="B2376" s="1"/>
      <c r="C2376" s="2" t="s">
        <v>1414</v>
      </c>
      <c r="D2376" s="7"/>
      <c r="E2376" s="5">
        <v>76</v>
      </c>
      <c r="F2376" s="4">
        <v>76</v>
      </c>
      <c r="G2376" s="4">
        <v>0</v>
      </c>
      <c r="H2376" s="3">
        <v>11</v>
      </c>
      <c r="I2376" s="13">
        <f t="shared" si="148"/>
        <v>42066000</v>
      </c>
      <c r="J2376" s="12">
        <f t="shared" si="149"/>
        <v>140600000</v>
      </c>
      <c r="K2376" s="13">
        <f t="shared" si="150"/>
        <v>140600000</v>
      </c>
      <c r="L2376" s="12">
        <f t="shared" si="151"/>
        <v>140600000</v>
      </c>
    </row>
    <row r="2377" spans="1:12" ht="37.5" x14ac:dyDescent="0.25">
      <c r="A2377" s="11">
        <v>401840</v>
      </c>
      <c r="B2377" s="1"/>
      <c r="C2377" s="2" t="s">
        <v>5492</v>
      </c>
      <c r="D2377" s="7"/>
      <c r="E2377" s="5">
        <v>126</v>
      </c>
      <c r="F2377" s="4">
        <v>126</v>
      </c>
      <c r="G2377" s="4">
        <v>0</v>
      </c>
      <c r="H2377" s="3">
        <v>14</v>
      </c>
      <c r="I2377" s="13">
        <f t="shared" si="148"/>
        <v>69741000</v>
      </c>
      <c r="J2377" s="12">
        <f t="shared" si="149"/>
        <v>233100000</v>
      </c>
      <c r="K2377" s="13">
        <f t="shared" si="150"/>
        <v>233100000</v>
      </c>
      <c r="L2377" s="12">
        <f t="shared" si="151"/>
        <v>233100000</v>
      </c>
    </row>
    <row r="2378" spans="1:12" ht="75" x14ac:dyDescent="0.25">
      <c r="A2378" s="11">
        <v>401845</v>
      </c>
      <c r="B2378" s="1"/>
      <c r="C2378" s="2" t="s">
        <v>1415</v>
      </c>
      <c r="D2378" s="7"/>
      <c r="E2378" s="5">
        <v>136</v>
      </c>
      <c r="F2378" s="4">
        <v>136</v>
      </c>
      <c r="G2378" s="4">
        <v>0</v>
      </c>
      <c r="H2378" s="3">
        <v>14</v>
      </c>
      <c r="I2378" s="13">
        <f t="shared" si="148"/>
        <v>75276000</v>
      </c>
      <c r="J2378" s="12">
        <f t="shared" si="149"/>
        <v>251600000</v>
      </c>
      <c r="K2378" s="13">
        <f t="shared" si="150"/>
        <v>251600000</v>
      </c>
      <c r="L2378" s="12">
        <f t="shared" si="151"/>
        <v>251600000</v>
      </c>
    </row>
    <row r="2379" spans="1:12" ht="75" x14ac:dyDescent="0.25">
      <c r="A2379" s="11">
        <v>401850</v>
      </c>
      <c r="B2379" s="1"/>
      <c r="C2379" s="2" t="s">
        <v>3216</v>
      </c>
      <c r="D2379" s="7" t="s">
        <v>1416</v>
      </c>
      <c r="E2379" s="5">
        <v>181</v>
      </c>
      <c r="F2379" s="4">
        <v>181</v>
      </c>
      <c r="G2379" s="4">
        <v>0</v>
      </c>
      <c r="H2379" s="3">
        <v>14</v>
      </c>
      <c r="I2379" s="13">
        <f t="shared" si="148"/>
        <v>100183500</v>
      </c>
      <c r="J2379" s="12">
        <f t="shared" si="149"/>
        <v>334850000</v>
      </c>
      <c r="K2379" s="13">
        <f t="shared" si="150"/>
        <v>334850000</v>
      </c>
      <c r="L2379" s="12">
        <f t="shared" si="151"/>
        <v>334850000</v>
      </c>
    </row>
    <row r="2380" spans="1:12" ht="19.5" x14ac:dyDescent="0.25">
      <c r="A2380" s="11">
        <v>401855</v>
      </c>
      <c r="B2380" s="1"/>
      <c r="C2380" s="2" t="s">
        <v>3217</v>
      </c>
      <c r="D2380" s="7"/>
      <c r="E2380" s="5">
        <v>95</v>
      </c>
      <c r="F2380" s="4">
        <v>95</v>
      </c>
      <c r="G2380" s="4">
        <v>0</v>
      </c>
      <c r="H2380" s="3">
        <v>11</v>
      </c>
      <c r="I2380" s="13">
        <f t="shared" si="148"/>
        <v>52582500</v>
      </c>
      <c r="J2380" s="12">
        <f t="shared" si="149"/>
        <v>175750000</v>
      </c>
      <c r="K2380" s="13">
        <f t="shared" si="150"/>
        <v>175750000</v>
      </c>
      <c r="L2380" s="12">
        <f t="shared" si="151"/>
        <v>175750000</v>
      </c>
    </row>
    <row r="2381" spans="1:12" ht="37.5" x14ac:dyDescent="0.25">
      <c r="A2381" s="11">
        <v>401860</v>
      </c>
      <c r="B2381" s="1"/>
      <c r="C2381" s="2" t="s">
        <v>3218</v>
      </c>
      <c r="D2381" s="7"/>
      <c r="E2381" s="5">
        <v>91</v>
      </c>
      <c r="F2381" s="4">
        <v>91</v>
      </c>
      <c r="G2381" s="4">
        <v>0</v>
      </c>
      <c r="H2381" s="3">
        <v>11</v>
      </c>
      <c r="I2381" s="13">
        <f t="shared" si="148"/>
        <v>50368500</v>
      </c>
      <c r="J2381" s="12">
        <f t="shared" si="149"/>
        <v>168350000</v>
      </c>
      <c r="K2381" s="13">
        <f t="shared" si="150"/>
        <v>168350000</v>
      </c>
      <c r="L2381" s="12">
        <f t="shared" si="151"/>
        <v>168350000</v>
      </c>
    </row>
    <row r="2382" spans="1:12" ht="37.5" x14ac:dyDescent="0.25">
      <c r="A2382" s="11">
        <v>401861</v>
      </c>
      <c r="B2382" s="1"/>
      <c r="C2382" s="2" t="s">
        <v>3219</v>
      </c>
      <c r="D2382" s="7"/>
      <c r="E2382" s="5">
        <v>102</v>
      </c>
      <c r="F2382" s="4">
        <v>102</v>
      </c>
      <c r="G2382" s="4">
        <v>0</v>
      </c>
      <c r="H2382" s="3">
        <v>11</v>
      </c>
      <c r="I2382" s="13">
        <f t="shared" si="148"/>
        <v>56457000</v>
      </c>
      <c r="J2382" s="12">
        <f t="shared" si="149"/>
        <v>188700000</v>
      </c>
      <c r="K2382" s="13">
        <f t="shared" si="150"/>
        <v>188700000</v>
      </c>
      <c r="L2382" s="12">
        <f t="shared" si="151"/>
        <v>188700000</v>
      </c>
    </row>
    <row r="2383" spans="1:12" ht="75" x14ac:dyDescent="0.25">
      <c r="A2383" s="11">
        <v>401865</v>
      </c>
      <c r="B2383" s="1"/>
      <c r="C2383" s="2" t="s">
        <v>3220</v>
      </c>
      <c r="D2383" s="7"/>
      <c r="E2383" s="5">
        <v>140</v>
      </c>
      <c r="F2383" s="4">
        <v>140</v>
      </c>
      <c r="G2383" s="4">
        <v>0</v>
      </c>
      <c r="H2383" s="3">
        <v>14</v>
      </c>
      <c r="I2383" s="13">
        <f t="shared" si="148"/>
        <v>77490000</v>
      </c>
      <c r="J2383" s="12">
        <f t="shared" si="149"/>
        <v>259000000</v>
      </c>
      <c r="K2383" s="13">
        <f t="shared" si="150"/>
        <v>259000000</v>
      </c>
      <c r="L2383" s="12">
        <f t="shared" si="151"/>
        <v>259000000</v>
      </c>
    </row>
    <row r="2384" spans="1:12" ht="75" x14ac:dyDescent="0.25">
      <c r="A2384" s="11">
        <v>401866</v>
      </c>
      <c r="B2384" s="1"/>
      <c r="C2384" s="2" t="s">
        <v>3221</v>
      </c>
      <c r="D2384" s="7"/>
      <c r="E2384" s="5">
        <v>180</v>
      </c>
      <c r="F2384" s="4">
        <v>180</v>
      </c>
      <c r="G2384" s="4">
        <v>0</v>
      </c>
      <c r="H2384" s="3">
        <v>14</v>
      </c>
      <c r="I2384" s="13">
        <f t="shared" si="148"/>
        <v>99630000</v>
      </c>
      <c r="J2384" s="12">
        <f t="shared" si="149"/>
        <v>333000000</v>
      </c>
      <c r="K2384" s="13">
        <f t="shared" si="150"/>
        <v>333000000</v>
      </c>
      <c r="L2384" s="12">
        <f t="shared" si="151"/>
        <v>333000000</v>
      </c>
    </row>
    <row r="2385" spans="1:12" ht="56.25" x14ac:dyDescent="0.25">
      <c r="A2385" s="11">
        <v>401870</v>
      </c>
      <c r="B2385" s="1"/>
      <c r="C2385" s="2" t="s">
        <v>1417</v>
      </c>
      <c r="D2385" s="7"/>
      <c r="E2385" s="5">
        <v>118</v>
      </c>
      <c r="F2385" s="4">
        <v>118</v>
      </c>
      <c r="G2385" s="4">
        <v>0</v>
      </c>
      <c r="H2385" s="3">
        <v>14</v>
      </c>
      <c r="I2385" s="13">
        <f t="shared" si="148"/>
        <v>65313000</v>
      </c>
      <c r="J2385" s="12">
        <f t="shared" si="149"/>
        <v>218300000</v>
      </c>
      <c r="K2385" s="13">
        <f t="shared" si="150"/>
        <v>218300000</v>
      </c>
      <c r="L2385" s="12">
        <f t="shared" si="151"/>
        <v>218300000</v>
      </c>
    </row>
    <row r="2386" spans="1:12" ht="19.5" x14ac:dyDescent="0.25">
      <c r="A2386" s="11">
        <v>401875</v>
      </c>
      <c r="B2386" s="1"/>
      <c r="C2386" s="2" t="s">
        <v>1418</v>
      </c>
      <c r="D2386" s="7"/>
      <c r="E2386" s="5">
        <v>79</v>
      </c>
      <c r="F2386" s="4">
        <v>79</v>
      </c>
      <c r="G2386" s="4">
        <v>0</v>
      </c>
      <c r="H2386" s="3">
        <v>11</v>
      </c>
      <c r="I2386" s="13">
        <f t="shared" si="148"/>
        <v>43726500</v>
      </c>
      <c r="J2386" s="12">
        <f t="shared" si="149"/>
        <v>146150000</v>
      </c>
      <c r="K2386" s="13">
        <f t="shared" si="150"/>
        <v>146150000</v>
      </c>
      <c r="L2386" s="12">
        <f t="shared" si="151"/>
        <v>146150000</v>
      </c>
    </row>
    <row r="2387" spans="1:12" ht="56.25" x14ac:dyDescent="0.25">
      <c r="A2387" s="11">
        <v>401890</v>
      </c>
      <c r="B2387" s="1"/>
      <c r="C2387" s="2" t="s">
        <v>1419</v>
      </c>
      <c r="D2387" s="7"/>
      <c r="E2387" s="5">
        <v>104</v>
      </c>
      <c r="F2387" s="4">
        <v>104</v>
      </c>
      <c r="G2387" s="4">
        <v>0</v>
      </c>
      <c r="H2387" s="3">
        <v>14</v>
      </c>
      <c r="I2387" s="13">
        <f t="shared" si="148"/>
        <v>57564000</v>
      </c>
      <c r="J2387" s="12">
        <f t="shared" si="149"/>
        <v>192400000</v>
      </c>
      <c r="K2387" s="13">
        <f t="shared" si="150"/>
        <v>192400000</v>
      </c>
      <c r="L2387" s="12">
        <f t="shared" si="151"/>
        <v>192400000</v>
      </c>
    </row>
    <row r="2388" spans="1:12" ht="93.75" x14ac:dyDescent="0.25">
      <c r="A2388" s="11">
        <v>401895</v>
      </c>
      <c r="B2388" s="1"/>
      <c r="C2388" s="2" t="s">
        <v>3222</v>
      </c>
      <c r="D2388" s="7"/>
      <c r="E2388" s="5">
        <v>164</v>
      </c>
      <c r="F2388" s="4">
        <v>164</v>
      </c>
      <c r="G2388" s="4">
        <v>0</v>
      </c>
      <c r="H2388" s="3">
        <v>14</v>
      </c>
      <c r="I2388" s="13">
        <f t="shared" si="148"/>
        <v>90774000</v>
      </c>
      <c r="J2388" s="12">
        <f t="shared" si="149"/>
        <v>303400000</v>
      </c>
      <c r="K2388" s="13">
        <f t="shared" si="150"/>
        <v>303400000</v>
      </c>
      <c r="L2388" s="12">
        <f t="shared" si="151"/>
        <v>303400000</v>
      </c>
    </row>
    <row r="2389" spans="1:12" ht="75" x14ac:dyDescent="0.25">
      <c r="A2389" s="11">
        <v>401900</v>
      </c>
      <c r="B2389" s="1"/>
      <c r="C2389" s="2" t="s">
        <v>1420</v>
      </c>
      <c r="D2389" s="7"/>
      <c r="E2389" s="5">
        <v>202</v>
      </c>
      <c r="F2389" s="4">
        <v>202</v>
      </c>
      <c r="G2389" s="4">
        <v>0</v>
      </c>
      <c r="H2389" s="3">
        <v>14</v>
      </c>
      <c r="I2389" s="13">
        <f t="shared" si="148"/>
        <v>111807000</v>
      </c>
      <c r="J2389" s="12">
        <f t="shared" si="149"/>
        <v>373700000</v>
      </c>
      <c r="K2389" s="13">
        <f t="shared" si="150"/>
        <v>373700000</v>
      </c>
      <c r="L2389" s="12">
        <f t="shared" si="151"/>
        <v>373700000</v>
      </c>
    </row>
    <row r="2390" spans="1:12" ht="37.5" x14ac:dyDescent="0.25">
      <c r="A2390" s="11">
        <v>401905</v>
      </c>
      <c r="B2390" s="1"/>
      <c r="C2390" s="2" t="s">
        <v>1421</v>
      </c>
      <c r="D2390" s="7"/>
      <c r="E2390" s="5">
        <v>85</v>
      </c>
      <c r="F2390" s="4">
        <v>85</v>
      </c>
      <c r="G2390" s="4">
        <v>0</v>
      </c>
      <c r="H2390" s="3">
        <v>14</v>
      </c>
      <c r="I2390" s="13">
        <f t="shared" si="148"/>
        <v>47047500</v>
      </c>
      <c r="J2390" s="12">
        <f t="shared" si="149"/>
        <v>157250000</v>
      </c>
      <c r="K2390" s="13">
        <f t="shared" si="150"/>
        <v>157250000</v>
      </c>
      <c r="L2390" s="12">
        <f t="shared" si="151"/>
        <v>157250000</v>
      </c>
    </row>
    <row r="2391" spans="1:12" ht="19.5" x14ac:dyDescent="0.25">
      <c r="A2391" s="11">
        <v>401910</v>
      </c>
      <c r="B2391" s="1"/>
      <c r="C2391" s="2" t="s">
        <v>1422</v>
      </c>
      <c r="D2391" s="7"/>
      <c r="E2391" s="5">
        <v>64</v>
      </c>
      <c r="F2391" s="4">
        <v>64</v>
      </c>
      <c r="G2391" s="4">
        <v>0</v>
      </c>
      <c r="H2391" s="3">
        <v>14</v>
      </c>
      <c r="I2391" s="13">
        <f t="shared" si="148"/>
        <v>35424000</v>
      </c>
      <c r="J2391" s="12">
        <f t="shared" si="149"/>
        <v>118400000</v>
      </c>
      <c r="K2391" s="13">
        <f t="shared" si="150"/>
        <v>118400000</v>
      </c>
      <c r="L2391" s="12">
        <f t="shared" si="151"/>
        <v>118400000</v>
      </c>
    </row>
    <row r="2392" spans="1:12" ht="37.5" x14ac:dyDescent="0.25">
      <c r="A2392" s="11">
        <v>401915</v>
      </c>
      <c r="B2392" s="1"/>
      <c r="C2392" s="2" t="s">
        <v>3223</v>
      </c>
      <c r="D2392" s="7" t="s">
        <v>117</v>
      </c>
      <c r="E2392" s="5">
        <v>30.7</v>
      </c>
      <c r="F2392" s="4">
        <v>22</v>
      </c>
      <c r="G2392" s="4">
        <v>8.6999999999999993</v>
      </c>
      <c r="H2392" s="3">
        <v>9</v>
      </c>
      <c r="I2392" s="13">
        <f t="shared" si="148"/>
        <v>22095000</v>
      </c>
      <c r="J2392" s="12">
        <f t="shared" si="149"/>
        <v>85070000</v>
      </c>
      <c r="K2392" s="13">
        <f t="shared" si="150"/>
        <v>58622000</v>
      </c>
      <c r="L2392" s="12">
        <f t="shared" si="151"/>
        <v>78458000</v>
      </c>
    </row>
    <row r="2393" spans="1:12" ht="56.25" x14ac:dyDescent="0.25">
      <c r="A2393" s="11">
        <v>401920</v>
      </c>
      <c r="B2393" s="1"/>
      <c r="C2393" s="2" t="s">
        <v>1423</v>
      </c>
      <c r="D2393" s="7"/>
      <c r="E2393" s="5">
        <v>82</v>
      </c>
      <c r="F2393" s="4">
        <v>82</v>
      </c>
      <c r="G2393" s="4">
        <v>0</v>
      </c>
      <c r="H2393" s="3">
        <v>14</v>
      </c>
      <c r="I2393" s="13">
        <f t="shared" si="148"/>
        <v>45387000</v>
      </c>
      <c r="J2393" s="12">
        <f t="shared" si="149"/>
        <v>151700000</v>
      </c>
      <c r="K2393" s="13">
        <f t="shared" si="150"/>
        <v>151700000</v>
      </c>
      <c r="L2393" s="12">
        <f t="shared" si="151"/>
        <v>151700000</v>
      </c>
    </row>
    <row r="2394" spans="1:12" ht="75" x14ac:dyDescent="0.25">
      <c r="A2394" s="11">
        <v>401925</v>
      </c>
      <c r="B2394" s="1"/>
      <c r="C2394" s="2" t="s">
        <v>1424</v>
      </c>
      <c r="D2394" s="7"/>
      <c r="E2394" s="5">
        <v>141</v>
      </c>
      <c r="F2394" s="4">
        <v>141</v>
      </c>
      <c r="G2394" s="4">
        <v>0</v>
      </c>
      <c r="H2394" s="3">
        <v>14</v>
      </c>
      <c r="I2394" s="13">
        <f t="shared" si="148"/>
        <v>78043500</v>
      </c>
      <c r="J2394" s="12">
        <f t="shared" si="149"/>
        <v>260850000</v>
      </c>
      <c r="K2394" s="13">
        <f t="shared" si="150"/>
        <v>260850000</v>
      </c>
      <c r="L2394" s="12">
        <f t="shared" si="151"/>
        <v>260850000</v>
      </c>
    </row>
    <row r="2395" spans="1:12" ht="56.25" x14ac:dyDescent="0.25">
      <c r="A2395" s="11">
        <v>401930</v>
      </c>
      <c r="B2395" s="1"/>
      <c r="C2395" s="2" t="s">
        <v>1425</v>
      </c>
      <c r="D2395" s="7"/>
      <c r="E2395" s="5">
        <v>159</v>
      </c>
      <c r="F2395" s="4">
        <v>159</v>
      </c>
      <c r="G2395" s="4">
        <v>0</v>
      </c>
      <c r="H2395" s="3">
        <v>14</v>
      </c>
      <c r="I2395" s="13">
        <f t="shared" si="148"/>
        <v>88006500</v>
      </c>
      <c r="J2395" s="12">
        <f t="shared" si="149"/>
        <v>294150000</v>
      </c>
      <c r="K2395" s="13">
        <f t="shared" si="150"/>
        <v>294150000</v>
      </c>
      <c r="L2395" s="12">
        <f t="shared" si="151"/>
        <v>294150000</v>
      </c>
    </row>
    <row r="2396" spans="1:12" ht="19.5" x14ac:dyDescent="0.25">
      <c r="A2396" s="11">
        <v>401935</v>
      </c>
      <c r="B2396" s="1"/>
      <c r="C2396" s="2" t="s">
        <v>1426</v>
      </c>
      <c r="D2396" s="7"/>
      <c r="E2396" s="5">
        <v>106</v>
      </c>
      <c r="F2396" s="4">
        <v>106</v>
      </c>
      <c r="G2396" s="4">
        <v>0</v>
      </c>
      <c r="H2396" s="3">
        <v>13</v>
      </c>
      <c r="I2396" s="13">
        <f t="shared" si="148"/>
        <v>58671000</v>
      </c>
      <c r="J2396" s="12">
        <f t="shared" si="149"/>
        <v>196100000</v>
      </c>
      <c r="K2396" s="13">
        <f t="shared" si="150"/>
        <v>196100000</v>
      </c>
      <c r="L2396" s="12">
        <f t="shared" si="151"/>
        <v>196100000</v>
      </c>
    </row>
    <row r="2397" spans="1:12" ht="225" x14ac:dyDescent="0.25">
      <c r="A2397" s="11">
        <v>401940</v>
      </c>
      <c r="B2397" s="1"/>
      <c r="C2397" s="2" t="s">
        <v>3224</v>
      </c>
      <c r="D2397" s="7"/>
      <c r="E2397" s="5">
        <v>281</v>
      </c>
      <c r="F2397" s="4">
        <v>281</v>
      </c>
      <c r="G2397" s="4">
        <v>0</v>
      </c>
      <c r="H2397" s="3">
        <v>14</v>
      </c>
      <c r="I2397" s="13">
        <f t="shared" si="148"/>
        <v>155533500</v>
      </c>
      <c r="J2397" s="12">
        <f t="shared" si="149"/>
        <v>519850000</v>
      </c>
      <c r="K2397" s="13">
        <f t="shared" si="150"/>
        <v>519850000</v>
      </c>
      <c r="L2397" s="12">
        <f t="shared" si="151"/>
        <v>519850000</v>
      </c>
    </row>
    <row r="2398" spans="1:12" ht="37.5" x14ac:dyDescent="0.25">
      <c r="A2398" s="11">
        <v>401945</v>
      </c>
      <c r="B2398" s="1"/>
      <c r="C2398" s="2" t="s">
        <v>3225</v>
      </c>
      <c r="D2398" s="7"/>
      <c r="E2398" s="5">
        <v>162</v>
      </c>
      <c r="F2398" s="4">
        <v>162</v>
      </c>
      <c r="G2398" s="4">
        <v>0</v>
      </c>
      <c r="H2398" s="3">
        <v>14</v>
      </c>
      <c r="I2398" s="13">
        <f t="shared" si="148"/>
        <v>89667000</v>
      </c>
      <c r="J2398" s="12">
        <f t="shared" si="149"/>
        <v>299700000</v>
      </c>
      <c r="K2398" s="13">
        <f t="shared" si="150"/>
        <v>299700000</v>
      </c>
      <c r="L2398" s="12">
        <f t="shared" si="151"/>
        <v>299700000</v>
      </c>
    </row>
    <row r="2399" spans="1:12" ht="56.25" x14ac:dyDescent="0.25">
      <c r="A2399" s="11">
        <v>401950</v>
      </c>
      <c r="B2399" s="1"/>
      <c r="C2399" s="2" t="s">
        <v>1427</v>
      </c>
      <c r="D2399" s="7"/>
      <c r="E2399" s="5">
        <v>146</v>
      </c>
      <c r="F2399" s="4">
        <v>146</v>
      </c>
      <c r="G2399" s="4">
        <v>0</v>
      </c>
      <c r="H2399" s="3">
        <v>14</v>
      </c>
      <c r="I2399" s="13">
        <f t="shared" si="148"/>
        <v>80811000</v>
      </c>
      <c r="J2399" s="12">
        <f t="shared" si="149"/>
        <v>270100000</v>
      </c>
      <c r="K2399" s="13">
        <f t="shared" si="150"/>
        <v>270100000</v>
      </c>
      <c r="L2399" s="12">
        <f t="shared" si="151"/>
        <v>270100000</v>
      </c>
    </row>
    <row r="2400" spans="1:12" ht="37.5" x14ac:dyDescent="0.25">
      <c r="A2400" s="11">
        <v>401955</v>
      </c>
      <c r="B2400" s="1" t="s">
        <v>24</v>
      </c>
      <c r="C2400" s="2" t="s">
        <v>3226</v>
      </c>
      <c r="D2400" s="7" t="s">
        <v>5440</v>
      </c>
      <c r="E2400" s="5">
        <v>9</v>
      </c>
      <c r="F2400" s="4">
        <v>9</v>
      </c>
      <c r="G2400" s="4">
        <v>0</v>
      </c>
      <c r="H2400" s="3">
        <v>0</v>
      </c>
      <c r="I2400" s="13">
        <f t="shared" si="148"/>
        <v>4981500</v>
      </c>
      <c r="J2400" s="12">
        <f t="shared" si="149"/>
        <v>16650000</v>
      </c>
      <c r="K2400" s="13">
        <f t="shared" si="150"/>
        <v>16650000</v>
      </c>
      <c r="L2400" s="12">
        <f t="shared" si="151"/>
        <v>16650000</v>
      </c>
    </row>
    <row r="2401" spans="1:12" ht="93.75" x14ac:dyDescent="0.25">
      <c r="A2401" s="11">
        <v>401960</v>
      </c>
      <c r="B2401" s="1"/>
      <c r="C2401" s="2" t="s">
        <v>3227</v>
      </c>
      <c r="D2401" s="7"/>
      <c r="E2401" s="5">
        <v>81</v>
      </c>
      <c r="F2401" s="4">
        <v>81</v>
      </c>
      <c r="G2401" s="4">
        <v>0</v>
      </c>
      <c r="H2401" s="3">
        <v>14</v>
      </c>
      <c r="I2401" s="13">
        <f t="shared" si="148"/>
        <v>44833500</v>
      </c>
      <c r="J2401" s="12">
        <f t="shared" si="149"/>
        <v>149850000</v>
      </c>
      <c r="K2401" s="13">
        <f t="shared" si="150"/>
        <v>149850000</v>
      </c>
      <c r="L2401" s="12">
        <f t="shared" si="151"/>
        <v>149850000</v>
      </c>
    </row>
    <row r="2402" spans="1:12" ht="93.75" x14ac:dyDescent="0.25">
      <c r="A2402" s="11">
        <v>401961</v>
      </c>
      <c r="B2402" s="1"/>
      <c r="C2402" s="2" t="s">
        <v>3228</v>
      </c>
      <c r="D2402" s="7"/>
      <c r="E2402" s="5">
        <v>94</v>
      </c>
      <c r="F2402" s="4">
        <v>94</v>
      </c>
      <c r="G2402" s="4">
        <v>0</v>
      </c>
      <c r="H2402" s="3">
        <v>14</v>
      </c>
      <c r="I2402" s="13">
        <f t="shared" si="148"/>
        <v>52029000</v>
      </c>
      <c r="J2402" s="12">
        <f t="shared" si="149"/>
        <v>173900000</v>
      </c>
      <c r="K2402" s="13">
        <f t="shared" si="150"/>
        <v>173900000</v>
      </c>
      <c r="L2402" s="12">
        <f t="shared" si="151"/>
        <v>173900000</v>
      </c>
    </row>
    <row r="2403" spans="1:12" ht="56.25" x14ac:dyDescent="0.25">
      <c r="A2403" s="11">
        <v>401965</v>
      </c>
      <c r="B2403" s="1"/>
      <c r="C2403" s="2" t="s">
        <v>1428</v>
      </c>
      <c r="D2403" s="7"/>
      <c r="E2403" s="5">
        <v>22.8</v>
      </c>
      <c r="F2403" s="4">
        <v>17</v>
      </c>
      <c r="G2403" s="4">
        <v>5.8</v>
      </c>
      <c r="H2403" s="3">
        <v>9</v>
      </c>
      <c r="I2403" s="13">
        <f t="shared" si="148"/>
        <v>16021500</v>
      </c>
      <c r="J2403" s="12">
        <f t="shared" si="149"/>
        <v>61030000</v>
      </c>
      <c r="K2403" s="13">
        <f t="shared" si="150"/>
        <v>43398000</v>
      </c>
      <c r="L2403" s="12">
        <f t="shared" si="151"/>
        <v>56622000</v>
      </c>
    </row>
    <row r="2404" spans="1:12" ht="37.5" x14ac:dyDescent="0.25">
      <c r="A2404" s="11">
        <v>401970</v>
      </c>
      <c r="B2404" s="1"/>
      <c r="C2404" s="2" t="s">
        <v>1429</v>
      </c>
      <c r="D2404" s="7"/>
      <c r="E2404" s="5">
        <v>98</v>
      </c>
      <c r="F2404" s="4">
        <v>98</v>
      </c>
      <c r="G2404" s="4">
        <v>0</v>
      </c>
      <c r="H2404" s="3">
        <v>14</v>
      </c>
      <c r="I2404" s="13">
        <f t="shared" si="148"/>
        <v>54243000</v>
      </c>
      <c r="J2404" s="12">
        <f t="shared" si="149"/>
        <v>181300000</v>
      </c>
      <c r="K2404" s="13">
        <f t="shared" si="150"/>
        <v>181300000</v>
      </c>
      <c r="L2404" s="12">
        <f t="shared" si="151"/>
        <v>181300000</v>
      </c>
    </row>
    <row r="2405" spans="1:12" ht="75" x14ac:dyDescent="0.25">
      <c r="A2405" s="11">
        <v>401975</v>
      </c>
      <c r="B2405" s="1"/>
      <c r="C2405" s="2" t="s">
        <v>1430</v>
      </c>
      <c r="D2405" s="7"/>
      <c r="E2405" s="5">
        <v>134</v>
      </c>
      <c r="F2405" s="4">
        <v>134</v>
      </c>
      <c r="G2405" s="4">
        <v>0</v>
      </c>
      <c r="H2405" s="3">
        <v>14</v>
      </c>
      <c r="I2405" s="13">
        <f t="shared" si="148"/>
        <v>74169000</v>
      </c>
      <c r="J2405" s="12">
        <f t="shared" si="149"/>
        <v>247900000</v>
      </c>
      <c r="K2405" s="13">
        <f t="shared" si="150"/>
        <v>247900000</v>
      </c>
      <c r="L2405" s="12">
        <f t="shared" si="151"/>
        <v>247900000</v>
      </c>
    </row>
    <row r="2406" spans="1:12" ht="75" x14ac:dyDescent="0.25">
      <c r="A2406" s="11">
        <v>401995</v>
      </c>
      <c r="B2406" s="1"/>
      <c r="C2406" s="2" t="s">
        <v>1431</v>
      </c>
      <c r="D2406" s="7"/>
      <c r="E2406" s="5">
        <v>59</v>
      </c>
      <c r="F2406" s="4">
        <v>59</v>
      </c>
      <c r="G2406" s="4">
        <v>0</v>
      </c>
      <c r="H2406" s="3">
        <v>11</v>
      </c>
      <c r="I2406" s="13">
        <f t="shared" si="148"/>
        <v>32656500</v>
      </c>
      <c r="J2406" s="12">
        <f t="shared" si="149"/>
        <v>109150000</v>
      </c>
      <c r="K2406" s="13">
        <f t="shared" si="150"/>
        <v>109150000</v>
      </c>
      <c r="L2406" s="12">
        <f t="shared" si="151"/>
        <v>109150000</v>
      </c>
    </row>
    <row r="2407" spans="1:12" ht="56.25" x14ac:dyDescent="0.25">
      <c r="A2407" s="11">
        <v>402000</v>
      </c>
      <c r="B2407" s="1"/>
      <c r="C2407" s="2" t="s">
        <v>5493</v>
      </c>
      <c r="D2407" s="7" t="s">
        <v>1432</v>
      </c>
      <c r="E2407" s="5">
        <v>88</v>
      </c>
      <c r="F2407" s="4">
        <v>88</v>
      </c>
      <c r="G2407" s="4">
        <v>0</v>
      </c>
      <c r="H2407" s="3">
        <v>11</v>
      </c>
      <c r="I2407" s="13">
        <f t="shared" si="148"/>
        <v>48708000</v>
      </c>
      <c r="J2407" s="12">
        <f t="shared" si="149"/>
        <v>162800000</v>
      </c>
      <c r="K2407" s="13">
        <f t="shared" si="150"/>
        <v>162800000</v>
      </c>
      <c r="L2407" s="12">
        <f t="shared" si="151"/>
        <v>162800000</v>
      </c>
    </row>
    <row r="2408" spans="1:12" ht="75" x14ac:dyDescent="0.25">
      <c r="A2408" s="11">
        <v>402001</v>
      </c>
      <c r="B2408" s="1"/>
      <c r="C2408" s="2" t="s">
        <v>5494</v>
      </c>
      <c r="D2408" s="7" t="s">
        <v>1432</v>
      </c>
      <c r="E2408" s="5">
        <v>76</v>
      </c>
      <c r="F2408" s="4">
        <v>76</v>
      </c>
      <c r="G2408" s="4">
        <v>0</v>
      </c>
      <c r="H2408" s="3">
        <v>11</v>
      </c>
      <c r="I2408" s="13">
        <f t="shared" si="148"/>
        <v>42066000</v>
      </c>
      <c r="J2408" s="12">
        <f t="shared" si="149"/>
        <v>140600000</v>
      </c>
      <c r="K2408" s="13">
        <f t="shared" si="150"/>
        <v>140600000</v>
      </c>
      <c r="L2408" s="12">
        <f t="shared" si="151"/>
        <v>140600000</v>
      </c>
    </row>
    <row r="2409" spans="1:12" ht="93.75" x14ac:dyDescent="0.25">
      <c r="A2409" s="11">
        <v>402005</v>
      </c>
      <c r="B2409" s="1"/>
      <c r="C2409" s="2" t="s">
        <v>1433</v>
      </c>
      <c r="D2409" s="7" t="s">
        <v>117</v>
      </c>
      <c r="E2409" s="5">
        <v>24.8</v>
      </c>
      <c r="F2409" s="4">
        <v>19</v>
      </c>
      <c r="G2409" s="4">
        <v>5.8</v>
      </c>
      <c r="H2409" s="3">
        <v>7</v>
      </c>
      <c r="I2409" s="13">
        <f t="shared" si="148"/>
        <v>17128500</v>
      </c>
      <c r="J2409" s="12">
        <f t="shared" si="149"/>
        <v>64730000</v>
      </c>
      <c r="K2409" s="13">
        <f t="shared" si="150"/>
        <v>47098000</v>
      </c>
      <c r="L2409" s="12">
        <f t="shared" si="151"/>
        <v>60322000</v>
      </c>
    </row>
    <row r="2410" spans="1:12" ht="56.25" x14ac:dyDescent="0.25">
      <c r="A2410" s="11">
        <v>402006</v>
      </c>
      <c r="B2410" s="1"/>
      <c r="C2410" s="2" t="s">
        <v>3229</v>
      </c>
      <c r="D2410" s="7" t="s">
        <v>152</v>
      </c>
      <c r="E2410" s="5">
        <v>30.7</v>
      </c>
      <c r="F2410" s="4">
        <v>22</v>
      </c>
      <c r="G2410" s="4">
        <v>8.6999999999999993</v>
      </c>
      <c r="H2410" s="3">
        <v>10</v>
      </c>
      <c r="I2410" s="13">
        <f t="shared" si="148"/>
        <v>22095000</v>
      </c>
      <c r="J2410" s="12">
        <f t="shared" si="149"/>
        <v>85070000</v>
      </c>
      <c r="K2410" s="13">
        <f t="shared" si="150"/>
        <v>58622000</v>
      </c>
      <c r="L2410" s="12">
        <f t="shared" si="151"/>
        <v>78458000</v>
      </c>
    </row>
    <row r="2411" spans="1:12" ht="37.5" x14ac:dyDescent="0.25">
      <c r="A2411" s="11">
        <v>402007</v>
      </c>
      <c r="B2411" s="1"/>
      <c r="C2411" s="2" t="s">
        <v>1434</v>
      </c>
      <c r="D2411" s="7"/>
      <c r="E2411" s="5">
        <v>4</v>
      </c>
      <c r="F2411" s="4">
        <v>4</v>
      </c>
      <c r="G2411" s="4">
        <v>0</v>
      </c>
      <c r="H2411" s="3">
        <v>4</v>
      </c>
      <c r="I2411" s="13">
        <f t="shared" si="148"/>
        <v>2214000</v>
      </c>
      <c r="J2411" s="12">
        <f t="shared" si="149"/>
        <v>7400000</v>
      </c>
      <c r="K2411" s="13">
        <f t="shared" si="150"/>
        <v>7400000</v>
      </c>
      <c r="L2411" s="12">
        <f t="shared" si="151"/>
        <v>7400000</v>
      </c>
    </row>
    <row r="2412" spans="1:12" ht="37.5" x14ac:dyDescent="0.25">
      <c r="A2412" s="11">
        <v>402008</v>
      </c>
      <c r="B2412" s="1"/>
      <c r="C2412" s="2" t="s">
        <v>3230</v>
      </c>
      <c r="D2412" s="7" t="s">
        <v>152</v>
      </c>
      <c r="E2412" s="5">
        <v>60</v>
      </c>
      <c r="F2412" s="4">
        <v>38</v>
      </c>
      <c r="G2412" s="4">
        <v>22</v>
      </c>
      <c r="H2412" s="3">
        <v>10</v>
      </c>
      <c r="I2412" s="13">
        <f t="shared" si="148"/>
        <v>46113000</v>
      </c>
      <c r="J2412" s="12">
        <f t="shared" si="149"/>
        <v>182500000</v>
      </c>
      <c r="K2412" s="13">
        <f t="shared" si="150"/>
        <v>115620000</v>
      </c>
      <c r="L2412" s="12">
        <f t="shared" si="151"/>
        <v>165780000</v>
      </c>
    </row>
    <row r="2413" spans="1:12" ht="56.25" x14ac:dyDescent="0.25">
      <c r="A2413" s="11">
        <v>402010</v>
      </c>
      <c r="B2413" s="1"/>
      <c r="C2413" s="2" t="s">
        <v>1435</v>
      </c>
      <c r="D2413" s="7"/>
      <c r="E2413" s="5">
        <v>56</v>
      </c>
      <c r="F2413" s="4">
        <v>56</v>
      </c>
      <c r="G2413" s="4">
        <v>0</v>
      </c>
      <c r="H2413" s="3">
        <v>11</v>
      </c>
      <c r="I2413" s="13">
        <f t="shared" si="148"/>
        <v>30996000</v>
      </c>
      <c r="J2413" s="12">
        <f t="shared" si="149"/>
        <v>103600000</v>
      </c>
      <c r="K2413" s="13">
        <f t="shared" si="150"/>
        <v>103600000</v>
      </c>
      <c r="L2413" s="12">
        <f t="shared" si="151"/>
        <v>103600000</v>
      </c>
    </row>
    <row r="2414" spans="1:12" ht="37.5" x14ac:dyDescent="0.25">
      <c r="A2414" s="11">
        <v>402015</v>
      </c>
      <c r="B2414" s="1"/>
      <c r="C2414" s="2" t="s">
        <v>3231</v>
      </c>
      <c r="D2414" s="7" t="s">
        <v>1436</v>
      </c>
      <c r="E2414" s="5">
        <v>15.8</v>
      </c>
      <c r="F2414" s="4">
        <v>10</v>
      </c>
      <c r="G2414" s="4">
        <v>5.8</v>
      </c>
      <c r="H2414" s="3">
        <v>9</v>
      </c>
      <c r="I2414" s="13">
        <f t="shared" si="148"/>
        <v>12147000</v>
      </c>
      <c r="J2414" s="12">
        <f t="shared" si="149"/>
        <v>48080000</v>
      </c>
      <c r="K2414" s="13">
        <f t="shared" si="150"/>
        <v>30448000</v>
      </c>
      <c r="L2414" s="12">
        <f t="shared" si="151"/>
        <v>43672000</v>
      </c>
    </row>
    <row r="2415" spans="1:12" ht="37.5" x14ac:dyDescent="0.25">
      <c r="A2415" s="11">
        <v>402016</v>
      </c>
      <c r="B2415" s="1"/>
      <c r="C2415" s="2" t="s">
        <v>3232</v>
      </c>
      <c r="D2415" s="7" t="s">
        <v>1437</v>
      </c>
      <c r="E2415" s="5">
        <v>17.8</v>
      </c>
      <c r="F2415" s="4">
        <v>12</v>
      </c>
      <c r="G2415" s="4">
        <v>5.8</v>
      </c>
      <c r="H2415" s="3">
        <v>9</v>
      </c>
      <c r="I2415" s="13">
        <f t="shared" si="148"/>
        <v>13254000</v>
      </c>
      <c r="J2415" s="12">
        <f t="shared" si="149"/>
        <v>51780000</v>
      </c>
      <c r="K2415" s="13">
        <f t="shared" si="150"/>
        <v>34148000</v>
      </c>
      <c r="L2415" s="12">
        <f t="shared" si="151"/>
        <v>47372000</v>
      </c>
    </row>
    <row r="2416" spans="1:12" ht="37.5" x14ac:dyDescent="0.25">
      <c r="A2416" s="11">
        <v>402020</v>
      </c>
      <c r="B2416" s="1"/>
      <c r="C2416" s="2" t="s">
        <v>3233</v>
      </c>
      <c r="D2416" s="7" t="s">
        <v>1438</v>
      </c>
      <c r="E2416" s="5">
        <v>61</v>
      </c>
      <c r="F2416" s="4">
        <v>61</v>
      </c>
      <c r="G2416" s="4">
        <v>0</v>
      </c>
      <c r="H2416" s="3">
        <v>11</v>
      </c>
      <c r="I2416" s="13">
        <f t="shared" si="148"/>
        <v>33763500</v>
      </c>
      <c r="J2416" s="12">
        <f t="shared" si="149"/>
        <v>112850000</v>
      </c>
      <c r="K2416" s="13">
        <f t="shared" si="150"/>
        <v>112850000</v>
      </c>
      <c r="L2416" s="12">
        <f t="shared" si="151"/>
        <v>112850000</v>
      </c>
    </row>
    <row r="2417" spans="1:12" ht="75" x14ac:dyDescent="0.25">
      <c r="A2417" s="11">
        <v>402025</v>
      </c>
      <c r="B2417" s="1"/>
      <c r="C2417" s="2" t="s">
        <v>3234</v>
      </c>
      <c r="D2417" s="7" t="s">
        <v>1439</v>
      </c>
      <c r="E2417" s="5">
        <v>12.4</v>
      </c>
      <c r="F2417" s="4">
        <v>8</v>
      </c>
      <c r="G2417" s="4">
        <v>4.4000000000000004</v>
      </c>
      <c r="H2417" s="3">
        <v>9</v>
      </c>
      <c r="I2417" s="13">
        <f t="shared" si="148"/>
        <v>9444000</v>
      </c>
      <c r="J2417" s="12">
        <f t="shared" si="149"/>
        <v>37240000</v>
      </c>
      <c r="K2417" s="13">
        <f t="shared" si="150"/>
        <v>23864000</v>
      </c>
      <c r="L2417" s="12">
        <f t="shared" si="151"/>
        <v>33896000</v>
      </c>
    </row>
    <row r="2418" spans="1:12" ht="75" x14ac:dyDescent="0.25">
      <c r="A2418" s="11">
        <v>402026</v>
      </c>
      <c r="B2418" s="1"/>
      <c r="C2418" s="2" t="s">
        <v>3235</v>
      </c>
      <c r="D2418" s="7" t="s">
        <v>1439</v>
      </c>
      <c r="E2418" s="5">
        <v>19.8</v>
      </c>
      <c r="F2418" s="4">
        <v>14</v>
      </c>
      <c r="G2418" s="4">
        <v>5.8</v>
      </c>
      <c r="H2418" s="3">
        <v>9</v>
      </c>
      <c r="I2418" s="13">
        <f t="shared" si="148"/>
        <v>14361000</v>
      </c>
      <c r="J2418" s="12">
        <f t="shared" si="149"/>
        <v>55480000</v>
      </c>
      <c r="K2418" s="13">
        <f t="shared" si="150"/>
        <v>37848000</v>
      </c>
      <c r="L2418" s="12">
        <f t="shared" si="151"/>
        <v>51072000</v>
      </c>
    </row>
    <row r="2419" spans="1:12" ht="150" x14ac:dyDescent="0.25">
      <c r="A2419" s="11">
        <v>402027</v>
      </c>
      <c r="B2419" s="1"/>
      <c r="C2419" s="2" t="s">
        <v>3236</v>
      </c>
      <c r="D2419" s="7" t="s">
        <v>1439</v>
      </c>
      <c r="E2419" s="5">
        <v>18.8</v>
      </c>
      <c r="F2419" s="4">
        <v>13</v>
      </c>
      <c r="G2419" s="4">
        <v>5.8</v>
      </c>
      <c r="H2419" s="3">
        <v>6</v>
      </c>
      <c r="I2419" s="13">
        <f t="shared" si="148"/>
        <v>13807500</v>
      </c>
      <c r="J2419" s="12">
        <f t="shared" si="149"/>
        <v>53630000</v>
      </c>
      <c r="K2419" s="13">
        <f t="shared" si="150"/>
        <v>35998000</v>
      </c>
      <c r="L2419" s="12">
        <f t="shared" si="151"/>
        <v>49222000</v>
      </c>
    </row>
    <row r="2420" spans="1:12" ht="75" x14ac:dyDescent="0.25">
      <c r="A2420" s="11">
        <v>402030</v>
      </c>
      <c r="B2420" s="1"/>
      <c r="C2420" s="2" t="s">
        <v>3237</v>
      </c>
      <c r="D2420" s="7"/>
      <c r="E2420" s="5">
        <v>80</v>
      </c>
      <c r="F2420" s="4">
        <v>80</v>
      </c>
      <c r="G2420" s="4">
        <v>0</v>
      </c>
      <c r="H2420" s="3">
        <v>11</v>
      </c>
      <c r="I2420" s="13">
        <f t="shared" si="148"/>
        <v>44280000</v>
      </c>
      <c r="J2420" s="12">
        <f t="shared" si="149"/>
        <v>148000000</v>
      </c>
      <c r="K2420" s="13">
        <f t="shared" si="150"/>
        <v>148000000</v>
      </c>
      <c r="L2420" s="12">
        <f t="shared" si="151"/>
        <v>148000000</v>
      </c>
    </row>
    <row r="2421" spans="1:12" ht="56.25" x14ac:dyDescent="0.25">
      <c r="A2421" s="11">
        <v>402035</v>
      </c>
      <c r="B2421" s="1"/>
      <c r="C2421" s="2" t="s">
        <v>1440</v>
      </c>
      <c r="D2421" s="7"/>
      <c r="E2421" s="5">
        <v>164</v>
      </c>
      <c r="F2421" s="4">
        <v>164</v>
      </c>
      <c r="G2421" s="4">
        <v>0</v>
      </c>
      <c r="H2421" s="3">
        <v>13</v>
      </c>
      <c r="I2421" s="13">
        <f t="shared" si="148"/>
        <v>90774000</v>
      </c>
      <c r="J2421" s="12">
        <f t="shared" si="149"/>
        <v>303400000</v>
      </c>
      <c r="K2421" s="13">
        <f t="shared" si="150"/>
        <v>303400000</v>
      </c>
      <c r="L2421" s="12">
        <f t="shared" si="151"/>
        <v>303400000</v>
      </c>
    </row>
    <row r="2422" spans="1:12" ht="168.75" x14ac:dyDescent="0.25">
      <c r="A2422" s="11">
        <v>402040</v>
      </c>
      <c r="B2422" s="1"/>
      <c r="C2422" s="2" t="s">
        <v>1441</v>
      </c>
      <c r="D2422" s="7"/>
      <c r="E2422" s="5">
        <v>72</v>
      </c>
      <c r="F2422" s="4">
        <v>72</v>
      </c>
      <c r="G2422" s="4">
        <v>0</v>
      </c>
      <c r="H2422" s="3">
        <v>13</v>
      </c>
      <c r="I2422" s="13">
        <f t="shared" si="148"/>
        <v>39852000</v>
      </c>
      <c r="J2422" s="12">
        <f t="shared" si="149"/>
        <v>133200000</v>
      </c>
      <c r="K2422" s="13">
        <f t="shared" si="150"/>
        <v>133200000</v>
      </c>
      <c r="L2422" s="12">
        <f t="shared" si="151"/>
        <v>133200000</v>
      </c>
    </row>
    <row r="2423" spans="1:12" ht="56.25" x14ac:dyDescent="0.25">
      <c r="A2423" s="11">
        <v>402045</v>
      </c>
      <c r="B2423" s="1"/>
      <c r="C2423" s="2" t="s">
        <v>1442</v>
      </c>
      <c r="D2423" s="7"/>
      <c r="E2423" s="5">
        <v>41</v>
      </c>
      <c r="F2423" s="4">
        <v>41</v>
      </c>
      <c r="G2423" s="4">
        <v>0</v>
      </c>
      <c r="H2423" s="3">
        <v>11</v>
      </c>
      <c r="I2423" s="13">
        <f t="shared" si="148"/>
        <v>22693500</v>
      </c>
      <c r="J2423" s="12">
        <f t="shared" si="149"/>
        <v>75850000</v>
      </c>
      <c r="K2423" s="13">
        <f t="shared" si="150"/>
        <v>75850000</v>
      </c>
      <c r="L2423" s="12">
        <f t="shared" si="151"/>
        <v>75850000</v>
      </c>
    </row>
    <row r="2424" spans="1:12" ht="56.25" x14ac:dyDescent="0.25">
      <c r="A2424" s="11">
        <v>402047</v>
      </c>
      <c r="B2424" s="1" t="s">
        <v>24</v>
      </c>
      <c r="C2424" s="2" t="s">
        <v>3238</v>
      </c>
      <c r="D2424" s="7" t="s">
        <v>1443</v>
      </c>
      <c r="E2424" s="5">
        <v>9</v>
      </c>
      <c r="F2424" s="4">
        <v>9</v>
      </c>
      <c r="G2424" s="4">
        <v>0</v>
      </c>
      <c r="H2424" s="3">
        <v>0</v>
      </c>
      <c r="I2424" s="13">
        <f t="shared" si="148"/>
        <v>4981500</v>
      </c>
      <c r="J2424" s="12">
        <f t="shared" si="149"/>
        <v>16650000</v>
      </c>
      <c r="K2424" s="13">
        <f t="shared" si="150"/>
        <v>16650000</v>
      </c>
      <c r="L2424" s="12">
        <f t="shared" si="151"/>
        <v>16650000</v>
      </c>
    </row>
    <row r="2425" spans="1:12" ht="56.25" x14ac:dyDescent="0.25">
      <c r="A2425" s="11">
        <v>402050</v>
      </c>
      <c r="B2425" s="1"/>
      <c r="C2425" s="2" t="s">
        <v>1444</v>
      </c>
      <c r="D2425" s="7"/>
      <c r="E2425" s="5">
        <v>56</v>
      </c>
      <c r="F2425" s="4">
        <v>56</v>
      </c>
      <c r="G2425" s="4">
        <v>0</v>
      </c>
      <c r="H2425" s="3">
        <v>11</v>
      </c>
      <c r="I2425" s="13">
        <f t="shared" si="148"/>
        <v>30996000</v>
      </c>
      <c r="J2425" s="12">
        <f t="shared" si="149"/>
        <v>103600000</v>
      </c>
      <c r="K2425" s="13">
        <f t="shared" si="150"/>
        <v>103600000</v>
      </c>
      <c r="L2425" s="12">
        <f t="shared" si="151"/>
        <v>103600000</v>
      </c>
    </row>
    <row r="2426" spans="1:12" ht="37.5" x14ac:dyDescent="0.25">
      <c r="A2426" s="11">
        <v>402053</v>
      </c>
      <c r="B2426" s="1"/>
      <c r="C2426" s="2" t="s">
        <v>1445</v>
      </c>
      <c r="D2426" s="7"/>
      <c r="E2426" s="5">
        <v>46.4</v>
      </c>
      <c r="F2426" s="4">
        <v>29</v>
      </c>
      <c r="G2426" s="4">
        <v>17.399999999999999</v>
      </c>
      <c r="H2426" s="3">
        <v>11</v>
      </c>
      <c r="I2426" s="13">
        <f t="shared" si="148"/>
        <v>35887500</v>
      </c>
      <c r="J2426" s="12">
        <f t="shared" si="149"/>
        <v>142390000</v>
      </c>
      <c r="K2426" s="13">
        <f t="shared" si="150"/>
        <v>89494000</v>
      </c>
      <c r="L2426" s="12">
        <f t="shared" si="151"/>
        <v>129166000</v>
      </c>
    </row>
    <row r="2427" spans="1:12" ht="37.5" x14ac:dyDescent="0.25">
      <c r="A2427" s="11">
        <v>402054</v>
      </c>
      <c r="B2427" s="1" t="s">
        <v>24</v>
      </c>
      <c r="C2427" s="2" t="s">
        <v>3239</v>
      </c>
      <c r="D2427" s="7"/>
      <c r="E2427" s="5">
        <v>5</v>
      </c>
      <c r="F2427" s="4">
        <v>5</v>
      </c>
      <c r="G2427" s="4">
        <v>0</v>
      </c>
      <c r="H2427" s="3">
        <v>0</v>
      </c>
      <c r="I2427" s="13">
        <f t="shared" si="148"/>
        <v>2767500</v>
      </c>
      <c r="J2427" s="12">
        <f t="shared" si="149"/>
        <v>9250000</v>
      </c>
      <c r="K2427" s="13">
        <f t="shared" si="150"/>
        <v>9250000</v>
      </c>
      <c r="L2427" s="12">
        <f t="shared" si="151"/>
        <v>9250000</v>
      </c>
    </row>
    <row r="2428" spans="1:12" ht="56.25" x14ac:dyDescent="0.25">
      <c r="A2428" s="11">
        <v>402055</v>
      </c>
      <c r="B2428" s="1"/>
      <c r="C2428" s="2" t="s">
        <v>3240</v>
      </c>
      <c r="D2428" s="7" t="s">
        <v>5440</v>
      </c>
      <c r="E2428" s="5">
        <v>8</v>
      </c>
      <c r="F2428" s="4">
        <v>8</v>
      </c>
      <c r="G2428" s="4">
        <v>0</v>
      </c>
      <c r="H2428" s="3">
        <v>9</v>
      </c>
      <c r="I2428" s="13">
        <f t="shared" si="148"/>
        <v>4428000</v>
      </c>
      <c r="J2428" s="12">
        <f t="shared" si="149"/>
        <v>14800000</v>
      </c>
      <c r="K2428" s="13">
        <f t="shared" si="150"/>
        <v>14800000</v>
      </c>
      <c r="L2428" s="12">
        <f t="shared" si="151"/>
        <v>14800000</v>
      </c>
    </row>
    <row r="2429" spans="1:12" ht="150" x14ac:dyDescent="0.25">
      <c r="A2429" s="11">
        <v>402056</v>
      </c>
      <c r="B2429" s="1"/>
      <c r="C2429" s="2" t="s">
        <v>3241</v>
      </c>
      <c r="D2429" s="7"/>
      <c r="E2429" s="5">
        <v>17</v>
      </c>
      <c r="F2429" s="4">
        <v>17</v>
      </c>
      <c r="G2429" s="4">
        <v>0</v>
      </c>
      <c r="H2429" s="3">
        <v>9</v>
      </c>
      <c r="I2429" s="13">
        <f t="shared" si="148"/>
        <v>9409500</v>
      </c>
      <c r="J2429" s="12">
        <f t="shared" si="149"/>
        <v>31450000</v>
      </c>
      <c r="K2429" s="13">
        <f t="shared" si="150"/>
        <v>31450000</v>
      </c>
      <c r="L2429" s="12">
        <f t="shared" si="151"/>
        <v>31450000</v>
      </c>
    </row>
    <row r="2430" spans="1:12" ht="131.25" x14ac:dyDescent="0.25">
      <c r="A2430" s="11">
        <v>402057</v>
      </c>
      <c r="B2430" s="1" t="s">
        <v>24</v>
      </c>
      <c r="C2430" s="2" t="s">
        <v>3242</v>
      </c>
      <c r="D2430" s="7" t="s">
        <v>1439</v>
      </c>
      <c r="E2430" s="5">
        <v>8</v>
      </c>
      <c r="F2430" s="4">
        <v>8</v>
      </c>
      <c r="G2430" s="4">
        <v>0</v>
      </c>
      <c r="H2430" s="3">
        <v>0</v>
      </c>
      <c r="I2430" s="13">
        <f t="shared" si="148"/>
        <v>4428000</v>
      </c>
      <c r="J2430" s="12">
        <f t="shared" si="149"/>
        <v>14800000</v>
      </c>
      <c r="K2430" s="13">
        <f t="shared" si="150"/>
        <v>14800000</v>
      </c>
      <c r="L2430" s="12">
        <f t="shared" si="151"/>
        <v>14800000</v>
      </c>
    </row>
    <row r="2431" spans="1:12" ht="131.25" x14ac:dyDescent="0.25">
      <c r="A2431" s="11">
        <v>402058</v>
      </c>
      <c r="B2431" s="1"/>
      <c r="C2431" s="2" t="s">
        <v>3243</v>
      </c>
      <c r="D2431" s="7" t="s">
        <v>1439</v>
      </c>
      <c r="E2431" s="5">
        <v>19</v>
      </c>
      <c r="F2431" s="4">
        <v>19</v>
      </c>
      <c r="G2431" s="4">
        <v>0</v>
      </c>
      <c r="H2431" s="3">
        <v>9</v>
      </c>
      <c r="I2431" s="13">
        <f t="shared" si="148"/>
        <v>10516500</v>
      </c>
      <c r="J2431" s="12">
        <f t="shared" si="149"/>
        <v>35150000</v>
      </c>
      <c r="K2431" s="13">
        <f t="shared" si="150"/>
        <v>35150000</v>
      </c>
      <c r="L2431" s="12">
        <f t="shared" si="151"/>
        <v>35150000</v>
      </c>
    </row>
    <row r="2432" spans="1:12" ht="56.25" x14ac:dyDescent="0.25">
      <c r="A2432" s="11">
        <v>402060</v>
      </c>
      <c r="B2432" s="1"/>
      <c r="C2432" s="2" t="s">
        <v>1446</v>
      </c>
      <c r="D2432" s="7"/>
      <c r="E2432" s="5">
        <v>32</v>
      </c>
      <c r="F2432" s="4">
        <v>32</v>
      </c>
      <c r="G2432" s="4">
        <v>0</v>
      </c>
      <c r="H2432" s="3">
        <v>9</v>
      </c>
      <c r="I2432" s="13">
        <f t="shared" si="148"/>
        <v>17712000</v>
      </c>
      <c r="J2432" s="12">
        <f t="shared" si="149"/>
        <v>59200000</v>
      </c>
      <c r="K2432" s="13">
        <f t="shared" si="150"/>
        <v>59200000</v>
      </c>
      <c r="L2432" s="12">
        <f t="shared" si="151"/>
        <v>59200000</v>
      </c>
    </row>
    <row r="2433" spans="1:12" ht="56.25" x14ac:dyDescent="0.25">
      <c r="A2433" s="11">
        <v>402065</v>
      </c>
      <c r="B2433" s="1"/>
      <c r="C2433" s="2" t="s">
        <v>3244</v>
      </c>
      <c r="D2433" s="7" t="s">
        <v>3245</v>
      </c>
      <c r="E2433" s="5">
        <v>18</v>
      </c>
      <c r="F2433" s="4">
        <v>18</v>
      </c>
      <c r="G2433" s="4">
        <v>0</v>
      </c>
      <c r="H2433" s="3">
        <v>9</v>
      </c>
      <c r="I2433" s="13">
        <f t="shared" si="148"/>
        <v>9963000</v>
      </c>
      <c r="J2433" s="12">
        <f t="shared" si="149"/>
        <v>33300000</v>
      </c>
      <c r="K2433" s="13">
        <f t="shared" si="150"/>
        <v>33300000</v>
      </c>
      <c r="L2433" s="12">
        <f t="shared" si="151"/>
        <v>33300000</v>
      </c>
    </row>
    <row r="2434" spans="1:12" ht="37.5" x14ac:dyDescent="0.25">
      <c r="A2434" s="11">
        <v>402070</v>
      </c>
      <c r="B2434" s="1"/>
      <c r="C2434" s="2" t="s">
        <v>3246</v>
      </c>
      <c r="D2434" s="7"/>
      <c r="E2434" s="5">
        <v>18</v>
      </c>
      <c r="F2434" s="4">
        <v>18</v>
      </c>
      <c r="G2434" s="4">
        <v>0</v>
      </c>
      <c r="H2434" s="3">
        <v>9</v>
      </c>
      <c r="I2434" s="13">
        <f t="shared" si="148"/>
        <v>9963000</v>
      </c>
      <c r="J2434" s="12">
        <f t="shared" si="149"/>
        <v>33300000</v>
      </c>
      <c r="K2434" s="13">
        <f t="shared" si="150"/>
        <v>33300000</v>
      </c>
      <c r="L2434" s="12">
        <f t="shared" si="151"/>
        <v>33300000</v>
      </c>
    </row>
    <row r="2435" spans="1:12" ht="93.75" x14ac:dyDescent="0.25">
      <c r="A2435" s="11">
        <v>402075</v>
      </c>
      <c r="B2435" s="1"/>
      <c r="C2435" s="2" t="s">
        <v>3247</v>
      </c>
      <c r="D2435" s="7" t="s">
        <v>5440</v>
      </c>
      <c r="E2435" s="5">
        <v>6</v>
      </c>
      <c r="F2435" s="4">
        <v>6</v>
      </c>
      <c r="G2435" s="4">
        <v>0</v>
      </c>
      <c r="H2435" s="3">
        <v>7</v>
      </c>
      <c r="I2435" s="13">
        <f t="shared" si="148"/>
        <v>3321000</v>
      </c>
      <c r="J2435" s="12">
        <f t="shared" si="149"/>
        <v>11100000</v>
      </c>
      <c r="K2435" s="13">
        <f t="shared" si="150"/>
        <v>11100000</v>
      </c>
      <c r="L2435" s="12">
        <f t="shared" si="151"/>
        <v>11100000</v>
      </c>
    </row>
    <row r="2436" spans="1:12" ht="93.75" x14ac:dyDescent="0.25">
      <c r="A2436" s="11">
        <v>402080</v>
      </c>
      <c r="B2436" s="1"/>
      <c r="C2436" s="2" t="s">
        <v>1447</v>
      </c>
      <c r="D2436" s="7" t="s">
        <v>5440</v>
      </c>
      <c r="E2436" s="5">
        <v>3</v>
      </c>
      <c r="F2436" s="4">
        <v>3</v>
      </c>
      <c r="G2436" s="4">
        <v>0</v>
      </c>
      <c r="H2436" s="3">
        <v>7</v>
      </c>
      <c r="I2436" s="13">
        <f t="shared" ref="I2436:I2499" si="152">F2436*553500+G2436*1140000</f>
        <v>1660500</v>
      </c>
      <c r="J2436" s="12">
        <f t="shared" ref="J2436:J2499" si="153">F2436*1850000+G2436*5100000</f>
        <v>5550000</v>
      </c>
      <c r="K2436" s="13">
        <f t="shared" ref="K2436:K2499" si="154">F2436*1850000+G2436*2060000</f>
        <v>5550000</v>
      </c>
      <c r="L2436" s="12">
        <f t="shared" ref="L2436:L2499" si="155">F2436*1850000+G2436*4340000</f>
        <v>5550000</v>
      </c>
    </row>
    <row r="2437" spans="1:12" ht="37.5" x14ac:dyDescent="0.25">
      <c r="A2437" s="11">
        <v>402085</v>
      </c>
      <c r="B2437" s="1"/>
      <c r="C2437" s="2" t="s">
        <v>1448</v>
      </c>
      <c r="D2437" s="7"/>
      <c r="E2437" s="5">
        <v>52</v>
      </c>
      <c r="F2437" s="4">
        <v>52</v>
      </c>
      <c r="G2437" s="4">
        <v>0</v>
      </c>
      <c r="H2437" s="3">
        <v>11</v>
      </c>
      <c r="I2437" s="13">
        <f t="shared" si="152"/>
        <v>28782000</v>
      </c>
      <c r="J2437" s="12">
        <f t="shared" si="153"/>
        <v>96200000</v>
      </c>
      <c r="K2437" s="13">
        <f t="shared" si="154"/>
        <v>96200000</v>
      </c>
      <c r="L2437" s="12">
        <f t="shared" si="155"/>
        <v>96200000</v>
      </c>
    </row>
    <row r="2438" spans="1:12" ht="75" x14ac:dyDescent="0.25">
      <c r="A2438" s="11">
        <v>402090</v>
      </c>
      <c r="B2438" s="1"/>
      <c r="C2438" s="2" t="s">
        <v>3248</v>
      </c>
      <c r="D2438" s="7" t="s">
        <v>5440</v>
      </c>
      <c r="E2438" s="5">
        <v>4</v>
      </c>
      <c r="F2438" s="4">
        <v>4</v>
      </c>
      <c r="G2438" s="4">
        <v>0</v>
      </c>
      <c r="H2438" s="3">
        <v>7</v>
      </c>
      <c r="I2438" s="13">
        <f t="shared" si="152"/>
        <v>2214000</v>
      </c>
      <c r="J2438" s="12">
        <f t="shared" si="153"/>
        <v>7400000</v>
      </c>
      <c r="K2438" s="13">
        <f t="shared" si="154"/>
        <v>7400000</v>
      </c>
      <c r="L2438" s="12">
        <f t="shared" si="155"/>
        <v>7400000</v>
      </c>
    </row>
    <row r="2439" spans="1:12" ht="37.5" x14ac:dyDescent="0.25">
      <c r="A2439" s="11">
        <v>402095</v>
      </c>
      <c r="B2439" s="1"/>
      <c r="C2439" s="2" t="s">
        <v>1449</v>
      </c>
      <c r="D2439" s="7"/>
      <c r="E2439" s="5">
        <v>33</v>
      </c>
      <c r="F2439" s="4">
        <v>33</v>
      </c>
      <c r="G2439" s="4">
        <v>0</v>
      </c>
      <c r="H2439" s="3">
        <v>9</v>
      </c>
      <c r="I2439" s="13">
        <f t="shared" si="152"/>
        <v>18265500</v>
      </c>
      <c r="J2439" s="12">
        <f t="shared" si="153"/>
        <v>61050000</v>
      </c>
      <c r="K2439" s="13">
        <f t="shared" si="154"/>
        <v>61050000</v>
      </c>
      <c r="L2439" s="12">
        <f t="shared" si="155"/>
        <v>61050000</v>
      </c>
    </row>
    <row r="2440" spans="1:12" ht="37.5" x14ac:dyDescent="0.25">
      <c r="A2440" s="11">
        <v>402115</v>
      </c>
      <c r="B2440" s="1"/>
      <c r="C2440" s="2" t="s">
        <v>3249</v>
      </c>
      <c r="D2440" s="7" t="s">
        <v>1450</v>
      </c>
      <c r="E2440" s="5">
        <v>37</v>
      </c>
      <c r="F2440" s="4">
        <v>37</v>
      </c>
      <c r="G2440" s="4">
        <v>0</v>
      </c>
      <c r="H2440" s="3">
        <v>8</v>
      </c>
      <c r="I2440" s="13">
        <f t="shared" si="152"/>
        <v>20479500</v>
      </c>
      <c r="J2440" s="12">
        <f t="shared" si="153"/>
        <v>68450000</v>
      </c>
      <c r="K2440" s="13">
        <f t="shared" si="154"/>
        <v>68450000</v>
      </c>
      <c r="L2440" s="12">
        <f t="shared" si="155"/>
        <v>68450000</v>
      </c>
    </row>
    <row r="2441" spans="1:12" ht="37.5" x14ac:dyDescent="0.25">
      <c r="A2441" s="11">
        <v>402125</v>
      </c>
      <c r="B2441" s="1"/>
      <c r="C2441" s="2" t="s">
        <v>1451</v>
      </c>
      <c r="D2441" s="7"/>
      <c r="E2441" s="5">
        <v>42</v>
      </c>
      <c r="F2441" s="4">
        <v>42</v>
      </c>
      <c r="G2441" s="4">
        <v>0</v>
      </c>
      <c r="H2441" s="3">
        <v>8</v>
      </c>
      <c r="I2441" s="13">
        <f t="shared" si="152"/>
        <v>23247000</v>
      </c>
      <c r="J2441" s="12">
        <f t="shared" si="153"/>
        <v>77700000</v>
      </c>
      <c r="K2441" s="13">
        <f t="shared" si="154"/>
        <v>77700000</v>
      </c>
      <c r="L2441" s="12">
        <f t="shared" si="155"/>
        <v>77700000</v>
      </c>
    </row>
    <row r="2442" spans="1:12" ht="19.5" x14ac:dyDescent="0.25">
      <c r="A2442" s="11">
        <v>402130</v>
      </c>
      <c r="B2442" s="1"/>
      <c r="C2442" s="2" t="s">
        <v>1452</v>
      </c>
      <c r="D2442" s="7"/>
      <c r="E2442" s="5">
        <v>50</v>
      </c>
      <c r="F2442" s="4">
        <v>50</v>
      </c>
      <c r="G2442" s="4">
        <v>0</v>
      </c>
      <c r="H2442" s="3">
        <v>9</v>
      </c>
      <c r="I2442" s="13">
        <f t="shared" si="152"/>
        <v>27675000</v>
      </c>
      <c r="J2442" s="12">
        <f t="shared" si="153"/>
        <v>92500000</v>
      </c>
      <c r="K2442" s="13">
        <f t="shared" si="154"/>
        <v>92500000</v>
      </c>
      <c r="L2442" s="12">
        <f t="shared" si="155"/>
        <v>92500000</v>
      </c>
    </row>
    <row r="2443" spans="1:12" ht="37.5" x14ac:dyDescent="0.25">
      <c r="A2443" s="11">
        <v>402135</v>
      </c>
      <c r="B2443" s="1"/>
      <c r="C2443" s="2" t="s">
        <v>3250</v>
      </c>
      <c r="D2443" s="7"/>
      <c r="E2443" s="5">
        <v>42</v>
      </c>
      <c r="F2443" s="4">
        <v>42</v>
      </c>
      <c r="G2443" s="4">
        <v>0</v>
      </c>
      <c r="H2443" s="3">
        <v>8</v>
      </c>
      <c r="I2443" s="13">
        <f t="shared" si="152"/>
        <v>23247000</v>
      </c>
      <c r="J2443" s="12">
        <f t="shared" si="153"/>
        <v>77700000</v>
      </c>
      <c r="K2443" s="13">
        <f t="shared" si="154"/>
        <v>77700000</v>
      </c>
      <c r="L2443" s="12">
        <f t="shared" si="155"/>
        <v>77700000</v>
      </c>
    </row>
    <row r="2444" spans="1:12" ht="56.25" x14ac:dyDescent="0.25">
      <c r="A2444" s="11">
        <v>402145</v>
      </c>
      <c r="B2444" s="1"/>
      <c r="C2444" s="2" t="s">
        <v>1453</v>
      </c>
      <c r="D2444" s="7"/>
      <c r="E2444" s="5">
        <v>54</v>
      </c>
      <c r="F2444" s="4">
        <v>54</v>
      </c>
      <c r="G2444" s="4">
        <v>0</v>
      </c>
      <c r="H2444" s="3">
        <v>9</v>
      </c>
      <c r="I2444" s="13">
        <f t="shared" si="152"/>
        <v>29889000</v>
      </c>
      <c r="J2444" s="12">
        <f t="shared" si="153"/>
        <v>99900000</v>
      </c>
      <c r="K2444" s="13">
        <f t="shared" si="154"/>
        <v>99900000</v>
      </c>
      <c r="L2444" s="12">
        <f t="shared" si="155"/>
        <v>99900000</v>
      </c>
    </row>
    <row r="2445" spans="1:12" ht="75" x14ac:dyDescent="0.25">
      <c r="A2445" s="11">
        <v>402155</v>
      </c>
      <c r="B2445" s="1"/>
      <c r="C2445" s="2" t="s">
        <v>1454</v>
      </c>
      <c r="D2445" s="7"/>
      <c r="E2445" s="5">
        <v>28</v>
      </c>
      <c r="F2445" s="4">
        <v>28</v>
      </c>
      <c r="G2445" s="4">
        <v>0</v>
      </c>
      <c r="H2445" s="3">
        <v>10</v>
      </c>
      <c r="I2445" s="13">
        <f t="shared" si="152"/>
        <v>15498000</v>
      </c>
      <c r="J2445" s="12">
        <f t="shared" si="153"/>
        <v>51800000</v>
      </c>
      <c r="K2445" s="13">
        <f t="shared" si="154"/>
        <v>51800000</v>
      </c>
      <c r="L2445" s="12">
        <f t="shared" si="155"/>
        <v>51800000</v>
      </c>
    </row>
    <row r="2446" spans="1:12" ht="37.5" x14ac:dyDescent="0.25">
      <c r="A2446" s="11">
        <v>402160</v>
      </c>
      <c r="B2446" s="1"/>
      <c r="C2446" s="2" t="s">
        <v>1455</v>
      </c>
      <c r="D2446" s="7"/>
      <c r="E2446" s="5">
        <v>26</v>
      </c>
      <c r="F2446" s="4">
        <v>26</v>
      </c>
      <c r="G2446" s="4">
        <v>0</v>
      </c>
      <c r="H2446" s="3">
        <v>10</v>
      </c>
      <c r="I2446" s="13">
        <f t="shared" si="152"/>
        <v>14391000</v>
      </c>
      <c r="J2446" s="12">
        <f t="shared" si="153"/>
        <v>48100000</v>
      </c>
      <c r="K2446" s="13">
        <f t="shared" si="154"/>
        <v>48100000</v>
      </c>
      <c r="L2446" s="12">
        <f t="shared" si="155"/>
        <v>48100000</v>
      </c>
    </row>
    <row r="2447" spans="1:12" ht="19.5" x14ac:dyDescent="0.25">
      <c r="A2447" s="11">
        <v>402175</v>
      </c>
      <c r="B2447" s="1"/>
      <c r="C2447" s="2" t="s">
        <v>1456</v>
      </c>
      <c r="D2447" s="7"/>
      <c r="E2447" s="5">
        <v>41</v>
      </c>
      <c r="F2447" s="4">
        <v>41</v>
      </c>
      <c r="G2447" s="4">
        <v>0</v>
      </c>
      <c r="H2447" s="3">
        <v>10</v>
      </c>
      <c r="I2447" s="13">
        <f t="shared" si="152"/>
        <v>22693500</v>
      </c>
      <c r="J2447" s="12">
        <f t="shared" si="153"/>
        <v>75850000</v>
      </c>
      <c r="K2447" s="13">
        <f t="shared" si="154"/>
        <v>75850000</v>
      </c>
      <c r="L2447" s="12">
        <f t="shared" si="155"/>
        <v>75850000</v>
      </c>
    </row>
    <row r="2448" spans="1:12" ht="37.5" x14ac:dyDescent="0.25">
      <c r="A2448" s="11">
        <v>402176</v>
      </c>
      <c r="B2448" s="1" t="s">
        <v>24</v>
      </c>
      <c r="C2448" s="2" t="s">
        <v>1457</v>
      </c>
      <c r="D2448" s="7"/>
      <c r="E2448" s="5">
        <v>6</v>
      </c>
      <c r="F2448" s="4">
        <v>6</v>
      </c>
      <c r="G2448" s="4">
        <v>0</v>
      </c>
      <c r="H2448" s="3">
        <v>0</v>
      </c>
      <c r="I2448" s="13">
        <f t="shared" si="152"/>
        <v>3321000</v>
      </c>
      <c r="J2448" s="12">
        <f t="shared" si="153"/>
        <v>11100000</v>
      </c>
      <c r="K2448" s="13">
        <f t="shared" si="154"/>
        <v>11100000</v>
      </c>
      <c r="L2448" s="12">
        <f t="shared" si="155"/>
        <v>11100000</v>
      </c>
    </row>
    <row r="2449" spans="1:12" ht="37.5" x14ac:dyDescent="0.25">
      <c r="A2449" s="11">
        <v>402177</v>
      </c>
      <c r="B2449" s="1" t="s">
        <v>24</v>
      </c>
      <c r="C2449" s="2" t="s">
        <v>1458</v>
      </c>
      <c r="D2449" s="7"/>
      <c r="E2449" s="5">
        <v>14</v>
      </c>
      <c r="F2449" s="4">
        <v>14</v>
      </c>
      <c r="G2449" s="4">
        <v>0</v>
      </c>
      <c r="H2449" s="3">
        <v>0</v>
      </c>
      <c r="I2449" s="13">
        <f t="shared" si="152"/>
        <v>7749000</v>
      </c>
      <c r="J2449" s="12">
        <f t="shared" si="153"/>
        <v>25900000</v>
      </c>
      <c r="K2449" s="13">
        <f t="shared" si="154"/>
        <v>25900000</v>
      </c>
      <c r="L2449" s="12">
        <f t="shared" si="155"/>
        <v>25900000</v>
      </c>
    </row>
    <row r="2450" spans="1:12" ht="37.5" x14ac:dyDescent="0.25">
      <c r="A2450" s="11">
        <v>402180</v>
      </c>
      <c r="B2450" s="1"/>
      <c r="C2450" s="2" t="s">
        <v>1459</v>
      </c>
      <c r="D2450" s="7"/>
      <c r="E2450" s="5">
        <v>54</v>
      </c>
      <c r="F2450" s="4">
        <v>54</v>
      </c>
      <c r="G2450" s="4">
        <v>0</v>
      </c>
      <c r="H2450" s="3">
        <v>11</v>
      </c>
      <c r="I2450" s="13">
        <f t="shared" si="152"/>
        <v>29889000</v>
      </c>
      <c r="J2450" s="12">
        <f t="shared" si="153"/>
        <v>99900000</v>
      </c>
      <c r="K2450" s="13">
        <f t="shared" si="154"/>
        <v>99900000</v>
      </c>
      <c r="L2450" s="12">
        <f t="shared" si="155"/>
        <v>99900000</v>
      </c>
    </row>
    <row r="2451" spans="1:12" ht="56.25" x14ac:dyDescent="0.25">
      <c r="A2451" s="11">
        <v>402185</v>
      </c>
      <c r="B2451" s="1"/>
      <c r="C2451" s="2" t="s">
        <v>1460</v>
      </c>
      <c r="D2451" s="7"/>
      <c r="E2451" s="5">
        <v>120</v>
      </c>
      <c r="F2451" s="4">
        <v>120</v>
      </c>
      <c r="G2451" s="4">
        <v>0</v>
      </c>
      <c r="H2451" s="3">
        <v>11</v>
      </c>
      <c r="I2451" s="13">
        <f t="shared" si="152"/>
        <v>66420000</v>
      </c>
      <c r="J2451" s="12">
        <f t="shared" si="153"/>
        <v>222000000</v>
      </c>
      <c r="K2451" s="13">
        <f t="shared" si="154"/>
        <v>222000000</v>
      </c>
      <c r="L2451" s="12">
        <f t="shared" si="155"/>
        <v>222000000</v>
      </c>
    </row>
    <row r="2452" spans="1:12" ht="93.75" x14ac:dyDescent="0.25">
      <c r="A2452" s="11">
        <v>402190</v>
      </c>
      <c r="B2452" s="1"/>
      <c r="C2452" s="2" t="s">
        <v>3251</v>
      </c>
      <c r="D2452" s="7" t="s">
        <v>5495</v>
      </c>
      <c r="E2452" s="5">
        <v>76</v>
      </c>
      <c r="F2452" s="4">
        <v>76</v>
      </c>
      <c r="G2452" s="4">
        <v>0</v>
      </c>
      <c r="H2452" s="3">
        <v>11</v>
      </c>
      <c r="I2452" s="13">
        <f t="shared" si="152"/>
        <v>42066000</v>
      </c>
      <c r="J2452" s="12">
        <f t="shared" si="153"/>
        <v>140600000</v>
      </c>
      <c r="K2452" s="13">
        <f t="shared" si="154"/>
        <v>140600000</v>
      </c>
      <c r="L2452" s="12">
        <f t="shared" si="155"/>
        <v>140600000</v>
      </c>
    </row>
    <row r="2453" spans="1:12" ht="56.25" x14ac:dyDescent="0.25">
      <c r="A2453" s="11">
        <v>402195</v>
      </c>
      <c r="B2453" s="1"/>
      <c r="C2453" s="2" t="s">
        <v>3252</v>
      </c>
      <c r="D2453" s="7" t="s">
        <v>1461</v>
      </c>
      <c r="E2453" s="5">
        <v>50</v>
      </c>
      <c r="F2453" s="4">
        <v>50</v>
      </c>
      <c r="G2453" s="4">
        <v>0</v>
      </c>
      <c r="H2453" s="3">
        <v>11</v>
      </c>
      <c r="I2453" s="13">
        <f t="shared" si="152"/>
        <v>27675000</v>
      </c>
      <c r="J2453" s="12">
        <f t="shared" si="153"/>
        <v>92500000</v>
      </c>
      <c r="K2453" s="13">
        <f t="shared" si="154"/>
        <v>92500000</v>
      </c>
      <c r="L2453" s="12">
        <f t="shared" si="155"/>
        <v>92500000</v>
      </c>
    </row>
    <row r="2454" spans="1:12" ht="75" x14ac:dyDescent="0.25">
      <c r="A2454" s="11">
        <v>402200</v>
      </c>
      <c r="B2454" s="1"/>
      <c r="C2454" s="2" t="s">
        <v>1462</v>
      </c>
      <c r="D2454" s="7"/>
      <c r="E2454" s="5">
        <v>104</v>
      </c>
      <c r="F2454" s="4">
        <v>104</v>
      </c>
      <c r="G2454" s="4">
        <v>0</v>
      </c>
      <c r="H2454" s="3">
        <v>19</v>
      </c>
      <c r="I2454" s="13">
        <f t="shared" si="152"/>
        <v>57564000</v>
      </c>
      <c r="J2454" s="12">
        <f t="shared" si="153"/>
        <v>192400000</v>
      </c>
      <c r="K2454" s="13">
        <f t="shared" si="154"/>
        <v>192400000</v>
      </c>
      <c r="L2454" s="12">
        <f t="shared" si="155"/>
        <v>192400000</v>
      </c>
    </row>
    <row r="2455" spans="1:12" ht="19.5" x14ac:dyDescent="0.25">
      <c r="A2455" s="11">
        <v>402205</v>
      </c>
      <c r="B2455" s="1" t="s">
        <v>24</v>
      </c>
      <c r="C2455" s="2" t="s">
        <v>3253</v>
      </c>
      <c r="D2455" s="7"/>
      <c r="E2455" s="5">
        <v>30</v>
      </c>
      <c r="F2455" s="4">
        <v>30</v>
      </c>
      <c r="G2455" s="4">
        <v>0</v>
      </c>
      <c r="H2455" s="3">
        <v>0</v>
      </c>
      <c r="I2455" s="13">
        <f t="shared" si="152"/>
        <v>16605000</v>
      </c>
      <c r="J2455" s="12">
        <f t="shared" si="153"/>
        <v>55500000</v>
      </c>
      <c r="K2455" s="13">
        <f t="shared" si="154"/>
        <v>55500000</v>
      </c>
      <c r="L2455" s="12">
        <f t="shared" si="155"/>
        <v>55500000</v>
      </c>
    </row>
    <row r="2456" spans="1:12" ht="37.5" x14ac:dyDescent="0.25">
      <c r="A2456" s="11">
        <v>500005</v>
      </c>
      <c r="B2456" s="1"/>
      <c r="C2456" s="2" t="s">
        <v>1463</v>
      </c>
      <c r="D2456" s="7"/>
      <c r="E2456" s="5">
        <v>52</v>
      </c>
      <c r="F2456" s="4">
        <v>52</v>
      </c>
      <c r="G2456" s="4">
        <v>0</v>
      </c>
      <c r="H2456" s="3">
        <v>13</v>
      </c>
      <c r="I2456" s="13">
        <f t="shared" si="152"/>
        <v>28782000</v>
      </c>
      <c r="J2456" s="12">
        <f t="shared" si="153"/>
        <v>96200000</v>
      </c>
      <c r="K2456" s="13">
        <f t="shared" si="154"/>
        <v>96200000</v>
      </c>
      <c r="L2456" s="12">
        <f t="shared" si="155"/>
        <v>96200000</v>
      </c>
    </row>
    <row r="2457" spans="1:12" ht="37.5" x14ac:dyDescent="0.25">
      <c r="A2457" s="11">
        <v>500010</v>
      </c>
      <c r="B2457" s="1"/>
      <c r="C2457" s="2" t="s">
        <v>1464</v>
      </c>
      <c r="D2457" s="7"/>
      <c r="E2457" s="5">
        <v>75</v>
      </c>
      <c r="F2457" s="4">
        <v>75</v>
      </c>
      <c r="G2457" s="4">
        <v>0</v>
      </c>
      <c r="H2457" s="3">
        <v>11</v>
      </c>
      <c r="I2457" s="13">
        <f t="shared" si="152"/>
        <v>41512500</v>
      </c>
      <c r="J2457" s="12">
        <f t="shared" si="153"/>
        <v>138750000</v>
      </c>
      <c r="K2457" s="13">
        <f t="shared" si="154"/>
        <v>138750000</v>
      </c>
      <c r="L2457" s="12">
        <f t="shared" si="155"/>
        <v>138750000</v>
      </c>
    </row>
    <row r="2458" spans="1:12" ht="56.25" x14ac:dyDescent="0.25">
      <c r="A2458" s="11">
        <v>500013</v>
      </c>
      <c r="B2458" s="1"/>
      <c r="C2458" s="2" t="s">
        <v>3254</v>
      </c>
      <c r="D2458" s="7" t="s">
        <v>117</v>
      </c>
      <c r="E2458" s="5">
        <v>14.8</v>
      </c>
      <c r="F2458" s="4">
        <v>9</v>
      </c>
      <c r="G2458" s="4">
        <v>5.8</v>
      </c>
      <c r="H2458" s="3">
        <v>4</v>
      </c>
      <c r="I2458" s="13">
        <f t="shared" si="152"/>
        <v>11593500</v>
      </c>
      <c r="J2458" s="12">
        <f t="shared" si="153"/>
        <v>46230000</v>
      </c>
      <c r="K2458" s="13">
        <f t="shared" si="154"/>
        <v>28598000</v>
      </c>
      <c r="L2458" s="12">
        <f t="shared" si="155"/>
        <v>41822000</v>
      </c>
    </row>
    <row r="2459" spans="1:12" ht="37.5" x14ac:dyDescent="0.25">
      <c r="A2459" s="11">
        <v>500015</v>
      </c>
      <c r="B2459" s="1"/>
      <c r="C2459" s="2" t="s">
        <v>3255</v>
      </c>
      <c r="D2459" s="7" t="s">
        <v>117</v>
      </c>
      <c r="E2459" s="5">
        <v>21.8</v>
      </c>
      <c r="F2459" s="4">
        <v>16</v>
      </c>
      <c r="G2459" s="4">
        <v>5.8</v>
      </c>
      <c r="H2459" s="3">
        <v>11</v>
      </c>
      <c r="I2459" s="13">
        <f t="shared" si="152"/>
        <v>15468000</v>
      </c>
      <c r="J2459" s="12">
        <f t="shared" si="153"/>
        <v>59180000</v>
      </c>
      <c r="K2459" s="13">
        <f t="shared" si="154"/>
        <v>41548000</v>
      </c>
      <c r="L2459" s="12">
        <f t="shared" si="155"/>
        <v>54772000</v>
      </c>
    </row>
    <row r="2460" spans="1:12" ht="37.5" x14ac:dyDescent="0.25">
      <c r="A2460" s="11">
        <v>500020</v>
      </c>
      <c r="B2460" s="1"/>
      <c r="C2460" s="2" t="s">
        <v>1465</v>
      </c>
      <c r="D2460" s="7"/>
      <c r="E2460" s="5">
        <v>69</v>
      </c>
      <c r="F2460" s="4">
        <v>69</v>
      </c>
      <c r="G2460" s="4">
        <v>0</v>
      </c>
      <c r="H2460" s="3">
        <v>14</v>
      </c>
      <c r="I2460" s="13">
        <f t="shared" si="152"/>
        <v>38191500</v>
      </c>
      <c r="J2460" s="12">
        <f t="shared" si="153"/>
        <v>127650000</v>
      </c>
      <c r="K2460" s="13">
        <f t="shared" si="154"/>
        <v>127650000</v>
      </c>
      <c r="L2460" s="12">
        <f t="shared" si="155"/>
        <v>127650000</v>
      </c>
    </row>
    <row r="2461" spans="1:12" ht="37.5" x14ac:dyDescent="0.25">
      <c r="A2461" s="11">
        <v>500025</v>
      </c>
      <c r="B2461" s="1"/>
      <c r="C2461" s="2" t="s">
        <v>1466</v>
      </c>
      <c r="D2461" s="7" t="s">
        <v>117</v>
      </c>
      <c r="E2461" s="5">
        <v>32.799999999999997</v>
      </c>
      <c r="F2461" s="4">
        <v>27</v>
      </c>
      <c r="G2461" s="4">
        <v>5.8</v>
      </c>
      <c r="H2461" s="3">
        <v>11</v>
      </c>
      <c r="I2461" s="13">
        <f t="shared" si="152"/>
        <v>21556500</v>
      </c>
      <c r="J2461" s="12">
        <f t="shared" si="153"/>
        <v>79530000</v>
      </c>
      <c r="K2461" s="13">
        <f t="shared" si="154"/>
        <v>61898000</v>
      </c>
      <c r="L2461" s="12">
        <f t="shared" si="155"/>
        <v>75122000</v>
      </c>
    </row>
    <row r="2462" spans="1:12" ht="187.5" x14ac:dyDescent="0.25">
      <c r="A2462" s="11">
        <v>500030</v>
      </c>
      <c r="B2462" s="1"/>
      <c r="C2462" s="2" t="s">
        <v>3256</v>
      </c>
      <c r="D2462" s="7"/>
      <c r="E2462" s="5">
        <v>92</v>
      </c>
      <c r="F2462" s="4">
        <v>92</v>
      </c>
      <c r="G2462" s="4">
        <v>0</v>
      </c>
      <c r="H2462" s="3">
        <v>14</v>
      </c>
      <c r="I2462" s="13">
        <f t="shared" si="152"/>
        <v>50922000</v>
      </c>
      <c r="J2462" s="12">
        <f t="shared" si="153"/>
        <v>170200000</v>
      </c>
      <c r="K2462" s="13">
        <f t="shared" si="154"/>
        <v>170200000</v>
      </c>
      <c r="L2462" s="12">
        <f t="shared" si="155"/>
        <v>170200000</v>
      </c>
    </row>
    <row r="2463" spans="1:12" ht="75" x14ac:dyDescent="0.25">
      <c r="A2463" s="11">
        <v>500031</v>
      </c>
      <c r="B2463" s="1"/>
      <c r="C2463" s="2" t="s">
        <v>3257</v>
      </c>
      <c r="D2463" s="7" t="s">
        <v>1467</v>
      </c>
      <c r="E2463" s="5">
        <v>110</v>
      </c>
      <c r="F2463" s="4">
        <v>81</v>
      </c>
      <c r="G2463" s="4">
        <v>29</v>
      </c>
      <c r="H2463" s="3">
        <v>13</v>
      </c>
      <c r="I2463" s="13">
        <f t="shared" si="152"/>
        <v>77893500</v>
      </c>
      <c r="J2463" s="12">
        <f t="shared" si="153"/>
        <v>297750000</v>
      </c>
      <c r="K2463" s="13">
        <f t="shared" si="154"/>
        <v>209590000</v>
      </c>
      <c r="L2463" s="12">
        <f t="shared" si="155"/>
        <v>275710000</v>
      </c>
    </row>
    <row r="2464" spans="1:12" ht="56.25" x14ac:dyDescent="0.25">
      <c r="A2464" s="11">
        <v>500040</v>
      </c>
      <c r="B2464" s="1"/>
      <c r="C2464" s="2" t="s">
        <v>1468</v>
      </c>
      <c r="D2464" s="7"/>
      <c r="E2464" s="5">
        <v>81</v>
      </c>
      <c r="F2464" s="4">
        <v>81</v>
      </c>
      <c r="G2464" s="4">
        <v>0</v>
      </c>
      <c r="H2464" s="3">
        <v>14</v>
      </c>
      <c r="I2464" s="13">
        <f t="shared" si="152"/>
        <v>44833500</v>
      </c>
      <c r="J2464" s="12">
        <f t="shared" si="153"/>
        <v>149850000</v>
      </c>
      <c r="K2464" s="13">
        <f t="shared" si="154"/>
        <v>149850000</v>
      </c>
      <c r="L2464" s="12">
        <f t="shared" si="155"/>
        <v>149850000</v>
      </c>
    </row>
    <row r="2465" spans="1:12" ht="112.5" x14ac:dyDescent="0.25">
      <c r="A2465" s="11">
        <v>500045</v>
      </c>
      <c r="B2465" s="1"/>
      <c r="C2465" s="2" t="s">
        <v>1469</v>
      </c>
      <c r="D2465" s="7"/>
      <c r="E2465" s="5">
        <v>77</v>
      </c>
      <c r="F2465" s="4">
        <v>77</v>
      </c>
      <c r="G2465" s="4">
        <v>0</v>
      </c>
      <c r="H2465" s="3">
        <v>15</v>
      </c>
      <c r="I2465" s="13">
        <f t="shared" si="152"/>
        <v>42619500</v>
      </c>
      <c r="J2465" s="12">
        <f t="shared" si="153"/>
        <v>142450000</v>
      </c>
      <c r="K2465" s="13">
        <f t="shared" si="154"/>
        <v>142450000</v>
      </c>
      <c r="L2465" s="12">
        <f t="shared" si="155"/>
        <v>142450000</v>
      </c>
    </row>
    <row r="2466" spans="1:12" ht="56.25" x14ac:dyDescent="0.25">
      <c r="A2466" s="11">
        <v>500050</v>
      </c>
      <c r="B2466" s="1"/>
      <c r="C2466" s="2" t="s">
        <v>3258</v>
      </c>
      <c r="D2466" s="7" t="s">
        <v>1439</v>
      </c>
      <c r="E2466" s="5">
        <v>18.8</v>
      </c>
      <c r="F2466" s="4">
        <v>13</v>
      </c>
      <c r="G2466" s="4">
        <v>5.8</v>
      </c>
      <c r="H2466" s="3">
        <v>7</v>
      </c>
      <c r="I2466" s="13">
        <f t="shared" si="152"/>
        <v>13807500</v>
      </c>
      <c r="J2466" s="12">
        <f t="shared" si="153"/>
        <v>53630000</v>
      </c>
      <c r="K2466" s="13">
        <f t="shared" si="154"/>
        <v>35998000</v>
      </c>
      <c r="L2466" s="12">
        <f t="shared" si="155"/>
        <v>49222000</v>
      </c>
    </row>
    <row r="2467" spans="1:12" ht="56.25" x14ac:dyDescent="0.25">
      <c r="A2467" s="11">
        <v>500055</v>
      </c>
      <c r="B2467" s="1"/>
      <c r="C2467" s="2" t="s">
        <v>1470</v>
      </c>
      <c r="D2467" s="7"/>
      <c r="E2467" s="5">
        <v>53</v>
      </c>
      <c r="F2467" s="4">
        <v>53</v>
      </c>
      <c r="G2467" s="4">
        <v>0</v>
      </c>
      <c r="H2467" s="3">
        <v>11</v>
      </c>
      <c r="I2467" s="13">
        <f t="shared" si="152"/>
        <v>29335500</v>
      </c>
      <c r="J2467" s="12">
        <f t="shared" si="153"/>
        <v>98050000</v>
      </c>
      <c r="K2467" s="13">
        <f t="shared" si="154"/>
        <v>98050000</v>
      </c>
      <c r="L2467" s="12">
        <f t="shared" si="155"/>
        <v>98050000</v>
      </c>
    </row>
    <row r="2468" spans="1:12" ht="56.25" x14ac:dyDescent="0.25">
      <c r="A2468" s="11">
        <v>500060</v>
      </c>
      <c r="B2468" s="1"/>
      <c r="C2468" s="2" t="s">
        <v>1471</v>
      </c>
      <c r="D2468" s="7"/>
      <c r="E2468" s="5">
        <v>80</v>
      </c>
      <c r="F2468" s="4">
        <v>80</v>
      </c>
      <c r="G2468" s="4">
        <v>0</v>
      </c>
      <c r="H2468" s="3">
        <v>14</v>
      </c>
      <c r="I2468" s="13">
        <f t="shared" si="152"/>
        <v>44280000</v>
      </c>
      <c r="J2468" s="12">
        <f t="shared" si="153"/>
        <v>148000000</v>
      </c>
      <c r="K2468" s="13">
        <f t="shared" si="154"/>
        <v>148000000</v>
      </c>
      <c r="L2468" s="12">
        <f t="shared" si="155"/>
        <v>148000000</v>
      </c>
    </row>
    <row r="2469" spans="1:12" ht="112.5" x14ac:dyDescent="0.25">
      <c r="A2469" s="11">
        <v>500065</v>
      </c>
      <c r="B2469" s="1"/>
      <c r="C2469" s="2" t="s">
        <v>1472</v>
      </c>
      <c r="D2469" s="7"/>
      <c r="E2469" s="5">
        <v>96</v>
      </c>
      <c r="F2469" s="4">
        <v>96</v>
      </c>
      <c r="G2469" s="4">
        <v>0</v>
      </c>
      <c r="H2469" s="3">
        <v>17</v>
      </c>
      <c r="I2469" s="13">
        <f t="shared" si="152"/>
        <v>53136000</v>
      </c>
      <c r="J2469" s="12">
        <f t="shared" si="153"/>
        <v>177600000</v>
      </c>
      <c r="K2469" s="13">
        <f t="shared" si="154"/>
        <v>177600000</v>
      </c>
      <c r="L2469" s="12">
        <f t="shared" si="155"/>
        <v>177600000</v>
      </c>
    </row>
    <row r="2470" spans="1:12" ht="93.75" x14ac:dyDescent="0.25">
      <c r="A2470" s="11">
        <v>500070</v>
      </c>
      <c r="B2470" s="1"/>
      <c r="C2470" s="2" t="s">
        <v>1473</v>
      </c>
      <c r="D2470" s="7"/>
      <c r="E2470" s="5">
        <v>105</v>
      </c>
      <c r="F2470" s="4">
        <v>105</v>
      </c>
      <c r="G2470" s="4">
        <v>0</v>
      </c>
      <c r="H2470" s="3">
        <v>14</v>
      </c>
      <c r="I2470" s="13">
        <f t="shared" si="152"/>
        <v>58117500</v>
      </c>
      <c r="J2470" s="12">
        <f t="shared" si="153"/>
        <v>194250000</v>
      </c>
      <c r="K2470" s="13">
        <f t="shared" si="154"/>
        <v>194250000</v>
      </c>
      <c r="L2470" s="12">
        <f t="shared" si="155"/>
        <v>194250000</v>
      </c>
    </row>
    <row r="2471" spans="1:12" ht="56.25" x14ac:dyDescent="0.25">
      <c r="A2471" s="11">
        <v>500071</v>
      </c>
      <c r="B2471" s="1"/>
      <c r="C2471" s="2" t="s">
        <v>3259</v>
      </c>
      <c r="D2471" s="7" t="s">
        <v>3260</v>
      </c>
      <c r="E2471" s="5">
        <v>100</v>
      </c>
      <c r="F2471" s="4">
        <v>100</v>
      </c>
      <c r="G2471" s="4">
        <v>0</v>
      </c>
      <c r="H2471" s="3">
        <v>14</v>
      </c>
      <c r="I2471" s="13">
        <f t="shared" si="152"/>
        <v>55350000</v>
      </c>
      <c r="J2471" s="12">
        <f t="shared" si="153"/>
        <v>185000000</v>
      </c>
      <c r="K2471" s="13">
        <f t="shared" si="154"/>
        <v>185000000</v>
      </c>
      <c r="L2471" s="12">
        <f t="shared" si="155"/>
        <v>185000000</v>
      </c>
    </row>
    <row r="2472" spans="1:12" ht="75" x14ac:dyDescent="0.25">
      <c r="A2472" s="11">
        <v>500075</v>
      </c>
      <c r="B2472" s="1"/>
      <c r="C2472" s="2" t="s">
        <v>1474</v>
      </c>
      <c r="D2472" s="7"/>
      <c r="E2472" s="5">
        <v>70</v>
      </c>
      <c r="F2472" s="4">
        <v>70</v>
      </c>
      <c r="G2472" s="4">
        <v>0</v>
      </c>
      <c r="H2472" s="3">
        <v>14</v>
      </c>
      <c r="I2472" s="13">
        <f t="shared" si="152"/>
        <v>38745000</v>
      </c>
      <c r="J2472" s="12">
        <f t="shared" si="153"/>
        <v>129500000</v>
      </c>
      <c r="K2472" s="13">
        <f t="shared" si="154"/>
        <v>129500000</v>
      </c>
      <c r="L2472" s="12">
        <f t="shared" si="155"/>
        <v>129500000</v>
      </c>
    </row>
    <row r="2473" spans="1:12" ht="19.5" x14ac:dyDescent="0.25">
      <c r="A2473" s="11">
        <v>500085</v>
      </c>
      <c r="B2473" s="1"/>
      <c r="C2473" s="2" t="s">
        <v>1475</v>
      </c>
      <c r="D2473" s="7"/>
      <c r="E2473" s="5">
        <v>81</v>
      </c>
      <c r="F2473" s="4">
        <v>81</v>
      </c>
      <c r="G2473" s="4">
        <v>0</v>
      </c>
      <c r="H2473" s="3">
        <v>15</v>
      </c>
      <c r="I2473" s="13">
        <f t="shared" si="152"/>
        <v>44833500</v>
      </c>
      <c r="J2473" s="12">
        <f t="shared" si="153"/>
        <v>149850000</v>
      </c>
      <c r="K2473" s="13">
        <f t="shared" si="154"/>
        <v>149850000</v>
      </c>
      <c r="L2473" s="12">
        <f t="shared" si="155"/>
        <v>149850000</v>
      </c>
    </row>
    <row r="2474" spans="1:12" ht="56.25" x14ac:dyDescent="0.25">
      <c r="A2474" s="11">
        <v>500090</v>
      </c>
      <c r="B2474" s="1"/>
      <c r="C2474" s="2" t="s">
        <v>1476</v>
      </c>
      <c r="D2474" s="7" t="s">
        <v>3261</v>
      </c>
      <c r="E2474" s="5">
        <v>268</v>
      </c>
      <c r="F2474" s="4">
        <v>268</v>
      </c>
      <c r="G2474" s="4">
        <v>0</v>
      </c>
      <c r="H2474" s="3">
        <v>38</v>
      </c>
      <c r="I2474" s="13">
        <f t="shared" si="152"/>
        <v>148338000</v>
      </c>
      <c r="J2474" s="12">
        <f t="shared" si="153"/>
        <v>495800000</v>
      </c>
      <c r="K2474" s="13">
        <f t="shared" si="154"/>
        <v>495800000</v>
      </c>
      <c r="L2474" s="12">
        <f t="shared" si="155"/>
        <v>495800000</v>
      </c>
    </row>
    <row r="2475" spans="1:12" ht="56.25" x14ac:dyDescent="0.25">
      <c r="A2475" s="11">
        <v>500095</v>
      </c>
      <c r="B2475" s="1"/>
      <c r="C2475" s="2" t="s">
        <v>1477</v>
      </c>
      <c r="D2475" s="7" t="s">
        <v>3261</v>
      </c>
      <c r="E2475" s="5">
        <v>350</v>
      </c>
      <c r="F2475" s="4">
        <v>350</v>
      </c>
      <c r="G2475" s="4">
        <v>0</v>
      </c>
      <c r="H2475" s="3">
        <v>30</v>
      </c>
      <c r="I2475" s="13">
        <f t="shared" si="152"/>
        <v>193725000</v>
      </c>
      <c r="J2475" s="12">
        <f t="shared" si="153"/>
        <v>647500000</v>
      </c>
      <c r="K2475" s="13">
        <f t="shared" si="154"/>
        <v>647500000</v>
      </c>
      <c r="L2475" s="12">
        <f t="shared" si="155"/>
        <v>647500000</v>
      </c>
    </row>
    <row r="2476" spans="1:12" ht="37.5" x14ac:dyDescent="0.25">
      <c r="A2476" s="11">
        <v>500100</v>
      </c>
      <c r="B2476" s="1"/>
      <c r="C2476" s="2" t="s">
        <v>1478</v>
      </c>
      <c r="D2476" s="7"/>
      <c r="E2476" s="5">
        <v>65</v>
      </c>
      <c r="F2476" s="4">
        <v>65</v>
      </c>
      <c r="G2476" s="4">
        <v>0</v>
      </c>
      <c r="H2476" s="3">
        <v>15</v>
      </c>
      <c r="I2476" s="13">
        <f t="shared" si="152"/>
        <v>35977500</v>
      </c>
      <c r="J2476" s="12">
        <f t="shared" si="153"/>
        <v>120250000</v>
      </c>
      <c r="K2476" s="13">
        <f t="shared" si="154"/>
        <v>120250000</v>
      </c>
      <c r="L2476" s="12">
        <f t="shared" si="155"/>
        <v>120250000</v>
      </c>
    </row>
    <row r="2477" spans="1:12" ht="56.25" x14ac:dyDescent="0.25">
      <c r="A2477" s="11">
        <v>500101</v>
      </c>
      <c r="B2477" s="1"/>
      <c r="C2477" s="2" t="s">
        <v>1479</v>
      </c>
      <c r="D2477" s="7"/>
      <c r="E2477" s="5">
        <v>201</v>
      </c>
      <c r="F2477" s="4">
        <v>201</v>
      </c>
      <c r="G2477" s="4">
        <v>0</v>
      </c>
      <c r="H2477" s="3">
        <v>4</v>
      </c>
      <c r="I2477" s="13">
        <f t="shared" si="152"/>
        <v>111253500</v>
      </c>
      <c r="J2477" s="12">
        <f t="shared" si="153"/>
        <v>371850000</v>
      </c>
      <c r="K2477" s="13">
        <f t="shared" si="154"/>
        <v>371850000</v>
      </c>
      <c r="L2477" s="12">
        <f t="shared" si="155"/>
        <v>371850000</v>
      </c>
    </row>
    <row r="2478" spans="1:12" ht="131.25" x14ac:dyDescent="0.25">
      <c r="A2478" s="11">
        <v>500110</v>
      </c>
      <c r="B2478" s="1"/>
      <c r="C2478" s="2" t="s">
        <v>1480</v>
      </c>
      <c r="D2478" s="7"/>
      <c r="E2478" s="5">
        <v>8</v>
      </c>
      <c r="F2478" s="4">
        <v>8</v>
      </c>
      <c r="G2478" s="4">
        <v>0</v>
      </c>
      <c r="H2478" s="3">
        <v>9</v>
      </c>
      <c r="I2478" s="13">
        <f t="shared" si="152"/>
        <v>4428000</v>
      </c>
      <c r="J2478" s="12">
        <f t="shared" si="153"/>
        <v>14800000</v>
      </c>
      <c r="K2478" s="13">
        <f t="shared" si="154"/>
        <v>14800000</v>
      </c>
      <c r="L2478" s="12">
        <f t="shared" si="155"/>
        <v>14800000</v>
      </c>
    </row>
    <row r="2479" spans="1:12" ht="75" x14ac:dyDescent="0.25">
      <c r="A2479" s="11">
        <v>500115</v>
      </c>
      <c r="B2479" s="1"/>
      <c r="C2479" s="2" t="s">
        <v>1481</v>
      </c>
      <c r="D2479" s="7" t="s">
        <v>568</v>
      </c>
      <c r="E2479" s="5">
        <v>12</v>
      </c>
      <c r="F2479" s="4">
        <v>12</v>
      </c>
      <c r="G2479" s="4">
        <v>0</v>
      </c>
      <c r="H2479" s="3">
        <v>7</v>
      </c>
      <c r="I2479" s="13">
        <f t="shared" si="152"/>
        <v>6642000</v>
      </c>
      <c r="J2479" s="12">
        <f t="shared" si="153"/>
        <v>22200000</v>
      </c>
      <c r="K2479" s="13">
        <f t="shared" si="154"/>
        <v>22200000</v>
      </c>
      <c r="L2479" s="12">
        <f t="shared" si="155"/>
        <v>22200000</v>
      </c>
    </row>
    <row r="2480" spans="1:12" ht="75" x14ac:dyDescent="0.25">
      <c r="A2480" s="11">
        <v>500120</v>
      </c>
      <c r="B2480" s="1"/>
      <c r="C2480" s="2" t="s">
        <v>3262</v>
      </c>
      <c r="D2480" s="7" t="s">
        <v>568</v>
      </c>
      <c r="E2480" s="5">
        <v>12</v>
      </c>
      <c r="F2480" s="4">
        <v>12</v>
      </c>
      <c r="G2480" s="4">
        <v>0</v>
      </c>
      <c r="H2480" s="3">
        <v>7</v>
      </c>
      <c r="I2480" s="13">
        <f t="shared" si="152"/>
        <v>6642000</v>
      </c>
      <c r="J2480" s="12">
        <f t="shared" si="153"/>
        <v>22200000</v>
      </c>
      <c r="K2480" s="13">
        <f t="shared" si="154"/>
        <v>22200000</v>
      </c>
      <c r="L2480" s="12">
        <f t="shared" si="155"/>
        <v>22200000</v>
      </c>
    </row>
    <row r="2481" spans="1:12" ht="168.75" x14ac:dyDescent="0.25">
      <c r="A2481" s="11">
        <v>500125</v>
      </c>
      <c r="B2481" s="1"/>
      <c r="C2481" s="2" t="s">
        <v>3263</v>
      </c>
      <c r="D2481" s="7" t="s">
        <v>568</v>
      </c>
      <c r="E2481" s="5">
        <v>5</v>
      </c>
      <c r="F2481" s="4">
        <v>5</v>
      </c>
      <c r="G2481" s="4">
        <v>0</v>
      </c>
      <c r="H2481" s="3">
        <v>7</v>
      </c>
      <c r="I2481" s="13">
        <f t="shared" si="152"/>
        <v>2767500</v>
      </c>
      <c r="J2481" s="12">
        <f t="shared" si="153"/>
        <v>9250000</v>
      </c>
      <c r="K2481" s="13">
        <f t="shared" si="154"/>
        <v>9250000</v>
      </c>
      <c r="L2481" s="12">
        <f t="shared" si="155"/>
        <v>9250000</v>
      </c>
    </row>
    <row r="2482" spans="1:12" ht="168.75" x14ac:dyDescent="0.25">
      <c r="A2482" s="11">
        <v>500126</v>
      </c>
      <c r="B2482" s="1"/>
      <c r="C2482" s="2" t="s">
        <v>3264</v>
      </c>
      <c r="D2482" s="7" t="s">
        <v>568</v>
      </c>
      <c r="E2482" s="5">
        <v>3</v>
      </c>
      <c r="F2482" s="4">
        <v>3</v>
      </c>
      <c r="G2482" s="4">
        <v>0</v>
      </c>
      <c r="H2482" s="3">
        <v>7</v>
      </c>
      <c r="I2482" s="13">
        <f t="shared" si="152"/>
        <v>1660500</v>
      </c>
      <c r="J2482" s="12">
        <f t="shared" si="153"/>
        <v>5550000</v>
      </c>
      <c r="K2482" s="13">
        <f t="shared" si="154"/>
        <v>5550000</v>
      </c>
      <c r="L2482" s="12">
        <f t="shared" si="155"/>
        <v>5550000</v>
      </c>
    </row>
    <row r="2483" spans="1:12" ht="187.5" x14ac:dyDescent="0.25">
      <c r="A2483" s="11">
        <v>500127</v>
      </c>
      <c r="B2483" s="1"/>
      <c r="C2483" s="2" t="s">
        <v>3265</v>
      </c>
      <c r="D2483" s="7"/>
      <c r="E2483" s="5">
        <v>17</v>
      </c>
      <c r="F2483" s="4">
        <v>17</v>
      </c>
      <c r="G2483" s="4">
        <v>0</v>
      </c>
      <c r="H2483" s="3">
        <v>7</v>
      </c>
      <c r="I2483" s="13">
        <f t="shared" si="152"/>
        <v>9409500</v>
      </c>
      <c r="J2483" s="12">
        <f t="shared" si="153"/>
        <v>31450000</v>
      </c>
      <c r="K2483" s="13">
        <f t="shared" si="154"/>
        <v>31450000</v>
      </c>
      <c r="L2483" s="12">
        <f t="shared" si="155"/>
        <v>31450000</v>
      </c>
    </row>
    <row r="2484" spans="1:12" ht="93.75" x14ac:dyDescent="0.25">
      <c r="A2484" s="11">
        <v>500130</v>
      </c>
      <c r="B2484" s="1"/>
      <c r="C2484" s="2" t="s">
        <v>3266</v>
      </c>
      <c r="D2484" s="7" t="s">
        <v>568</v>
      </c>
      <c r="E2484" s="5">
        <v>14</v>
      </c>
      <c r="F2484" s="4">
        <v>14</v>
      </c>
      <c r="G2484" s="4">
        <v>0</v>
      </c>
      <c r="H2484" s="3">
        <v>9</v>
      </c>
      <c r="I2484" s="13">
        <f t="shared" si="152"/>
        <v>7749000</v>
      </c>
      <c r="J2484" s="12">
        <f t="shared" si="153"/>
        <v>25900000</v>
      </c>
      <c r="K2484" s="13">
        <f t="shared" si="154"/>
        <v>25900000</v>
      </c>
      <c r="L2484" s="12">
        <f t="shared" si="155"/>
        <v>25900000</v>
      </c>
    </row>
    <row r="2485" spans="1:12" ht="93.75" x14ac:dyDescent="0.25">
      <c r="A2485" s="11">
        <v>500135</v>
      </c>
      <c r="B2485" s="1"/>
      <c r="C2485" s="2" t="s">
        <v>3267</v>
      </c>
      <c r="D2485" s="7" t="s">
        <v>568</v>
      </c>
      <c r="E2485" s="5">
        <v>3</v>
      </c>
      <c r="F2485" s="4">
        <v>3</v>
      </c>
      <c r="G2485" s="4">
        <v>0</v>
      </c>
      <c r="H2485" s="3">
        <v>7</v>
      </c>
      <c r="I2485" s="13">
        <f t="shared" si="152"/>
        <v>1660500</v>
      </c>
      <c r="J2485" s="12">
        <f t="shared" si="153"/>
        <v>5550000</v>
      </c>
      <c r="K2485" s="13">
        <f t="shared" si="154"/>
        <v>5550000</v>
      </c>
      <c r="L2485" s="12">
        <f t="shared" si="155"/>
        <v>5550000</v>
      </c>
    </row>
    <row r="2486" spans="1:12" ht="93.75" x14ac:dyDescent="0.25">
      <c r="A2486" s="11">
        <v>500140</v>
      </c>
      <c r="B2486" s="1"/>
      <c r="C2486" s="2" t="s">
        <v>3268</v>
      </c>
      <c r="D2486" s="7" t="s">
        <v>568</v>
      </c>
      <c r="E2486" s="5">
        <v>4</v>
      </c>
      <c r="F2486" s="4">
        <v>4</v>
      </c>
      <c r="G2486" s="4">
        <v>0</v>
      </c>
      <c r="H2486" s="3">
        <v>7</v>
      </c>
      <c r="I2486" s="13">
        <f t="shared" si="152"/>
        <v>2214000</v>
      </c>
      <c r="J2486" s="12">
        <f t="shared" si="153"/>
        <v>7400000</v>
      </c>
      <c r="K2486" s="13">
        <f t="shared" si="154"/>
        <v>7400000</v>
      </c>
      <c r="L2486" s="12">
        <f t="shared" si="155"/>
        <v>7400000</v>
      </c>
    </row>
    <row r="2487" spans="1:12" ht="187.5" x14ac:dyDescent="0.25">
      <c r="A2487" s="11">
        <v>500145</v>
      </c>
      <c r="B2487" s="1"/>
      <c r="C2487" s="2" t="s">
        <v>1482</v>
      </c>
      <c r="D2487" s="7"/>
      <c r="E2487" s="5">
        <v>95</v>
      </c>
      <c r="F2487" s="4">
        <v>95</v>
      </c>
      <c r="G2487" s="4">
        <v>0</v>
      </c>
      <c r="H2487" s="3">
        <v>14</v>
      </c>
      <c r="I2487" s="13">
        <f t="shared" si="152"/>
        <v>52582500</v>
      </c>
      <c r="J2487" s="12">
        <f t="shared" si="153"/>
        <v>175750000</v>
      </c>
      <c r="K2487" s="13">
        <f t="shared" si="154"/>
        <v>175750000</v>
      </c>
      <c r="L2487" s="12">
        <f t="shared" si="155"/>
        <v>175750000</v>
      </c>
    </row>
    <row r="2488" spans="1:12" ht="37.5" x14ac:dyDescent="0.25">
      <c r="A2488" s="11">
        <v>500150</v>
      </c>
      <c r="B2488" s="1"/>
      <c r="C2488" s="2" t="s">
        <v>1483</v>
      </c>
      <c r="D2488" s="7"/>
      <c r="E2488" s="5">
        <v>97</v>
      </c>
      <c r="F2488" s="4">
        <v>97</v>
      </c>
      <c r="G2488" s="4">
        <v>0</v>
      </c>
      <c r="H2488" s="3">
        <v>14</v>
      </c>
      <c r="I2488" s="13">
        <f t="shared" si="152"/>
        <v>53689500</v>
      </c>
      <c r="J2488" s="12">
        <f t="shared" si="153"/>
        <v>179450000</v>
      </c>
      <c r="K2488" s="13">
        <f t="shared" si="154"/>
        <v>179450000</v>
      </c>
      <c r="L2488" s="12">
        <f t="shared" si="155"/>
        <v>179450000</v>
      </c>
    </row>
    <row r="2489" spans="1:12" ht="56.25" x14ac:dyDescent="0.25">
      <c r="A2489" s="11">
        <v>500155</v>
      </c>
      <c r="B2489" s="1"/>
      <c r="C2489" s="2" t="s">
        <v>1484</v>
      </c>
      <c r="D2489" s="7"/>
      <c r="E2489" s="5">
        <v>87</v>
      </c>
      <c r="F2489" s="4">
        <v>87</v>
      </c>
      <c r="G2489" s="4">
        <v>0</v>
      </c>
      <c r="H2489" s="3">
        <v>14</v>
      </c>
      <c r="I2489" s="13">
        <f t="shared" si="152"/>
        <v>48154500</v>
      </c>
      <c r="J2489" s="12">
        <f t="shared" si="153"/>
        <v>160950000</v>
      </c>
      <c r="K2489" s="13">
        <f t="shared" si="154"/>
        <v>160950000</v>
      </c>
      <c r="L2489" s="12">
        <f t="shared" si="155"/>
        <v>160950000</v>
      </c>
    </row>
    <row r="2490" spans="1:12" ht="93.75" x14ac:dyDescent="0.25">
      <c r="A2490" s="11">
        <v>500160</v>
      </c>
      <c r="B2490" s="1"/>
      <c r="C2490" s="2" t="s">
        <v>1485</v>
      </c>
      <c r="D2490" s="7"/>
      <c r="E2490" s="5">
        <v>115</v>
      </c>
      <c r="F2490" s="4">
        <v>115</v>
      </c>
      <c r="G2490" s="4">
        <v>0</v>
      </c>
      <c r="H2490" s="3">
        <v>17</v>
      </c>
      <c r="I2490" s="13">
        <f t="shared" si="152"/>
        <v>63652500</v>
      </c>
      <c r="J2490" s="12">
        <f t="shared" si="153"/>
        <v>212750000</v>
      </c>
      <c r="K2490" s="13">
        <f t="shared" si="154"/>
        <v>212750000</v>
      </c>
      <c r="L2490" s="12">
        <f t="shared" si="155"/>
        <v>212750000</v>
      </c>
    </row>
    <row r="2491" spans="1:12" ht="112.5" x14ac:dyDescent="0.25">
      <c r="A2491" s="11">
        <v>500165</v>
      </c>
      <c r="B2491" s="1"/>
      <c r="C2491" s="2" t="s">
        <v>1486</v>
      </c>
      <c r="D2491" s="7"/>
      <c r="E2491" s="5">
        <v>89</v>
      </c>
      <c r="F2491" s="4">
        <v>89</v>
      </c>
      <c r="G2491" s="4">
        <v>0</v>
      </c>
      <c r="H2491" s="3">
        <v>14</v>
      </c>
      <c r="I2491" s="13">
        <f t="shared" si="152"/>
        <v>49261500</v>
      </c>
      <c r="J2491" s="12">
        <f t="shared" si="153"/>
        <v>164650000</v>
      </c>
      <c r="K2491" s="13">
        <f t="shared" si="154"/>
        <v>164650000</v>
      </c>
      <c r="L2491" s="12">
        <f t="shared" si="155"/>
        <v>164650000</v>
      </c>
    </row>
    <row r="2492" spans="1:12" ht="75" x14ac:dyDescent="0.25">
      <c r="A2492" s="11">
        <v>500170</v>
      </c>
      <c r="B2492" s="1"/>
      <c r="C2492" s="2" t="s">
        <v>3269</v>
      </c>
      <c r="D2492" s="7" t="s">
        <v>1487</v>
      </c>
      <c r="E2492" s="5">
        <v>80.8</v>
      </c>
      <c r="F2492" s="4">
        <v>30</v>
      </c>
      <c r="G2492" s="4">
        <v>50.8</v>
      </c>
      <c r="H2492" s="3" t="s">
        <v>3270</v>
      </c>
      <c r="I2492" s="13">
        <f t="shared" si="152"/>
        <v>74517000</v>
      </c>
      <c r="J2492" s="12">
        <f t="shared" si="153"/>
        <v>314580000</v>
      </c>
      <c r="K2492" s="13">
        <f t="shared" si="154"/>
        <v>160148000</v>
      </c>
      <c r="L2492" s="12">
        <f t="shared" si="155"/>
        <v>275972000</v>
      </c>
    </row>
    <row r="2493" spans="1:12" ht="75" x14ac:dyDescent="0.25">
      <c r="A2493" s="11">
        <v>500175</v>
      </c>
      <c r="B2493" s="1"/>
      <c r="C2493" s="2" t="s">
        <v>1488</v>
      </c>
      <c r="D2493" s="7"/>
      <c r="E2493" s="5">
        <v>79</v>
      </c>
      <c r="F2493" s="4">
        <v>50</v>
      </c>
      <c r="G2493" s="4">
        <v>29</v>
      </c>
      <c r="H2493" s="3">
        <v>10</v>
      </c>
      <c r="I2493" s="13">
        <f t="shared" si="152"/>
        <v>60735000</v>
      </c>
      <c r="J2493" s="12">
        <f t="shared" si="153"/>
        <v>240400000</v>
      </c>
      <c r="K2493" s="13">
        <f t="shared" si="154"/>
        <v>152240000</v>
      </c>
      <c r="L2493" s="12">
        <f t="shared" si="155"/>
        <v>218360000</v>
      </c>
    </row>
    <row r="2494" spans="1:12" ht="93.75" x14ac:dyDescent="0.25">
      <c r="A2494" s="11">
        <v>500180</v>
      </c>
      <c r="B2494" s="1"/>
      <c r="C2494" s="2" t="s">
        <v>1489</v>
      </c>
      <c r="D2494" s="7"/>
      <c r="E2494" s="5">
        <v>70</v>
      </c>
      <c r="F2494" s="4">
        <v>70</v>
      </c>
      <c r="G2494" s="4">
        <v>0</v>
      </c>
      <c r="H2494" s="3">
        <v>13</v>
      </c>
      <c r="I2494" s="13">
        <f t="shared" si="152"/>
        <v>38745000</v>
      </c>
      <c r="J2494" s="12">
        <f t="shared" si="153"/>
        <v>129500000</v>
      </c>
      <c r="K2494" s="13">
        <f t="shared" si="154"/>
        <v>129500000</v>
      </c>
      <c r="L2494" s="12">
        <f t="shared" si="155"/>
        <v>129500000</v>
      </c>
    </row>
    <row r="2495" spans="1:12" ht="187.5" x14ac:dyDescent="0.25">
      <c r="A2495" s="11">
        <v>500181</v>
      </c>
      <c r="B2495" s="1" t="s">
        <v>24</v>
      </c>
      <c r="C2495" s="2" t="s">
        <v>3271</v>
      </c>
      <c r="D2495" s="7"/>
      <c r="E2495" s="5">
        <v>14</v>
      </c>
      <c r="F2495" s="4">
        <v>14</v>
      </c>
      <c r="G2495" s="4">
        <v>0</v>
      </c>
      <c r="H2495" s="3">
        <v>0</v>
      </c>
      <c r="I2495" s="13">
        <f t="shared" si="152"/>
        <v>7749000</v>
      </c>
      <c r="J2495" s="12">
        <f t="shared" si="153"/>
        <v>25900000</v>
      </c>
      <c r="K2495" s="13">
        <f t="shared" si="154"/>
        <v>25900000</v>
      </c>
      <c r="L2495" s="12">
        <f t="shared" si="155"/>
        <v>25900000</v>
      </c>
    </row>
    <row r="2496" spans="1:12" ht="75" x14ac:dyDescent="0.25">
      <c r="A2496" s="11">
        <v>500185</v>
      </c>
      <c r="B2496" s="1"/>
      <c r="C2496" s="2" t="s">
        <v>3272</v>
      </c>
      <c r="D2496" s="7" t="s">
        <v>3273</v>
      </c>
      <c r="E2496" s="5">
        <v>69</v>
      </c>
      <c r="F2496" s="4">
        <v>69</v>
      </c>
      <c r="G2496" s="4">
        <v>0</v>
      </c>
      <c r="H2496" s="3">
        <v>13</v>
      </c>
      <c r="I2496" s="13">
        <f t="shared" si="152"/>
        <v>38191500</v>
      </c>
      <c r="J2496" s="12">
        <f t="shared" si="153"/>
        <v>127650000</v>
      </c>
      <c r="K2496" s="13">
        <f t="shared" si="154"/>
        <v>127650000</v>
      </c>
      <c r="L2496" s="12">
        <f t="shared" si="155"/>
        <v>127650000</v>
      </c>
    </row>
    <row r="2497" spans="1:12" ht="112.5" x14ac:dyDescent="0.25">
      <c r="A2497" s="11">
        <v>500186</v>
      </c>
      <c r="B2497" s="1"/>
      <c r="C2497" s="2" t="s">
        <v>3274</v>
      </c>
      <c r="D2497" s="7" t="s">
        <v>1490</v>
      </c>
      <c r="E2497" s="5">
        <v>62.4</v>
      </c>
      <c r="F2497" s="4">
        <v>45</v>
      </c>
      <c r="G2497" s="4">
        <v>17.399999999999999</v>
      </c>
      <c r="H2497" s="3">
        <v>13</v>
      </c>
      <c r="I2497" s="13">
        <f t="shared" si="152"/>
        <v>44743500</v>
      </c>
      <c r="J2497" s="12">
        <f t="shared" si="153"/>
        <v>171990000</v>
      </c>
      <c r="K2497" s="13">
        <f t="shared" si="154"/>
        <v>119094000</v>
      </c>
      <c r="L2497" s="12">
        <f t="shared" si="155"/>
        <v>158766000</v>
      </c>
    </row>
    <row r="2498" spans="1:12" ht="37.5" x14ac:dyDescent="0.25">
      <c r="A2498" s="11">
        <v>500190</v>
      </c>
      <c r="B2498" s="1"/>
      <c r="C2498" s="2" t="s">
        <v>1491</v>
      </c>
      <c r="D2498" s="7"/>
      <c r="E2498" s="5">
        <v>79</v>
      </c>
      <c r="F2498" s="4">
        <v>79</v>
      </c>
      <c r="G2498" s="4">
        <v>0</v>
      </c>
      <c r="H2498" s="3">
        <v>13</v>
      </c>
      <c r="I2498" s="13">
        <f t="shared" si="152"/>
        <v>43726500</v>
      </c>
      <c r="J2498" s="12">
        <f t="shared" si="153"/>
        <v>146150000</v>
      </c>
      <c r="K2498" s="13">
        <f t="shared" si="154"/>
        <v>146150000</v>
      </c>
      <c r="L2498" s="12">
        <f t="shared" si="155"/>
        <v>146150000</v>
      </c>
    </row>
    <row r="2499" spans="1:12" ht="56.25" x14ac:dyDescent="0.25">
      <c r="A2499" s="11">
        <v>500195</v>
      </c>
      <c r="B2499" s="1"/>
      <c r="C2499" s="2" t="s">
        <v>1492</v>
      </c>
      <c r="D2499" s="7"/>
      <c r="E2499" s="5">
        <v>88</v>
      </c>
      <c r="F2499" s="4">
        <v>88</v>
      </c>
      <c r="G2499" s="4">
        <v>0</v>
      </c>
      <c r="H2499" s="3">
        <v>13</v>
      </c>
      <c r="I2499" s="13">
        <f t="shared" si="152"/>
        <v>48708000</v>
      </c>
      <c r="J2499" s="12">
        <f t="shared" si="153"/>
        <v>162800000</v>
      </c>
      <c r="K2499" s="13">
        <f t="shared" si="154"/>
        <v>162800000</v>
      </c>
      <c r="L2499" s="12">
        <f t="shared" si="155"/>
        <v>162800000</v>
      </c>
    </row>
    <row r="2500" spans="1:12" ht="75" x14ac:dyDescent="0.25">
      <c r="A2500" s="11">
        <v>500200</v>
      </c>
      <c r="B2500" s="1"/>
      <c r="C2500" s="2" t="s">
        <v>3275</v>
      </c>
      <c r="D2500" s="7" t="s">
        <v>568</v>
      </c>
      <c r="E2500" s="5">
        <v>3</v>
      </c>
      <c r="F2500" s="4">
        <v>3</v>
      </c>
      <c r="G2500" s="4">
        <v>0</v>
      </c>
      <c r="H2500" s="3">
        <v>5</v>
      </c>
      <c r="I2500" s="13">
        <f t="shared" ref="I2500:I2563" si="156">F2500*553500+G2500*1140000</f>
        <v>1660500</v>
      </c>
      <c r="J2500" s="12">
        <f t="shared" ref="J2500:J2563" si="157">F2500*1850000+G2500*5100000</f>
        <v>5550000</v>
      </c>
      <c r="K2500" s="13">
        <f t="shared" ref="K2500:K2563" si="158">F2500*1850000+G2500*2060000</f>
        <v>5550000</v>
      </c>
      <c r="L2500" s="12">
        <f t="shared" ref="L2500:L2563" si="159">F2500*1850000+G2500*4340000</f>
        <v>5550000</v>
      </c>
    </row>
    <row r="2501" spans="1:12" ht="93.75" x14ac:dyDescent="0.25">
      <c r="A2501" s="11">
        <v>500205</v>
      </c>
      <c r="B2501" s="1"/>
      <c r="C2501" s="2" t="s">
        <v>3276</v>
      </c>
      <c r="D2501" s="7" t="s">
        <v>568</v>
      </c>
      <c r="E2501" s="5">
        <v>5</v>
      </c>
      <c r="F2501" s="4">
        <v>5</v>
      </c>
      <c r="G2501" s="4">
        <v>0</v>
      </c>
      <c r="H2501" s="3">
        <v>5</v>
      </c>
      <c r="I2501" s="13">
        <f t="shared" si="156"/>
        <v>2767500</v>
      </c>
      <c r="J2501" s="12">
        <f t="shared" si="157"/>
        <v>9250000</v>
      </c>
      <c r="K2501" s="13">
        <f t="shared" si="158"/>
        <v>9250000</v>
      </c>
      <c r="L2501" s="12">
        <f t="shared" si="159"/>
        <v>9250000</v>
      </c>
    </row>
    <row r="2502" spans="1:12" ht="168.75" x14ac:dyDescent="0.25">
      <c r="A2502" s="11">
        <v>500206</v>
      </c>
      <c r="B2502" s="1"/>
      <c r="C2502" s="2" t="s">
        <v>3277</v>
      </c>
      <c r="D2502" s="7"/>
      <c r="E2502" s="5">
        <v>18</v>
      </c>
      <c r="F2502" s="4">
        <v>18</v>
      </c>
      <c r="G2502" s="4">
        <v>0</v>
      </c>
      <c r="H2502" s="3">
        <v>5</v>
      </c>
      <c r="I2502" s="13">
        <f t="shared" si="156"/>
        <v>9963000</v>
      </c>
      <c r="J2502" s="12">
        <f t="shared" si="157"/>
        <v>33300000</v>
      </c>
      <c r="K2502" s="13">
        <f t="shared" si="158"/>
        <v>33300000</v>
      </c>
      <c r="L2502" s="12">
        <f t="shared" si="159"/>
        <v>33300000</v>
      </c>
    </row>
    <row r="2503" spans="1:12" ht="187.5" x14ac:dyDescent="0.25">
      <c r="A2503" s="11">
        <v>500207</v>
      </c>
      <c r="B2503" s="1"/>
      <c r="C2503" s="2" t="s">
        <v>3278</v>
      </c>
      <c r="D2503" s="7"/>
      <c r="E2503" s="5">
        <v>23</v>
      </c>
      <c r="F2503" s="4">
        <v>23</v>
      </c>
      <c r="G2503" s="4">
        <v>0</v>
      </c>
      <c r="H2503" s="3">
        <v>5</v>
      </c>
      <c r="I2503" s="13">
        <f t="shared" si="156"/>
        <v>12730500</v>
      </c>
      <c r="J2503" s="12">
        <f t="shared" si="157"/>
        <v>42550000</v>
      </c>
      <c r="K2503" s="13">
        <f t="shared" si="158"/>
        <v>42550000</v>
      </c>
      <c r="L2503" s="12">
        <f t="shared" si="159"/>
        <v>42550000</v>
      </c>
    </row>
    <row r="2504" spans="1:12" ht="187.5" x14ac:dyDescent="0.25">
      <c r="A2504" s="11">
        <v>500208</v>
      </c>
      <c r="B2504" s="1"/>
      <c r="C2504" s="2" t="s">
        <v>3279</v>
      </c>
      <c r="D2504" s="7"/>
      <c r="E2504" s="5">
        <v>30</v>
      </c>
      <c r="F2504" s="4">
        <v>30</v>
      </c>
      <c r="G2504" s="4">
        <v>0</v>
      </c>
      <c r="H2504" s="3">
        <v>5</v>
      </c>
      <c r="I2504" s="13">
        <f t="shared" si="156"/>
        <v>16605000</v>
      </c>
      <c r="J2504" s="12">
        <f t="shared" si="157"/>
        <v>55500000</v>
      </c>
      <c r="K2504" s="13">
        <f t="shared" si="158"/>
        <v>55500000</v>
      </c>
      <c r="L2504" s="12">
        <f t="shared" si="159"/>
        <v>55500000</v>
      </c>
    </row>
    <row r="2505" spans="1:12" ht="56.25" x14ac:dyDescent="0.25">
      <c r="A2505" s="11">
        <v>500210</v>
      </c>
      <c r="B2505" s="1"/>
      <c r="C2505" s="2" t="s">
        <v>1493</v>
      </c>
      <c r="D2505" s="7"/>
      <c r="E2505" s="5">
        <v>70</v>
      </c>
      <c r="F2505" s="4">
        <v>70</v>
      </c>
      <c r="G2505" s="4">
        <v>0</v>
      </c>
      <c r="H2505" s="3">
        <v>11</v>
      </c>
      <c r="I2505" s="13">
        <f t="shared" si="156"/>
        <v>38745000</v>
      </c>
      <c r="J2505" s="12">
        <f t="shared" si="157"/>
        <v>129500000</v>
      </c>
      <c r="K2505" s="13">
        <f t="shared" si="158"/>
        <v>129500000</v>
      </c>
      <c r="L2505" s="12">
        <f t="shared" si="159"/>
        <v>129500000</v>
      </c>
    </row>
    <row r="2506" spans="1:12" ht="93.75" x14ac:dyDescent="0.25">
      <c r="A2506" s="11">
        <v>500211</v>
      </c>
      <c r="B2506" s="1" t="s">
        <v>24</v>
      </c>
      <c r="C2506" s="2" t="s">
        <v>3280</v>
      </c>
      <c r="D2506" s="7"/>
      <c r="E2506" s="5">
        <v>18</v>
      </c>
      <c r="F2506" s="4">
        <v>18</v>
      </c>
      <c r="G2506" s="4">
        <v>0</v>
      </c>
      <c r="H2506" s="3">
        <v>0</v>
      </c>
      <c r="I2506" s="13">
        <f t="shared" si="156"/>
        <v>9963000</v>
      </c>
      <c r="J2506" s="12">
        <f t="shared" si="157"/>
        <v>33300000</v>
      </c>
      <c r="K2506" s="13">
        <f t="shared" si="158"/>
        <v>33300000</v>
      </c>
      <c r="L2506" s="12">
        <f t="shared" si="159"/>
        <v>33300000</v>
      </c>
    </row>
    <row r="2507" spans="1:12" ht="93.75" x14ac:dyDescent="0.25">
      <c r="A2507" s="11">
        <v>500212</v>
      </c>
      <c r="B2507" s="1" t="s">
        <v>24</v>
      </c>
      <c r="C2507" s="2" t="s">
        <v>3281</v>
      </c>
      <c r="D2507" s="7"/>
      <c r="E2507" s="5">
        <v>17</v>
      </c>
      <c r="F2507" s="4">
        <v>17</v>
      </c>
      <c r="G2507" s="4">
        <v>0</v>
      </c>
      <c r="H2507" s="3">
        <v>0</v>
      </c>
      <c r="I2507" s="13">
        <f t="shared" si="156"/>
        <v>9409500</v>
      </c>
      <c r="J2507" s="12">
        <f t="shared" si="157"/>
        <v>31450000</v>
      </c>
      <c r="K2507" s="13">
        <f t="shared" si="158"/>
        <v>31450000</v>
      </c>
      <c r="L2507" s="12">
        <f t="shared" si="159"/>
        <v>31450000</v>
      </c>
    </row>
    <row r="2508" spans="1:12" ht="131.25" x14ac:dyDescent="0.25">
      <c r="A2508" s="11">
        <v>500215</v>
      </c>
      <c r="B2508" s="1"/>
      <c r="C2508" s="2" t="s">
        <v>3282</v>
      </c>
      <c r="D2508" s="7"/>
      <c r="E2508" s="5">
        <v>85</v>
      </c>
      <c r="F2508" s="4">
        <v>85</v>
      </c>
      <c r="G2508" s="4">
        <v>0</v>
      </c>
      <c r="H2508" s="3">
        <v>11</v>
      </c>
      <c r="I2508" s="13">
        <f t="shared" si="156"/>
        <v>47047500</v>
      </c>
      <c r="J2508" s="12">
        <f t="shared" si="157"/>
        <v>157250000</v>
      </c>
      <c r="K2508" s="13">
        <f t="shared" si="158"/>
        <v>157250000</v>
      </c>
      <c r="L2508" s="12">
        <f t="shared" si="159"/>
        <v>157250000</v>
      </c>
    </row>
    <row r="2509" spans="1:12" ht="56.25" x14ac:dyDescent="0.25">
      <c r="A2509" s="11">
        <v>500220</v>
      </c>
      <c r="B2509" s="1"/>
      <c r="C2509" s="2" t="s">
        <v>1494</v>
      </c>
      <c r="D2509" s="7"/>
      <c r="E2509" s="5">
        <v>37</v>
      </c>
      <c r="F2509" s="4">
        <v>37</v>
      </c>
      <c r="G2509" s="4">
        <v>0</v>
      </c>
      <c r="H2509" s="3">
        <v>11</v>
      </c>
      <c r="I2509" s="13">
        <f t="shared" si="156"/>
        <v>20479500</v>
      </c>
      <c r="J2509" s="12">
        <f t="shared" si="157"/>
        <v>68450000</v>
      </c>
      <c r="K2509" s="13">
        <f t="shared" si="158"/>
        <v>68450000</v>
      </c>
      <c r="L2509" s="12">
        <f t="shared" si="159"/>
        <v>68450000</v>
      </c>
    </row>
    <row r="2510" spans="1:12" ht="56.25" x14ac:dyDescent="0.25">
      <c r="A2510" s="11">
        <v>500225</v>
      </c>
      <c r="B2510" s="1"/>
      <c r="C2510" s="2" t="s">
        <v>1495</v>
      </c>
      <c r="D2510" s="7"/>
      <c r="E2510" s="5">
        <v>54</v>
      </c>
      <c r="F2510" s="4">
        <v>54</v>
      </c>
      <c r="G2510" s="4">
        <v>0</v>
      </c>
      <c r="H2510" s="3">
        <v>11</v>
      </c>
      <c r="I2510" s="13">
        <f t="shared" si="156"/>
        <v>29889000</v>
      </c>
      <c r="J2510" s="12">
        <f t="shared" si="157"/>
        <v>99900000</v>
      </c>
      <c r="K2510" s="13">
        <f t="shared" si="158"/>
        <v>99900000</v>
      </c>
      <c r="L2510" s="12">
        <f t="shared" si="159"/>
        <v>99900000</v>
      </c>
    </row>
    <row r="2511" spans="1:12" ht="112.5" x14ac:dyDescent="0.25">
      <c r="A2511" s="11">
        <v>500230</v>
      </c>
      <c r="B2511" s="1"/>
      <c r="C2511" s="2" t="s">
        <v>1496</v>
      </c>
      <c r="D2511" s="7"/>
      <c r="E2511" s="5">
        <v>89</v>
      </c>
      <c r="F2511" s="4">
        <v>89</v>
      </c>
      <c r="G2511" s="4">
        <v>0</v>
      </c>
      <c r="H2511" s="3">
        <v>11</v>
      </c>
      <c r="I2511" s="13">
        <f t="shared" si="156"/>
        <v>49261500</v>
      </c>
      <c r="J2511" s="12">
        <f t="shared" si="157"/>
        <v>164650000</v>
      </c>
      <c r="K2511" s="13">
        <f t="shared" si="158"/>
        <v>164650000</v>
      </c>
      <c r="L2511" s="12">
        <f t="shared" si="159"/>
        <v>164650000</v>
      </c>
    </row>
    <row r="2512" spans="1:12" ht="75" x14ac:dyDescent="0.25">
      <c r="A2512" s="11">
        <v>500235</v>
      </c>
      <c r="B2512" s="1"/>
      <c r="C2512" s="2" t="s">
        <v>3283</v>
      </c>
      <c r="D2512" s="7"/>
      <c r="E2512" s="5">
        <v>87</v>
      </c>
      <c r="F2512" s="4">
        <v>87</v>
      </c>
      <c r="G2512" s="4">
        <v>0</v>
      </c>
      <c r="H2512" s="3">
        <v>11</v>
      </c>
      <c r="I2512" s="13">
        <f t="shared" si="156"/>
        <v>48154500</v>
      </c>
      <c r="J2512" s="12">
        <f t="shared" si="157"/>
        <v>160950000</v>
      </c>
      <c r="K2512" s="13">
        <f t="shared" si="158"/>
        <v>160950000</v>
      </c>
      <c r="L2512" s="12">
        <f t="shared" si="159"/>
        <v>160950000</v>
      </c>
    </row>
    <row r="2513" spans="1:12" ht="150" x14ac:dyDescent="0.25">
      <c r="A2513" s="11">
        <v>500240</v>
      </c>
      <c r="B2513" s="1"/>
      <c r="C2513" s="2" t="s">
        <v>1497</v>
      </c>
      <c r="D2513" s="7" t="s">
        <v>3284</v>
      </c>
      <c r="E2513" s="5">
        <v>89</v>
      </c>
      <c r="F2513" s="4">
        <v>89</v>
      </c>
      <c r="G2513" s="4">
        <v>0</v>
      </c>
      <c r="H2513" s="3">
        <v>11</v>
      </c>
      <c r="I2513" s="13">
        <f t="shared" si="156"/>
        <v>49261500</v>
      </c>
      <c r="J2513" s="12">
        <f t="shared" si="157"/>
        <v>164650000</v>
      </c>
      <c r="K2513" s="13">
        <f t="shared" si="158"/>
        <v>164650000</v>
      </c>
      <c r="L2513" s="12">
        <f t="shared" si="159"/>
        <v>164650000</v>
      </c>
    </row>
    <row r="2514" spans="1:12" ht="56.25" x14ac:dyDescent="0.25">
      <c r="A2514" s="11">
        <v>500245</v>
      </c>
      <c r="B2514" s="1"/>
      <c r="C2514" s="2" t="s">
        <v>1498</v>
      </c>
      <c r="D2514" s="7"/>
      <c r="E2514" s="5">
        <v>69</v>
      </c>
      <c r="F2514" s="4">
        <v>69</v>
      </c>
      <c r="G2514" s="4">
        <v>0</v>
      </c>
      <c r="H2514" s="3">
        <v>11</v>
      </c>
      <c r="I2514" s="13">
        <f t="shared" si="156"/>
        <v>38191500</v>
      </c>
      <c r="J2514" s="12">
        <f t="shared" si="157"/>
        <v>127650000</v>
      </c>
      <c r="K2514" s="13">
        <f t="shared" si="158"/>
        <v>127650000</v>
      </c>
      <c r="L2514" s="12">
        <f t="shared" si="159"/>
        <v>127650000</v>
      </c>
    </row>
    <row r="2515" spans="1:12" ht="112.5" x14ac:dyDescent="0.25">
      <c r="A2515" s="11">
        <v>500250</v>
      </c>
      <c r="B2515" s="1"/>
      <c r="C2515" s="2" t="s">
        <v>1499</v>
      </c>
      <c r="D2515" s="7"/>
      <c r="E2515" s="5">
        <v>103</v>
      </c>
      <c r="F2515" s="4">
        <v>103</v>
      </c>
      <c r="G2515" s="4">
        <v>0</v>
      </c>
      <c r="H2515" s="3">
        <v>11</v>
      </c>
      <c r="I2515" s="13">
        <f t="shared" si="156"/>
        <v>57010500</v>
      </c>
      <c r="J2515" s="12">
        <f t="shared" si="157"/>
        <v>190550000</v>
      </c>
      <c r="K2515" s="13">
        <f t="shared" si="158"/>
        <v>190550000</v>
      </c>
      <c r="L2515" s="12">
        <f t="shared" si="159"/>
        <v>190550000</v>
      </c>
    </row>
    <row r="2516" spans="1:12" ht="37.5" x14ac:dyDescent="0.25">
      <c r="A2516" s="11">
        <v>500255</v>
      </c>
      <c r="B2516" s="1"/>
      <c r="C2516" s="2" t="s">
        <v>1500</v>
      </c>
      <c r="D2516" s="7"/>
      <c r="E2516" s="5">
        <v>93</v>
      </c>
      <c r="F2516" s="4">
        <v>93</v>
      </c>
      <c r="G2516" s="4">
        <v>0</v>
      </c>
      <c r="H2516" s="3">
        <v>11</v>
      </c>
      <c r="I2516" s="13">
        <f t="shared" si="156"/>
        <v>51475500</v>
      </c>
      <c r="J2516" s="12">
        <f t="shared" si="157"/>
        <v>172050000</v>
      </c>
      <c r="K2516" s="13">
        <f t="shared" si="158"/>
        <v>172050000</v>
      </c>
      <c r="L2516" s="12">
        <f t="shared" si="159"/>
        <v>172050000</v>
      </c>
    </row>
    <row r="2517" spans="1:12" ht="75" x14ac:dyDescent="0.25">
      <c r="A2517" s="11">
        <v>500260</v>
      </c>
      <c r="B2517" s="1"/>
      <c r="C2517" s="2" t="s">
        <v>3285</v>
      </c>
      <c r="D2517" s="7" t="s">
        <v>1501</v>
      </c>
      <c r="E2517" s="5">
        <v>100</v>
      </c>
      <c r="F2517" s="4">
        <v>100</v>
      </c>
      <c r="G2517" s="4">
        <v>0</v>
      </c>
      <c r="H2517" s="3">
        <v>11</v>
      </c>
      <c r="I2517" s="13">
        <f t="shared" si="156"/>
        <v>55350000</v>
      </c>
      <c r="J2517" s="12">
        <f t="shared" si="157"/>
        <v>185000000</v>
      </c>
      <c r="K2517" s="13">
        <f t="shared" si="158"/>
        <v>185000000</v>
      </c>
      <c r="L2517" s="12">
        <f t="shared" si="159"/>
        <v>185000000</v>
      </c>
    </row>
    <row r="2518" spans="1:12" ht="131.25" x14ac:dyDescent="0.25">
      <c r="A2518" s="11">
        <v>500265</v>
      </c>
      <c r="B2518" s="1"/>
      <c r="C2518" s="2" t="s">
        <v>1502</v>
      </c>
      <c r="D2518" s="7"/>
      <c r="E2518" s="5">
        <v>128</v>
      </c>
      <c r="F2518" s="4">
        <v>128</v>
      </c>
      <c r="G2518" s="4">
        <v>0</v>
      </c>
      <c r="H2518" s="3">
        <v>11</v>
      </c>
      <c r="I2518" s="13">
        <f t="shared" si="156"/>
        <v>70848000</v>
      </c>
      <c r="J2518" s="12">
        <f t="shared" si="157"/>
        <v>236800000</v>
      </c>
      <c r="K2518" s="13">
        <f t="shared" si="158"/>
        <v>236800000</v>
      </c>
      <c r="L2518" s="12">
        <f t="shared" si="159"/>
        <v>236800000</v>
      </c>
    </row>
    <row r="2519" spans="1:12" ht="131.25" x14ac:dyDescent="0.25">
      <c r="A2519" s="11">
        <v>500270</v>
      </c>
      <c r="B2519" s="1"/>
      <c r="C2519" s="2" t="s">
        <v>1503</v>
      </c>
      <c r="D2519" s="7"/>
      <c r="E2519" s="5">
        <v>141</v>
      </c>
      <c r="F2519" s="4">
        <v>141</v>
      </c>
      <c r="G2519" s="4">
        <v>0</v>
      </c>
      <c r="H2519" s="3">
        <v>11</v>
      </c>
      <c r="I2519" s="13">
        <f t="shared" si="156"/>
        <v>78043500</v>
      </c>
      <c r="J2519" s="12">
        <f t="shared" si="157"/>
        <v>260850000</v>
      </c>
      <c r="K2519" s="13">
        <f t="shared" si="158"/>
        <v>260850000</v>
      </c>
      <c r="L2519" s="12">
        <f t="shared" si="159"/>
        <v>260850000</v>
      </c>
    </row>
    <row r="2520" spans="1:12" ht="56.25" x14ac:dyDescent="0.25">
      <c r="A2520" s="11">
        <v>500275</v>
      </c>
      <c r="B2520" s="1"/>
      <c r="C2520" s="2" t="s">
        <v>3286</v>
      </c>
      <c r="D2520" s="7"/>
      <c r="E2520" s="5">
        <v>93</v>
      </c>
      <c r="F2520" s="4">
        <v>93</v>
      </c>
      <c r="G2520" s="4">
        <v>0</v>
      </c>
      <c r="H2520" s="3">
        <v>11</v>
      </c>
      <c r="I2520" s="13">
        <f t="shared" si="156"/>
        <v>51475500</v>
      </c>
      <c r="J2520" s="12">
        <f t="shared" si="157"/>
        <v>172050000</v>
      </c>
      <c r="K2520" s="13">
        <f t="shared" si="158"/>
        <v>172050000</v>
      </c>
      <c r="L2520" s="12">
        <f t="shared" si="159"/>
        <v>172050000</v>
      </c>
    </row>
    <row r="2521" spans="1:12" ht="37.5" x14ac:dyDescent="0.25">
      <c r="A2521" s="11">
        <v>500280</v>
      </c>
      <c r="B2521" s="1"/>
      <c r="C2521" s="2" t="s">
        <v>1504</v>
      </c>
      <c r="D2521" s="7"/>
      <c r="E2521" s="5">
        <v>94</v>
      </c>
      <c r="F2521" s="4">
        <v>94</v>
      </c>
      <c r="G2521" s="4">
        <v>0</v>
      </c>
      <c r="H2521" s="3">
        <v>11</v>
      </c>
      <c r="I2521" s="13">
        <f t="shared" si="156"/>
        <v>52029000</v>
      </c>
      <c r="J2521" s="12">
        <f t="shared" si="157"/>
        <v>173900000</v>
      </c>
      <c r="K2521" s="13">
        <f t="shared" si="158"/>
        <v>173900000</v>
      </c>
      <c r="L2521" s="12">
        <f t="shared" si="159"/>
        <v>173900000</v>
      </c>
    </row>
    <row r="2522" spans="1:12" ht="37.5" x14ac:dyDescent="0.25">
      <c r="A2522" s="11">
        <v>500285</v>
      </c>
      <c r="B2522" s="1"/>
      <c r="C2522" s="2" t="s">
        <v>3287</v>
      </c>
      <c r="D2522" s="7"/>
      <c r="E2522" s="5">
        <v>71</v>
      </c>
      <c r="F2522" s="4">
        <v>71</v>
      </c>
      <c r="G2522" s="4">
        <v>0</v>
      </c>
      <c r="H2522" s="3">
        <v>11</v>
      </c>
      <c r="I2522" s="13">
        <f t="shared" si="156"/>
        <v>39298500</v>
      </c>
      <c r="J2522" s="12">
        <f t="shared" si="157"/>
        <v>131350000</v>
      </c>
      <c r="K2522" s="13">
        <f t="shared" si="158"/>
        <v>131350000</v>
      </c>
      <c r="L2522" s="12">
        <f t="shared" si="159"/>
        <v>131350000</v>
      </c>
    </row>
    <row r="2523" spans="1:12" ht="37.5" x14ac:dyDescent="0.25">
      <c r="A2523" s="11">
        <v>500290</v>
      </c>
      <c r="B2523" s="1"/>
      <c r="C2523" s="2" t="s">
        <v>1505</v>
      </c>
      <c r="D2523" s="7"/>
      <c r="E2523" s="5">
        <v>63</v>
      </c>
      <c r="F2523" s="4">
        <v>63</v>
      </c>
      <c r="G2523" s="4">
        <v>0</v>
      </c>
      <c r="H2523" s="3">
        <v>11</v>
      </c>
      <c r="I2523" s="13">
        <f t="shared" si="156"/>
        <v>34870500</v>
      </c>
      <c r="J2523" s="12">
        <f t="shared" si="157"/>
        <v>116550000</v>
      </c>
      <c r="K2523" s="13">
        <f t="shared" si="158"/>
        <v>116550000</v>
      </c>
      <c r="L2523" s="12">
        <f t="shared" si="159"/>
        <v>116550000</v>
      </c>
    </row>
    <row r="2524" spans="1:12" ht="37.5" x14ac:dyDescent="0.25">
      <c r="A2524" s="11">
        <v>500295</v>
      </c>
      <c r="B2524" s="1"/>
      <c r="C2524" s="2" t="s">
        <v>1506</v>
      </c>
      <c r="D2524" s="7"/>
      <c r="E2524" s="5">
        <v>66</v>
      </c>
      <c r="F2524" s="4">
        <v>66</v>
      </c>
      <c r="G2524" s="4">
        <v>0</v>
      </c>
      <c r="H2524" s="3">
        <v>11</v>
      </c>
      <c r="I2524" s="13">
        <f t="shared" si="156"/>
        <v>36531000</v>
      </c>
      <c r="J2524" s="12">
        <f t="shared" si="157"/>
        <v>122100000</v>
      </c>
      <c r="K2524" s="13">
        <f t="shared" si="158"/>
        <v>122100000</v>
      </c>
      <c r="L2524" s="12">
        <f t="shared" si="159"/>
        <v>122100000</v>
      </c>
    </row>
    <row r="2525" spans="1:12" ht="56.25" x14ac:dyDescent="0.25">
      <c r="A2525" s="11">
        <v>500300</v>
      </c>
      <c r="B2525" s="1"/>
      <c r="C2525" s="2" t="s">
        <v>1507</v>
      </c>
      <c r="D2525" s="7"/>
      <c r="E2525" s="5">
        <v>85</v>
      </c>
      <c r="F2525" s="4">
        <v>85</v>
      </c>
      <c r="G2525" s="4">
        <v>0</v>
      </c>
      <c r="H2525" s="3">
        <v>11</v>
      </c>
      <c r="I2525" s="13">
        <f t="shared" si="156"/>
        <v>47047500</v>
      </c>
      <c r="J2525" s="12">
        <f t="shared" si="157"/>
        <v>157250000</v>
      </c>
      <c r="K2525" s="13">
        <f t="shared" si="158"/>
        <v>157250000</v>
      </c>
      <c r="L2525" s="12">
        <f t="shared" si="159"/>
        <v>157250000</v>
      </c>
    </row>
    <row r="2526" spans="1:12" ht="37.5" x14ac:dyDescent="0.25">
      <c r="A2526" s="11">
        <v>500305</v>
      </c>
      <c r="B2526" s="1"/>
      <c r="C2526" s="2" t="s">
        <v>3288</v>
      </c>
      <c r="D2526" s="7" t="s">
        <v>1508</v>
      </c>
      <c r="E2526" s="5">
        <v>67</v>
      </c>
      <c r="F2526" s="4">
        <v>67</v>
      </c>
      <c r="G2526" s="4">
        <v>0</v>
      </c>
      <c r="H2526" s="3">
        <v>11</v>
      </c>
      <c r="I2526" s="13">
        <f t="shared" si="156"/>
        <v>37084500</v>
      </c>
      <c r="J2526" s="12">
        <f t="shared" si="157"/>
        <v>123950000</v>
      </c>
      <c r="K2526" s="13">
        <f t="shared" si="158"/>
        <v>123950000</v>
      </c>
      <c r="L2526" s="12">
        <f t="shared" si="159"/>
        <v>123950000</v>
      </c>
    </row>
    <row r="2527" spans="1:12" ht="150" x14ac:dyDescent="0.25">
      <c r="A2527" s="11">
        <v>500315</v>
      </c>
      <c r="B2527" s="1"/>
      <c r="C2527" s="2" t="s">
        <v>3289</v>
      </c>
      <c r="D2527" s="7"/>
      <c r="E2527" s="5">
        <v>37.700000000000003</v>
      </c>
      <c r="F2527" s="4">
        <v>29</v>
      </c>
      <c r="G2527" s="4">
        <v>8.6999999999999993</v>
      </c>
      <c r="H2527" s="3">
        <v>11</v>
      </c>
      <c r="I2527" s="13">
        <f t="shared" si="156"/>
        <v>25969500</v>
      </c>
      <c r="J2527" s="12">
        <f t="shared" si="157"/>
        <v>98020000</v>
      </c>
      <c r="K2527" s="13">
        <f t="shared" si="158"/>
        <v>71572000</v>
      </c>
      <c r="L2527" s="12">
        <f t="shared" si="159"/>
        <v>91408000</v>
      </c>
    </row>
    <row r="2528" spans="1:12" ht="56.25" x14ac:dyDescent="0.25">
      <c r="A2528" s="11">
        <v>500320</v>
      </c>
      <c r="B2528" s="1"/>
      <c r="C2528" s="2" t="s">
        <v>1509</v>
      </c>
      <c r="D2528" s="7"/>
      <c r="E2528" s="5">
        <v>4</v>
      </c>
      <c r="F2528" s="4">
        <v>4</v>
      </c>
      <c r="G2528" s="4">
        <v>0</v>
      </c>
      <c r="H2528" s="3">
        <v>5</v>
      </c>
      <c r="I2528" s="13">
        <f t="shared" si="156"/>
        <v>2214000</v>
      </c>
      <c r="J2528" s="12">
        <f t="shared" si="157"/>
        <v>7400000</v>
      </c>
      <c r="K2528" s="13">
        <f t="shared" si="158"/>
        <v>7400000</v>
      </c>
      <c r="L2528" s="12">
        <f t="shared" si="159"/>
        <v>7400000</v>
      </c>
    </row>
    <row r="2529" spans="1:12" ht="56.25" x14ac:dyDescent="0.25">
      <c r="A2529" s="11">
        <v>500325</v>
      </c>
      <c r="B2529" s="1"/>
      <c r="C2529" s="2" t="s">
        <v>3290</v>
      </c>
      <c r="D2529" s="7" t="s">
        <v>568</v>
      </c>
      <c r="E2529" s="5">
        <v>11</v>
      </c>
      <c r="F2529" s="4">
        <v>11</v>
      </c>
      <c r="G2529" s="4">
        <v>0</v>
      </c>
      <c r="H2529" s="3">
        <v>9</v>
      </c>
      <c r="I2529" s="13">
        <f t="shared" si="156"/>
        <v>6088500</v>
      </c>
      <c r="J2529" s="12">
        <f t="shared" si="157"/>
        <v>20350000</v>
      </c>
      <c r="K2529" s="13">
        <f t="shared" si="158"/>
        <v>20350000</v>
      </c>
      <c r="L2529" s="12">
        <f t="shared" si="159"/>
        <v>20350000</v>
      </c>
    </row>
    <row r="2530" spans="1:12" ht="131.25" x14ac:dyDescent="0.25">
      <c r="A2530" s="11">
        <v>500330</v>
      </c>
      <c r="B2530" s="1"/>
      <c r="C2530" s="2" t="s">
        <v>3291</v>
      </c>
      <c r="D2530" s="7" t="s">
        <v>1510</v>
      </c>
      <c r="E2530" s="5">
        <v>33</v>
      </c>
      <c r="F2530" s="4">
        <v>33</v>
      </c>
      <c r="G2530" s="4">
        <v>0</v>
      </c>
      <c r="H2530" s="3">
        <v>9</v>
      </c>
      <c r="I2530" s="13">
        <f t="shared" si="156"/>
        <v>18265500</v>
      </c>
      <c r="J2530" s="12">
        <f t="shared" si="157"/>
        <v>61050000</v>
      </c>
      <c r="K2530" s="13">
        <f t="shared" si="158"/>
        <v>61050000</v>
      </c>
      <c r="L2530" s="12">
        <f t="shared" si="159"/>
        <v>61050000</v>
      </c>
    </row>
    <row r="2531" spans="1:12" ht="56.25" x14ac:dyDescent="0.25">
      <c r="A2531" s="11">
        <v>500331</v>
      </c>
      <c r="B2531" s="1"/>
      <c r="C2531" s="2" t="s">
        <v>3292</v>
      </c>
      <c r="D2531" s="7" t="s">
        <v>1510</v>
      </c>
      <c r="E2531" s="5">
        <v>34</v>
      </c>
      <c r="F2531" s="4">
        <v>34</v>
      </c>
      <c r="G2531" s="4">
        <v>0</v>
      </c>
      <c r="H2531" s="3">
        <v>9</v>
      </c>
      <c r="I2531" s="13">
        <f t="shared" si="156"/>
        <v>18819000</v>
      </c>
      <c r="J2531" s="12">
        <f t="shared" si="157"/>
        <v>62900000</v>
      </c>
      <c r="K2531" s="13">
        <f t="shared" si="158"/>
        <v>62900000</v>
      </c>
      <c r="L2531" s="12">
        <f t="shared" si="159"/>
        <v>62900000</v>
      </c>
    </row>
    <row r="2532" spans="1:12" ht="56.25" x14ac:dyDescent="0.25">
      <c r="A2532" s="11">
        <v>500335</v>
      </c>
      <c r="B2532" s="1"/>
      <c r="C2532" s="2" t="s">
        <v>1511</v>
      </c>
      <c r="D2532" s="7"/>
      <c r="E2532" s="5">
        <v>20</v>
      </c>
      <c r="F2532" s="4">
        <v>20</v>
      </c>
      <c r="G2532" s="4">
        <v>0</v>
      </c>
      <c r="H2532" s="3">
        <v>9</v>
      </c>
      <c r="I2532" s="13">
        <f t="shared" si="156"/>
        <v>11070000</v>
      </c>
      <c r="J2532" s="12">
        <f t="shared" si="157"/>
        <v>37000000</v>
      </c>
      <c r="K2532" s="13">
        <f t="shared" si="158"/>
        <v>37000000</v>
      </c>
      <c r="L2532" s="12">
        <f t="shared" si="159"/>
        <v>37000000</v>
      </c>
    </row>
    <row r="2533" spans="1:12" ht="75" x14ac:dyDescent="0.25">
      <c r="A2533" s="11">
        <v>500340</v>
      </c>
      <c r="B2533" s="1"/>
      <c r="C2533" s="2" t="s">
        <v>5496</v>
      </c>
      <c r="D2533" s="7"/>
      <c r="E2533" s="5">
        <v>34</v>
      </c>
      <c r="F2533" s="4">
        <v>34</v>
      </c>
      <c r="G2533" s="4">
        <v>0</v>
      </c>
      <c r="H2533" s="3">
        <v>10</v>
      </c>
      <c r="I2533" s="13">
        <f t="shared" si="156"/>
        <v>18819000</v>
      </c>
      <c r="J2533" s="12">
        <f t="shared" si="157"/>
        <v>62900000</v>
      </c>
      <c r="K2533" s="13">
        <f t="shared" si="158"/>
        <v>62900000</v>
      </c>
      <c r="L2533" s="12">
        <f t="shared" si="159"/>
        <v>62900000</v>
      </c>
    </row>
    <row r="2534" spans="1:12" ht="93.75" x14ac:dyDescent="0.25">
      <c r="A2534" s="11">
        <v>500342</v>
      </c>
      <c r="B2534" s="1"/>
      <c r="C2534" s="2" t="s">
        <v>3293</v>
      </c>
      <c r="D2534" s="7"/>
      <c r="E2534" s="5">
        <v>42</v>
      </c>
      <c r="F2534" s="4">
        <v>29</v>
      </c>
      <c r="G2534" s="4">
        <v>13</v>
      </c>
      <c r="H2534" s="3">
        <v>11</v>
      </c>
      <c r="I2534" s="13">
        <f t="shared" si="156"/>
        <v>30871500</v>
      </c>
      <c r="J2534" s="12">
        <f t="shared" si="157"/>
        <v>119950000</v>
      </c>
      <c r="K2534" s="13">
        <f t="shared" si="158"/>
        <v>80430000</v>
      </c>
      <c r="L2534" s="12">
        <f t="shared" si="159"/>
        <v>110070000</v>
      </c>
    </row>
    <row r="2535" spans="1:12" ht="37.5" x14ac:dyDescent="0.25">
      <c r="A2535" s="11">
        <v>500345</v>
      </c>
      <c r="B2535" s="1"/>
      <c r="C2535" s="2" t="s">
        <v>5497</v>
      </c>
      <c r="D2535" s="7"/>
      <c r="E2535" s="5">
        <v>42</v>
      </c>
      <c r="F2535" s="4">
        <v>42</v>
      </c>
      <c r="G2535" s="4">
        <v>0</v>
      </c>
      <c r="H2535" s="3">
        <v>10</v>
      </c>
      <c r="I2535" s="13">
        <f t="shared" si="156"/>
        <v>23247000</v>
      </c>
      <c r="J2535" s="12">
        <f t="shared" si="157"/>
        <v>77700000</v>
      </c>
      <c r="K2535" s="13">
        <f t="shared" si="158"/>
        <v>77700000</v>
      </c>
      <c r="L2535" s="12">
        <f t="shared" si="159"/>
        <v>77700000</v>
      </c>
    </row>
    <row r="2536" spans="1:12" ht="112.5" x14ac:dyDescent="0.25">
      <c r="A2536" s="11">
        <v>500350</v>
      </c>
      <c r="B2536" s="1"/>
      <c r="C2536" s="2" t="s">
        <v>1512</v>
      </c>
      <c r="D2536" s="7"/>
      <c r="E2536" s="5">
        <v>42</v>
      </c>
      <c r="F2536" s="4">
        <v>42</v>
      </c>
      <c r="G2536" s="4">
        <v>0</v>
      </c>
      <c r="H2536" s="3">
        <v>10</v>
      </c>
      <c r="I2536" s="13">
        <f t="shared" si="156"/>
        <v>23247000</v>
      </c>
      <c r="J2536" s="12">
        <f t="shared" si="157"/>
        <v>77700000</v>
      </c>
      <c r="K2536" s="13">
        <f t="shared" si="158"/>
        <v>77700000</v>
      </c>
      <c r="L2536" s="12">
        <f t="shared" si="159"/>
        <v>77700000</v>
      </c>
    </row>
    <row r="2537" spans="1:12" ht="112.5" x14ac:dyDescent="0.25">
      <c r="A2537" s="11">
        <v>500352</v>
      </c>
      <c r="B2537" s="1"/>
      <c r="C2537" s="2" t="s">
        <v>3294</v>
      </c>
      <c r="D2537" s="7"/>
      <c r="E2537" s="5">
        <v>149</v>
      </c>
      <c r="F2537" s="4">
        <v>98</v>
      </c>
      <c r="G2537" s="4">
        <v>51</v>
      </c>
      <c r="H2537" s="3">
        <v>13</v>
      </c>
      <c r="I2537" s="13">
        <f t="shared" si="156"/>
        <v>112383000</v>
      </c>
      <c r="J2537" s="12">
        <f t="shared" si="157"/>
        <v>441400000</v>
      </c>
      <c r="K2537" s="13">
        <f t="shared" si="158"/>
        <v>286360000</v>
      </c>
      <c r="L2537" s="12">
        <f t="shared" si="159"/>
        <v>402640000</v>
      </c>
    </row>
    <row r="2538" spans="1:12" ht="37.5" x14ac:dyDescent="0.25">
      <c r="A2538" s="11">
        <v>500355</v>
      </c>
      <c r="B2538" s="1"/>
      <c r="C2538" s="2" t="s">
        <v>1513</v>
      </c>
      <c r="D2538" s="7"/>
      <c r="E2538" s="5">
        <v>28</v>
      </c>
      <c r="F2538" s="4">
        <v>28</v>
      </c>
      <c r="G2538" s="4">
        <v>0</v>
      </c>
      <c r="H2538" s="3">
        <v>10</v>
      </c>
      <c r="I2538" s="13">
        <f t="shared" si="156"/>
        <v>15498000</v>
      </c>
      <c r="J2538" s="12">
        <f t="shared" si="157"/>
        <v>51800000</v>
      </c>
      <c r="K2538" s="13">
        <f t="shared" si="158"/>
        <v>51800000</v>
      </c>
      <c r="L2538" s="12">
        <f t="shared" si="159"/>
        <v>51800000</v>
      </c>
    </row>
    <row r="2539" spans="1:12" ht="56.25" x14ac:dyDescent="0.25">
      <c r="A2539" s="11">
        <v>500360</v>
      </c>
      <c r="B2539" s="1"/>
      <c r="C2539" s="2" t="s">
        <v>1514</v>
      </c>
      <c r="D2539" s="7"/>
      <c r="E2539" s="5">
        <v>47</v>
      </c>
      <c r="F2539" s="4">
        <v>47</v>
      </c>
      <c r="G2539" s="4">
        <v>0</v>
      </c>
      <c r="H2539" s="3">
        <v>10</v>
      </c>
      <c r="I2539" s="13">
        <f t="shared" si="156"/>
        <v>26014500</v>
      </c>
      <c r="J2539" s="12">
        <f t="shared" si="157"/>
        <v>86950000</v>
      </c>
      <c r="K2539" s="13">
        <f t="shared" si="158"/>
        <v>86950000</v>
      </c>
      <c r="L2539" s="12">
        <f t="shared" si="159"/>
        <v>86950000</v>
      </c>
    </row>
    <row r="2540" spans="1:12" ht="56.25" x14ac:dyDescent="0.25">
      <c r="A2540" s="11">
        <v>500365</v>
      </c>
      <c r="B2540" s="1"/>
      <c r="C2540" s="2" t="s">
        <v>1515</v>
      </c>
      <c r="D2540" s="7"/>
      <c r="E2540" s="5">
        <v>41</v>
      </c>
      <c r="F2540" s="4">
        <v>41</v>
      </c>
      <c r="G2540" s="4">
        <v>0</v>
      </c>
      <c r="H2540" s="3">
        <v>10</v>
      </c>
      <c r="I2540" s="13">
        <f t="shared" si="156"/>
        <v>22693500</v>
      </c>
      <c r="J2540" s="12">
        <f t="shared" si="157"/>
        <v>75850000</v>
      </c>
      <c r="K2540" s="13">
        <f t="shared" si="158"/>
        <v>75850000</v>
      </c>
      <c r="L2540" s="12">
        <f t="shared" si="159"/>
        <v>75850000</v>
      </c>
    </row>
    <row r="2541" spans="1:12" ht="75" x14ac:dyDescent="0.25">
      <c r="A2541" s="11">
        <v>500370</v>
      </c>
      <c r="B2541" s="1"/>
      <c r="C2541" s="2" t="s">
        <v>3295</v>
      </c>
      <c r="D2541" s="7"/>
      <c r="E2541" s="5">
        <v>63</v>
      </c>
      <c r="F2541" s="4">
        <v>63</v>
      </c>
      <c r="G2541" s="4">
        <v>0</v>
      </c>
      <c r="H2541" s="3">
        <v>10</v>
      </c>
      <c r="I2541" s="13">
        <f t="shared" si="156"/>
        <v>34870500</v>
      </c>
      <c r="J2541" s="12">
        <f t="shared" si="157"/>
        <v>116550000</v>
      </c>
      <c r="K2541" s="13">
        <f t="shared" si="158"/>
        <v>116550000</v>
      </c>
      <c r="L2541" s="12">
        <f t="shared" si="159"/>
        <v>116550000</v>
      </c>
    </row>
    <row r="2542" spans="1:12" ht="37.5" x14ac:dyDescent="0.25">
      <c r="A2542" s="11">
        <v>500371</v>
      </c>
      <c r="B2542" s="1"/>
      <c r="C2542" s="2" t="s">
        <v>3296</v>
      </c>
      <c r="D2542" s="7"/>
      <c r="E2542" s="5">
        <v>58</v>
      </c>
      <c r="F2542" s="4">
        <v>58</v>
      </c>
      <c r="G2542" s="4">
        <v>0</v>
      </c>
      <c r="H2542" s="3">
        <v>10</v>
      </c>
      <c r="I2542" s="13">
        <f t="shared" si="156"/>
        <v>32103000</v>
      </c>
      <c r="J2542" s="12">
        <f t="shared" si="157"/>
        <v>107300000</v>
      </c>
      <c r="K2542" s="13">
        <f t="shared" si="158"/>
        <v>107300000</v>
      </c>
      <c r="L2542" s="12">
        <f t="shared" si="159"/>
        <v>107300000</v>
      </c>
    </row>
    <row r="2543" spans="1:12" ht="75" x14ac:dyDescent="0.25">
      <c r="A2543" s="11">
        <v>500375</v>
      </c>
      <c r="B2543" s="1"/>
      <c r="C2543" s="2" t="s">
        <v>3297</v>
      </c>
      <c r="D2543" s="7" t="s">
        <v>1516</v>
      </c>
      <c r="E2543" s="5">
        <v>59</v>
      </c>
      <c r="F2543" s="4">
        <v>59</v>
      </c>
      <c r="G2543" s="4">
        <v>0</v>
      </c>
      <c r="H2543" s="3">
        <v>10</v>
      </c>
      <c r="I2543" s="13">
        <f t="shared" si="156"/>
        <v>32656500</v>
      </c>
      <c r="J2543" s="12">
        <f t="shared" si="157"/>
        <v>109150000</v>
      </c>
      <c r="K2543" s="13">
        <f t="shared" si="158"/>
        <v>109150000</v>
      </c>
      <c r="L2543" s="12">
        <f t="shared" si="159"/>
        <v>109150000</v>
      </c>
    </row>
    <row r="2544" spans="1:12" ht="37.5" x14ac:dyDescent="0.25">
      <c r="A2544" s="11">
        <v>500380</v>
      </c>
      <c r="B2544" s="1"/>
      <c r="C2544" s="2" t="s">
        <v>1517</v>
      </c>
      <c r="D2544" s="7"/>
      <c r="E2544" s="5">
        <v>68</v>
      </c>
      <c r="F2544" s="4">
        <v>68</v>
      </c>
      <c r="G2544" s="4">
        <v>0</v>
      </c>
      <c r="H2544" s="3">
        <v>12</v>
      </c>
      <c r="I2544" s="13">
        <f t="shared" si="156"/>
        <v>37638000</v>
      </c>
      <c r="J2544" s="12">
        <f t="shared" si="157"/>
        <v>125800000</v>
      </c>
      <c r="K2544" s="13">
        <f t="shared" si="158"/>
        <v>125800000</v>
      </c>
      <c r="L2544" s="12">
        <f t="shared" si="159"/>
        <v>125800000</v>
      </c>
    </row>
    <row r="2545" spans="1:12" ht="112.5" x14ac:dyDescent="0.25">
      <c r="A2545" s="11">
        <v>500385</v>
      </c>
      <c r="B2545" s="1"/>
      <c r="C2545" s="2" t="s">
        <v>1518</v>
      </c>
      <c r="D2545" s="7"/>
      <c r="E2545" s="5">
        <v>91</v>
      </c>
      <c r="F2545" s="4">
        <v>91</v>
      </c>
      <c r="G2545" s="4">
        <v>0</v>
      </c>
      <c r="H2545" s="3">
        <v>13</v>
      </c>
      <c r="I2545" s="13">
        <f t="shared" si="156"/>
        <v>50368500</v>
      </c>
      <c r="J2545" s="12">
        <f t="shared" si="157"/>
        <v>168350000</v>
      </c>
      <c r="K2545" s="13">
        <f t="shared" si="158"/>
        <v>168350000</v>
      </c>
      <c r="L2545" s="12">
        <f t="shared" si="159"/>
        <v>168350000</v>
      </c>
    </row>
    <row r="2546" spans="1:12" ht="37.5" x14ac:dyDescent="0.25">
      <c r="A2546" s="11">
        <v>500390</v>
      </c>
      <c r="B2546" s="1"/>
      <c r="C2546" s="2" t="s">
        <v>3298</v>
      </c>
      <c r="D2546" s="7"/>
      <c r="E2546" s="5">
        <v>105</v>
      </c>
      <c r="F2546" s="4">
        <v>105</v>
      </c>
      <c r="G2546" s="4">
        <v>0</v>
      </c>
      <c r="H2546" s="3">
        <v>14</v>
      </c>
      <c r="I2546" s="13">
        <f t="shared" si="156"/>
        <v>58117500</v>
      </c>
      <c r="J2546" s="12">
        <f t="shared" si="157"/>
        <v>194250000</v>
      </c>
      <c r="K2546" s="13">
        <f t="shared" si="158"/>
        <v>194250000</v>
      </c>
      <c r="L2546" s="12">
        <f t="shared" si="159"/>
        <v>194250000</v>
      </c>
    </row>
    <row r="2547" spans="1:12" ht="93.75" x14ac:dyDescent="0.25">
      <c r="A2547" s="11">
        <v>500395</v>
      </c>
      <c r="B2547" s="1"/>
      <c r="C2547" s="2" t="s">
        <v>1519</v>
      </c>
      <c r="D2547" s="7"/>
      <c r="E2547" s="5">
        <v>136</v>
      </c>
      <c r="F2547" s="4">
        <v>136</v>
      </c>
      <c r="G2547" s="4">
        <v>0</v>
      </c>
      <c r="H2547" s="3">
        <v>17</v>
      </c>
      <c r="I2547" s="13">
        <f t="shared" si="156"/>
        <v>75276000</v>
      </c>
      <c r="J2547" s="12">
        <f t="shared" si="157"/>
        <v>251600000</v>
      </c>
      <c r="K2547" s="13">
        <f t="shared" si="158"/>
        <v>251600000</v>
      </c>
      <c r="L2547" s="12">
        <f t="shared" si="159"/>
        <v>251600000</v>
      </c>
    </row>
    <row r="2548" spans="1:12" ht="56.25" x14ac:dyDescent="0.25">
      <c r="A2548" s="11">
        <v>500400</v>
      </c>
      <c r="B2548" s="1"/>
      <c r="C2548" s="2" t="s">
        <v>1520</v>
      </c>
      <c r="D2548" s="7"/>
      <c r="E2548" s="5">
        <v>144</v>
      </c>
      <c r="F2548" s="4">
        <v>144</v>
      </c>
      <c r="G2548" s="4">
        <v>0</v>
      </c>
      <c r="H2548" s="3">
        <v>17</v>
      </c>
      <c r="I2548" s="13">
        <f t="shared" si="156"/>
        <v>79704000</v>
      </c>
      <c r="J2548" s="12">
        <f t="shared" si="157"/>
        <v>266400000</v>
      </c>
      <c r="K2548" s="13">
        <f t="shared" si="158"/>
        <v>266400000</v>
      </c>
      <c r="L2548" s="12">
        <f t="shared" si="159"/>
        <v>266400000</v>
      </c>
    </row>
    <row r="2549" spans="1:12" ht="131.25" x14ac:dyDescent="0.25">
      <c r="A2549" s="11">
        <v>500405</v>
      </c>
      <c r="B2549" s="1"/>
      <c r="C2549" s="2" t="s">
        <v>1521</v>
      </c>
      <c r="D2549" s="7"/>
      <c r="E2549" s="5">
        <v>161</v>
      </c>
      <c r="F2549" s="4">
        <v>161</v>
      </c>
      <c r="G2549" s="4">
        <v>0</v>
      </c>
      <c r="H2549" s="3">
        <v>17</v>
      </c>
      <c r="I2549" s="13">
        <f t="shared" si="156"/>
        <v>89113500</v>
      </c>
      <c r="J2549" s="12">
        <f t="shared" si="157"/>
        <v>297850000</v>
      </c>
      <c r="K2549" s="13">
        <f t="shared" si="158"/>
        <v>297850000</v>
      </c>
      <c r="L2549" s="12">
        <f t="shared" si="159"/>
        <v>297850000</v>
      </c>
    </row>
    <row r="2550" spans="1:12" ht="225" x14ac:dyDescent="0.25">
      <c r="A2550" s="11">
        <v>500410</v>
      </c>
      <c r="B2550" s="1"/>
      <c r="C2550" s="2" t="s">
        <v>3299</v>
      </c>
      <c r="D2550" s="7"/>
      <c r="E2550" s="5">
        <v>187</v>
      </c>
      <c r="F2550" s="4">
        <v>187</v>
      </c>
      <c r="G2550" s="4">
        <v>0</v>
      </c>
      <c r="H2550" s="3">
        <v>17</v>
      </c>
      <c r="I2550" s="13">
        <f t="shared" si="156"/>
        <v>103504500</v>
      </c>
      <c r="J2550" s="12">
        <f t="shared" si="157"/>
        <v>345950000</v>
      </c>
      <c r="K2550" s="13">
        <f t="shared" si="158"/>
        <v>345950000</v>
      </c>
      <c r="L2550" s="12">
        <f t="shared" si="159"/>
        <v>345950000</v>
      </c>
    </row>
    <row r="2551" spans="1:12" ht="187.5" x14ac:dyDescent="0.25">
      <c r="A2551" s="11">
        <v>500415</v>
      </c>
      <c r="B2551" s="1"/>
      <c r="C2551" s="2" t="s">
        <v>3300</v>
      </c>
      <c r="D2551" s="7" t="s">
        <v>1522</v>
      </c>
      <c r="E2551" s="5">
        <v>280</v>
      </c>
      <c r="F2551" s="4">
        <v>280</v>
      </c>
      <c r="G2551" s="4">
        <v>0</v>
      </c>
      <c r="H2551" s="3">
        <v>17</v>
      </c>
      <c r="I2551" s="13">
        <f t="shared" si="156"/>
        <v>154980000</v>
      </c>
      <c r="J2551" s="12">
        <f t="shared" si="157"/>
        <v>518000000</v>
      </c>
      <c r="K2551" s="13">
        <f t="shared" si="158"/>
        <v>518000000</v>
      </c>
      <c r="L2551" s="12">
        <f t="shared" si="159"/>
        <v>518000000</v>
      </c>
    </row>
    <row r="2552" spans="1:12" ht="56.25" x14ac:dyDescent="0.25">
      <c r="A2552" s="11">
        <v>500420</v>
      </c>
      <c r="B2552" s="1"/>
      <c r="C2552" s="2" t="s">
        <v>3301</v>
      </c>
      <c r="D2552" s="7" t="s">
        <v>568</v>
      </c>
      <c r="E2552" s="5">
        <v>2</v>
      </c>
      <c r="F2552" s="4">
        <v>2</v>
      </c>
      <c r="G2552" s="4">
        <v>0</v>
      </c>
      <c r="H2552" s="3">
        <v>5</v>
      </c>
      <c r="I2552" s="13">
        <f t="shared" si="156"/>
        <v>1107000</v>
      </c>
      <c r="J2552" s="12">
        <f t="shared" si="157"/>
        <v>3700000</v>
      </c>
      <c r="K2552" s="13">
        <f t="shared" si="158"/>
        <v>3700000</v>
      </c>
      <c r="L2552" s="12">
        <f t="shared" si="159"/>
        <v>3700000</v>
      </c>
    </row>
    <row r="2553" spans="1:12" ht="56.25" x14ac:dyDescent="0.25">
      <c r="A2553" s="11">
        <v>500425</v>
      </c>
      <c r="B2553" s="1"/>
      <c r="C2553" s="2" t="s">
        <v>3302</v>
      </c>
      <c r="D2553" s="7" t="s">
        <v>568</v>
      </c>
      <c r="E2553" s="5">
        <v>3</v>
      </c>
      <c r="F2553" s="4">
        <v>3</v>
      </c>
      <c r="G2553" s="4">
        <v>0</v>
      </c>
      <c r="H2553" s="3">
        <v>5</v>
      </c>
      <c r="I2553" s="13">
        <f t="shared" si="156"/>
        <v>1660500</v>
      </c>
      <c r="J2553" s="12">
        <f t="shared" si="157"/>
        <v>5550000</v>
      </c>
      <c r="K2553" s="13">
        <f t="shared" si="158"/>
        <v>5550000</v>
      </c>
      <c r="L2553" s="12">
        <f t="shared" si="159"/>
        <v>5550000</v>
      </c>
    </row>
    <row r="2554" spans="1:12" ht="37.5" x14ac:dyDescent="0.25">
      <c r="A2554" s="11">
        <v>500430</v>
      </c>
      <c r="B2554" s="1"/>
      <c r="C2554" s="2" t="s">
        <v>3303</v>
      </c>
      <c r="D2554" s="7" t="s">
        <v>568</v>
      </c>
      <c r="E2554" s="5">
        <v>2</v>
      </c>
      <c r="F2554" s="4">
        <v>2</v>
      </c>
      <c r="G2554" s="4">
        <v>0</v>
      </c>
      <c r="H2554" s="3">
        <v>5</v>
      </c>
      <c r="I2554" s="13">
        <f t="shared" si="156"/>
        <v>1107000</v>
      </c>
      <c r="J2554" s="12">
        <f t="shared" si="157"/>
        <v>3700000</v>
      </c>
      <c r="K2554" s="13">
        <f t="shared" si="158"/>
        <v>3700000</v>
      </c>
      <c r="L2554" s="12">
        <f t="shared" si="159"/>
        <v>3700000</v>
      </c>
    </row>
    <row r="2555" spans="1:12" ht="56.25" x14ac:dyDescent="0.25">
      <c r="A2555" s="11">
        <v>500435</v>
      </c>
      <c r="B2555" s="1"/>
      <c r="C2555" s="2" t="s">
        <v>1523</v>
      </c>
      <c r="D2555" s="7"/>
      <c r="E2555" s="5">
        <v>2</v>
      </c>
      <c r="F2555" s="4">
        <v>2</v>
      </c>
      <c r="G2555" s="4">
        <v>0</v>
      </c>
      <c r="H2555" s="3">
        <v>4</v>
      </c>
      <c r="I2555" s="13">
        <f t="shared" si="156"/>
        <v>1107000</v>
      </c>
      <c r="J2555" s="12">
        <f t="shared" si="157"/>
        <v>3700000</v>
      </c>
      <c r="K2555" s="13">
        <f t="shared" si="158"/>
        <v>3700000</v>
      </c>
      <c r="L2555" s="12">
        <f t="shared" si="159"/>
        <v>3700000</v>
      </c>
    </row>
    <row r="2556" spans="1:12" ht="131.25" x14ac:dyDescent="0.25">
      <c r="A2556" s="11">
        <v>500440</v>
      </c>
      <c r="B2556" s="1"/>
      <c r="C2556" s="2" t="s">
        <v>1524</v>
      </c>
      <c r="D2556" s="7"/>
      <c r="E2556" s="5">
        <v>2</v>
      </c>
      <c r="F2556" s="4">
        <v>2</v>
      </c>
      <c r="G2556" s="4">
        <v>0</v>
      </c>
      <c r="H2556" s="3">
        <v>5</v>
      </c>
      <c r="I2556" s="13">
        <f t="shared" si="156"/>
        <v>1107000</v>
      </c>
      <c r="J2556" s="12">
        <f t="shared" si="157"/>
        <v>3700000</v>
      </c>
      <c r="K2556" s="13">
        <f t="shared" si="158"/>
        <v>3700000</v>
      </c>
      <c r="L2556" s="12">
        <f t="shared" si="159"/>
        <v>3700000</v>
      </c>
    </row>
    <row r="2557" spans="1:12" ht="56.25" x14ac:dyDescent="0.25">
      <c r="A2557" s="11">
        <v>500445</v>
      </c>
      <c r="B2557" s="1"/>
      <c r="C2557" s="2" t="s">
        <v>3304</v>
      </c>
      <c r="D2557" s="7"/>
      <c r="E2557" s="5">
        <v>1</v>
      </c>
      <c r="F2557" s="4">
        <v>1</v>
      </c>
      <c r="G2557" s="4">
        <v>0</v>
      </c>
      <c r="H2557" s="3">
        <v>5</v>
      </c>
      <c r="I2557" s="13">
        <f t="shared" si="156"/>
        <v>553500</v>
      </c>
      <c r="J2557" s="12">
        <f t="shared" si="157"/>
        <v>1850000</v>
      </c>
      <c r="K2557" s="13">
        <f t="shared" si="158"/>
        <v>1850000</v>
      </c>
      <c r="L2557" s="12">
        <f t="shared" si="159"/>
        <v>1850000</v>
      </c>
    </row>
    <row r="2558" spans="1:12" ht="37.5" x14ac:dyDescent="0.25">
      <c r="A2558" s="11">
        <v>500447</v>
      </c>
      <c r="B2558" s="1"/>
      <c r="C2558" s="2" t="s">
        <v>1525</v>
      </c>
      <c r="D2558" s="7"/>
      <c r="E2558" s="5">
        <v>2</v>
      </c>
      <c r="F2558" s="4">
        <v>2</v>
      </c>
      <c r="G2558" s="4">
        <v>0</v>
      </c>
      <c r="H2558" s="3">
        <v>4</v>
      </c>
      <c r="I2558" s="13">
        <f t="shared" si="156"/>
        <v>1107000</v>
      </c>
      <c r="J2558" s="12">
        <f t="shared" si="157"/>
        <v>3700000</v>
      </c>
      <c r="K2558" s="13">
        <f t="shared" si="158"/>
        <v>3700000</v>
      </c>
      <c r="L2558" s="12">
        <f t="shared" si="159"/>
        <v>3700000</v>
      </c>
    </row>
    <row r="2559" spans="1:12" ht="75" x14ac:dyDescent="0.25">
      <c r="A2559" s="11">
        <v>500450</v>
      </c>
      <c r="B2559" s="1"/>
      <c r="C2559" s="2" t="s">
        <v>1526</v>
      </c>
      <c r="D2559" s="7"/>
      <c r="E2559" s="5">
        <v>16</v>
      </c>
      <c r="F2559" s="4">
        <v>16</v>
      </c>
      <c r="G2559" s="4">
        <v>0</v>
      </c>
      <c r="H2559" s="3">
        <v>5</v>
      </c>
      <c r="I2559" s="13">
        <f t="shared" si="156"/>
        <v>8856000</v>
      </c>
      <c r="J2559" s="12">
        <f t="shared" si="157"/>
        <v>29600000</v>
      </c>
      <c r="K2559" s="13">
        <f t="shared" si="158"/>
        <v>29600000</v>
      </c>
      <c r="L2559" s="12">
        <f t="shared" si="159"/>
        <v>29600000</v>
      </c>
    </row>
    <row r="2560" spans="1:12" ht="56.25" x14ac:dyDescent="0.25">
      <c r="A2560" s="11">
        <v>500455</v>
      </c>
      <c r="B2560" s="1"/>
      <c r="C2560" s="2" t="s">
        <v>1527</v>
      </c>
      <c r="D2560" s="7"/>
      <c r="E2560" s="5">
        <v>6</v>
      </c>
      <c r="F2560" s="4">
        <v>6</v>
      </c>
      <c r="G2560" s="4">
        <v>0</v>
      </c>
      <c r="H2560" s="3">
        <v>5</v>
      </c>
      <c r="I2560" s="13">
        <f t="shared" si="156"/>
        <v>3321000</v>
      </c>
      <c r="J2560" s="12">
        <f t="shared" si="157"/>
        <v>11100000</v>
      </c>
      <c r="K2560" s="13">
        <f t="shared" si="158"/>
        <v>11100000</v>
      </c>
      <c r="L2560" s="12">
        <f t="shared" si="159"/>
        <v>11100000</v>
      </c>
    </row>
    <row r="2561" spans="1:12" ht="93.75" x14ac:dyDescent="0.25">
      <c r="A2561" s="11">
        <v>500459</v>
      </c>
      <c r="B2561" s="1"/>
      <c r="C2561" s="2" t="s">
        <v>3305</v>
      </c>
      <c r="D2561" s="7" t="s">
        <v>1467</v>
      </c>
      <c r="E2561" s="5">
        <v>41.3</v>
      </c>
      <c r="F2561" s="4">
        <v>34</v>
      </c>
      <c r="G2561" s="4">
        <v>7.3</v>
      </c>
      <c r="H2561" s="3">
        <v>5</v>
      </c>
      <c r="I2561" s="13">
        <f t="shared" si="156"/>
        <v>27141000</v>
      </c>
      <c r="J2561" s="12">
        <f t="shared" si="157"/>
        <v>100130000</v>
      </c>
      <c r="K2561" s="13">
        <f t="shared" si="158"/>
        <v>77938000</v>
      </c>
      <c r="L2561" s="12">
        <f t="shared" si="159"/>
        <v>94582000</v>
      </c>
    </row>
    <row r="2562" spans="1:12" ht="37.5" x14ac:dyDescent="0.25">
      <c r="A2562" s="11">
        <v>500460</v>
      </c>
      <c r="B2562" s="1"/>
      <c r="C2562" s="2" t="s">
        <v>1528</v>
      </c>
      <c r="D2562" s="7"/>
      <c r="E2562" s="5">
        <v>8.1999999999999993</v>
      </c>
      <c r="F2562" s="4">
        <v>6</v>
      </c>
      <c r="G2562" s="4">
        <v>2.2000000000000002</v>
      </c>
      <c r="H2562" s="3">
        <v>5</v>
      </c>
      <c r="I2562" s="13">
        <f t="shared" si="156"/>
        <v>5829000</v>
      </c>
      <c r="J2562" s="12">
        <f t="shared" si="157"/>
        <v>22320000</v>
      </c>
      <c r="K2562" s="13">
        <f t="shared" si="158"/>
        <v>15632000</v>
      </c>
      <c r="L2562" s="12">
        <f t="shared" si="159"/>
        <v>20648000</v>
      </c>
    </row>
    <row r="2563" spans="1:12" ht="56.25" x14ac:dyDescent="0.25">
      <c r="A2563" s="11">
        <v>500465</v>
      </c>
      <c r="B2563" s="1"/>
      <c r="C2563" s="2" t="s">
        <v>1529</v>
      </c>
      <c r="D2563" s="7"/>
      <c r="E2563" s="5">
        <v>10.6</v>
      </c>
      <c r="F2563" s="4">
        <v>7</v>
      </c>
      <c r="G2563" s="4">
        <v>3.6</v>
      </c>
      <c r="H2563" s="3">
        <v>5</v>
      </c>
      <c r="I2563" s="13">
        <f t="shared" si="156"/>
        <v>7978500</v>
      </c>
      <c r="J2563" s="12">
        <f t="shared" si="157"/>
        <v>31310000</v>
      </c>
      <c r="K2563" s="13">
        <f t="shared" si="158"/>
        <v>20366000</v>
      </c>
      <c r="L2563" s="12">
        <f t="shared" si="159"/>
        <v>28574000</v>
      </c>
    </row>
    <row r="2564" spans="1:12" ht="93.75" x14ac:dyDescent="0.25">
      <c r="A2564" s="11">
        <v>500470</v>
      </c>
      <c r="B2564" s="1"/>
      <c r="C2564" s="2" t="s">
        <v>1530</v>
      </c>
      <c r="D2564" s="7"/>
      <c r="E2564" s="5">
        <v>1.6</v>
      </c>
      <c r="F2564" s="4">
        <v>1</v>
      </c>
      <c r="G2564" s="4">
        <v>0.6</v>
      </c>
      <c r="H2564" s="3">
        <v>4</v>
      </c>
      <c r="I2564" s="13">
        <f t="shared" ref="I2564:I2627" si="160">F2564*553500+G2564*1140000</f>
        <v>1237500</v>
      </c>
      <c r="J2564" s="12">
        <f t="shared" ref="J2564:J2627" si="161">F2564*1850000+G2564*5100000</f>
        <v>4910000</v>
      </c>
      <c r="K2564" s="13">
        <f t="shared" ref="K2564:K2627" si="162">F2564*1850000+G2564*2060000</f>
        <v>3086000</v>
      </c>
      <c r="L2564" s="12">
        <f t="shared" ref="L2564:L2627" si="163">F2564*1850000+G2564*4340000</f>
        <v>4454000</v>
      </c>
    </row>
    <row r="2565" spans="1:12" ht="37.5" x14ac:dyDescent="0.25">
      <c r="A2565" s="11">
        <v>500475</v>
      </c>
      <c r="B2565" s="1"/>
      <c r="C2565" s="2" t="s">
        <v>1531</v>
      </c>
      <c r="D2565" s="7"/>
      <c r="E2565" s="5">
        <v>3.2</v>
      </c>
      <c r="F2565" s="4">
        <v>2</v>
      </c>
      <c r="G2565" s="4">
        <v>1.2</v>
      </c>
      <c r="H2565" s="3">
        <v>5</v>
      </c>
      <c r="I2565" s="13">
        <f t="shared" si="160"/>
        <v>2475000</v>
      </c>
      <c r="J2565" s="12">
        <f t="shared" si="161"/>
        <v>9820000</v>
      </c>
      <c r="K2565" s="13">
        <f t="shared" si="162"/>
        <v>6172000</v>
      </c>
      <c r="L2565" s="12">
        <f t="shared" si="163"/>
        <v>8908000</v>
      </c>
    </row>
    <row r="2566" spans="1:12" ht="56.25" x14ac:dyDescent="0.25">
      <c r="A2566" s="11">
        <v>500480</v>
      </c>
      <c r="B2566" s="1"/>
      <c r="C2566" s="2" t="s">
        <v>3306</v>
      </c>
      <c r="D2566" s="7"/>
      <c r="E2566" s="5">
        <v>10.9</v>
      </c>
      <c r="F2566" s="4">
        <v>8</v>
      </c>
      <c r="G2566" s="4">
        <v>2.9</v>
      </c>
      <c r="H2566" s="3">
        <v>5</v>
      </c>
      <c r="I2566" s="13">
        <f t="shared" si="160"/>
        <v>7734000</v>
      </c>
      <c r="J2566" s="12">
        <f t="shared" si="161"/>
        <v>29590000</v>
      </c>
      <c r="K2566" s="13">
        <f t="shared" si="162"/>
        <v>20774000</v>
      </c>
      <c r="L2566" s="12">
        <f t="shared" si="163"/>
        <v>27386000</v>
      </c>
    </row>
    <row r="2567" spans="1:12" ht="93.75" x14ac:dyDescent="0.25">
      <c r="A2567" s="11">
        <v>500485</v>
      </c>
      <c r="B2567" s="1"/>
      <c r="C2567" s="2" t="s">
        <v>1532</v>
      </c>
      <c r="D2567" s="7"/>
      <c r="E2567" s="5">
        <v>8.6</v>
      </c>
      <c r="F2567" s="4">
        <v>5</v>
      </c>
      <c r="G2567" s="4">
        <v>3.6</v>
      </c>
      <c r="H2567" s="3">
        <v>5</v>
      </c>
      <c r="I2567" s="13">
        <f t="shared" si="160"/>
        <v>6871500</v>
      </c>
      <c r="J2567" s="12">
        <f t="shared" si="161"/>
        <v>27610000</v>
      </c>
      <c r="K2567" s="13">
        <f t="shared" si="162"/>
        <v>16666000</v>
      </c>
      <c r="L2567" s="12">
        <f t="shared" si="163"/>
        <v>24874000</v>
      </c>
    </row>
    <row r="2568" spans="1:12" ht="37.5" x14ac:dyDescent="0.25">
      <c r="A2568" s="11">
        <v>500490</v>
      </c>
      <c r="B2568" s="1"/>
      <c r="C2568" s="2" t="s">
        <v>1533</v>
      </c>
      <c r="D2568" s="7"/>
      <c r="E2568" s="5">
        <v>10.199999999999999</v>
      </c>
      <c r="F2568" s="4">
        <v>8</v>
      </c>
      <c r="G2568" s="4">
        <v>2.2000000000000002</v>
      </c>
      <c r="H2568" s="3">
        <v>5</v>
      </c>
      <c r="I2568" s="13">
        <f t="shared" si="160"/>
        <v>6936000</v>
      </c>
      <c r="J2568" s="12">
        <f t="shared" si="161"/>
        <v>26020000</v>
      </c>
      <c r="K2568" s="13">
        <f t="shared" si="162"/>
        <v>19332000</v>
      </c>
      <c r="L2568" s="12">
        <f t="shared" si="163"/>
        <v>24348000</v>
      </c>
    </row>
    <row r="2569" spans="1:12" ht="56.25" x14ac:dyDescent="0.25">
      <c r="A2569" s="11">
        <v>500495</v>
      </c>
      <c r="B2569" s="1"/>
      <c r="C2569" s="2" t="s">
        <v>1534</v>
      </c>
      <c r="D2569" s="7"/>
      <c r="E2569" s="5">
        <v>13.4</v>
      </c>
      <c r="F2569" s="4">
        <v>9</v>
      </c>
      <c r="G2569" s="4">
        <v>4.4000000000000004</v>
      </c>
      <c r="H2569" s="3">
        <v>5</v>
      </c>
      <c r="I2569" s="13">
        <f t="shared" si="160"/>
        <v>9997500</v>
      </c>
      <c r="J2569" s="12">
        <f t="shared" si="161"/>
        <v>39090000</v>
      </c>
      <c r="K2569" s="13">
        <f t="shared" si="162"/>
        <v>25714000</v>
      </c>
      <c r="L2569" s="12">
        <f t="shared" si="163"/>
        <v>35746000</v>
      </c>
    </row>
    <row r="2570" spans="1:12" ht="56.25" x14ac:dyDescent="0.25">
      <c r="A2570" s="11">
        <v>500500</v>
      </c>
      <c r="B2570" s="1"/>
      <c r="C2570" s="2" t="s">
        <v>1535</v>
      </c>
      <c r="D2570" s="7"/>
      <c r="E2570" s="5">
        <v>8.9</v>
      </c>
      <c r="F2570" s="4">
        <v>6</v>
      </c>
      <c r="G2570" s="4">
        <v>2.9</v>
      </c>
      <c r="H2570" s="3">
        <v>5</v>
      </c>
      <c r="I2570" s="13">
        <f t="shared" si="160"/>
        <v>6627000</v>
      </c>
      <c r="J2570" s="12">
        <f t="shared" si="161"/>
        <v>25890000</v>
      </c>
      <c r="K2570" s="13">
        <f t="shared" si="162"/>
        <v>17074000</v>
      </c>
      <c r="L2570" s="12">
        <f t="shared" si="163"/>
        <v>23686000</v>
      </c>
    </row>
    <row r="2571" spans="1:12" ht="56.25" x14ac:dyDescent="0.25">
      <c r="A2571" s="11">
        <v>500505</v>
      </c>
      <c r="B2571" s="1" t="s">
        <v>24</v>
      </c>
      <c r="C2571" s="2" t="s">
        <v>1536</v>
      </c>
      <c r="D2571" s="7"/>
      <c r="E2571" s="5">
        <v>8.6</v>
      </c>
      <c r="F2571" s="4">
        <v>5</v>
      </c>
      <c r="G2571" s="4">
        <v>3.6</v>
      </c>
      <c r="H2571" s="3">
        <v>0</v>
      </c>
      <c r="I2571" s="13">
        <f t="shared" si="160"/>
        <v>6871500</v>
      </c>
      <c r="J2571" s="12">
        <f t="shared" si="161"/>
        <v>27610000</v>
      </c>
      <c r="K2571" s="13">
        <f t="shared" si="162"/>
        <v>16666000</v>
      </c>
      <c r="L2571" s="12">
        <f t="shared" si="163"/>
        <v>24874000</v>
      </c>
    </row>
    <row r="2572" spans="1:12" ht="150" x14ac:dyDescent="0.25">
      <c r="A2572" s="11">
        <v>500510</v>
      </c>
      <c r="B2572" s="1"/>
      <c r="C2572" s="2" t="s">
        <v>1537</v>
      </c>
      <c r="D2572" s="7"/>
      <c r="E2572" s="5">
        <v>78</v>
      </c>
      <c r="F2572" s="4">
        <v>78</v>
      </c>
      <c r="G2572" s="4">
        <v>0</v>
      </c>
      <c r="H2572" s="3">
        <v>11</v>
      </c>
      <c r="I2572" s="13">
        <f t="shared" si="160"/>
        <v>43173000</v>
      </c>
      <c r="J2572" s="12">
        <f t="shared" si="161"/>
        <v>144300000</v>
      </c>
      <c r="K2572" s="13">
        <f t="shared" si="162"/>
        <v>144300000</v>
      </c>
      <c r="L2572" s="12">
        <f t="shared" si="163"/>
        <v>144300000</v>
      </c>
    </row>
    <row r="2573" spans="1:12" ht="56.25" x14ac:dyDescent="0.25">
      <c r="A2573" s="11">
        <v>500515</v>
      </c>
      <c r="B2573" s="1"/>
      <c r="C2573" s="2" t="s">
        <v>1538</v>
      </c>
      <c r="D2573" s="7"/>
      <c r="E2573" s="5">
        <v>87</v>
      </c>
      <c r="F2573" s="4">
        <v>87</v>
      </c>
      <c r="G2573" s="4">
        <v>0</v>
      </c>
      <c r="H2573" s="3">
        <v>11</v>
      </c>
      <c r="I2573" s="13">
        <f t="shared" si="160"/>
        <v>48154500</v>
      </c>
      <c r="J2573" s="12">
        <f t="shared" si="161"/>
        <v>160950000</v>
      </c>
      <c r="K2573" s="13">
        <f t="shared" si="162"/>
        <v>160950000</v>
      </c>
      <c r="L2573" s="12">
        <f t="shared" si="163"/>
        <v>160950000</v>
      </c>
    </row>
    <row r="2574" spans="1:12" ht="93.75" x14ac:dyDescent="0.25">
      <c r="A2574" s="11">
        <v>500520</v>
      </c>
      <c r="B2574" s="1"/>
      <c r="C2574" s="2" t="s">
        <v>3307</v>
      </c>
      <c r="D2574" s="7" t="s">
        <v>3308</v>
      </c>
      <c r="E2574" s="5">
        <v>53</v>
      </c>
      <c r="F2574" s="4">
        <v>53</v>
      </c>
      <c r="G2574" s="4">
        <v>0</v>
      </c>
      <c r="H2574" s="3">
        <v>11</v>
      </c>
      <c r="I2574" s="13">
        <f t="shared" si="160"/>
        <v>29335500</v>
      </c>
      <c r="J2574" s="12">
        <f t="shared" si="161"/>
        <v>98050000</v>
      </c>
      <c r="K2574" s="13">
        <f t="shared" si="162"/>
        <v>98050000</v>
      </c>
      <c r="L2574" s="12">
        <f t="shared" si="163"/>
        <v>98050000</v>
      </c>
    </row>
    <row r="2575" spans="1:12" ht="75" x14ac:dyDescent="0.25">
      <c r="A2575" s="11">
        <v>500525</v>
      </c>
      <c r="B2575" s="1"/>
      <c r="C2575" s="2" t="s">
        <v>3309</v>
      </c>
      <c r="D2575" s="7"/>
      <c r="E2575" s="5">
        <v>39</v>
      </c>
      <c r="F2575" s="4">
        <v>39</v>
      </c>
      <c r="G2575" s="4">
        <v>0</v>
      </c>
      <c r="H2575" s="3">
        <v>10</v>
      </c>
      <c r="I2575" s="13">
        <f t="shared" si="160"/>
        <v>21586500</v>
      </c>
      <c r="J2575" s="12">
        <f t="shared" si="161"/>
        <v>72150000</v>
      </c>
      <c r="K2575" s="13">
        <f t="shared" si="162"/>
        <v>72150000</v>
      </c>
      <c r="L2575" s="12">
        <f t="shared" si="163"/>
        <v>72150000</v>
      </c>
    </row>
    <row r="2576" spans="1:12" ht="93.75" x14ac:dyDescent="0.25">
      <c r="A2576" s="11">
        <v>500531</v>
      </c>
      <c r="B2576" s="1"/>
      <c r="C2576" s="2" t="s">
        <v>3310</v>
      </c>
      <c r="D2576" s="7"/>
      <c r="E2576" s="5">
        <v>40</v>
      </c>
      <c r="F2576" s="4">
        <v>40</v>
      </c>
      <c r="G2576" s="4">
        <v>0</v>
      </c>
      <c r="H2576" s="3">
        <v>10</v>
      </c>
      <c r="I2576" s="13">
        <f t="shared" si="160"/>
        <v>22140000</v>
      </c>
      <c r="J2576" s="12">
        <f t="shared" si="161"/>
        <v>74000000</v>
      </c>
      <c r="K2576" s="13">
        <f t="shared" si="162"/>
        <v>74000000</v>
      </c>
      <c r="L2576" s="12">
        <f t="shared" si="163"/>
        <v>74000000</v>
      </c>
    </row>
    <row r="2577" spans="1:12" ht="56.25" x14ac:dyDescent="0.25">
      <c r="A2577" s="11">
        <v>500535</v>
      </c>
      <c r="B2577" s="1"/>
      <c r="C2577" s="2" t="s">
        <v>1539</v>
      </c>
      <c r="D2577" s="7"/>
      <c r="E2577" s="5">
        <v>59</v>
      </c>
      <c r="F2577" s="4">
        <v>59</v>
      </c>
      <c r="G2577" s="4">
        <v>0</v>
      </c>
      <c r="H2577" s="3">
        <v>10</v>
      </c>
      <c r="I2577" s="13">
        <f t="shared" si="160"/>
        <v>32656500</v>
      </c>
      <c r="J2577" s="12">
        <f t="shared" si="161"/>
        <v>109150000</v>
      </c>
      <c r="K2577" s="13">
        <f t="shared" si="162"/>
        <v>109150000</v>
      </c>
      <c r="L2577" s="12">
        <f t="shared" si="163"/>
        <v>109150000</v>
      </c>
    </row>
    <row r="2578" spans="1:12" ht="37.5" x14ac:dyDescent="0.25">
      <c r="A2578" s="11">
        <v>500540</v>
      </c>
      <c r="B2578" s="1"/>
      <c r="C2578" s="2" t="s">
        <v>1540</v>
      </c>
      <c r="D2578" s="7"/>
      <c r="E2578" s="5">
        <v>30</v>
      </c>
      <c r="F2578" s="4">
        <v>30</v>
      </c>
      <c r="G2578" s="4">
        <v>0</v>
      </c>
      <c r="H2578" s="3">
        <v>10</v>
      </c>
      <c r="I2578" s="13">
        <f t="shared" si="160"/>
        <v>16605000</v>
      </c>
      <c r="J2578" s="12">
        <f t="shared" si="161"/>
        <v>55500000</v>
      </c>
      <c r="K2578" s="13">
        <f t="shared" si="162"/>
        <v>55500000</v>
      </c>
      <c r="L2578" s="12">
        <f t="shared" si="163"/>
        <v>55500000</v>
      </c>
    </row>
    <row r="2579" spans="1:12" ht="37.5" x14ac:dyDescent="0.25">
      <c r="A2579" s="11">
        <v>500545</v>
      </c>
      <c r="B2579" s="1"/>
      <c r="C2579" s="2" t="s">
        <v>1541</v>
      </c>
      <c r="D2579" s="7" t="s">
        <v>3311</v>
      </c>
      <c r="E2579" s="5">
        <v>68</v>
      </c>
      <c r="F2579" s="4">
        <v>68</v>
      </c>
      <c r="G2579" s="4">
        <v>0</v>
      </c>
      <c r="H2579" s="3">
        <v>10</v>
      </c>
      <c r="I2579" s="13">
        <f t="shared" si="160"/>
        <v>37638000</v>
      </c>
      <c r="J2579" s="12">
        <f t="shared" si="161"/>
        <v>125800000</v>
      </c>
      <c r="K2579" s="13">
        <f t="shared" si="162"/>
        <v>125800000</v>
      </c>
      <c r="L2579" s="12">
        <f t="shared" si="163"/>
        <v>125800000</v>
      </c>
    </row>
    <row r="2580" spans="1:12" ht="37.5" x14ac:dyDescent="0.25">
      <c r="A2580" s="11">
        <v>500550</v>
      </c>
      <c r="B2580" s="1"/>
      <c r="C2580" s="2" t="s">
        <v>1542</v>
      </c>
      <c r="D2580" s="7"/>
      <c r="E2580" s="5">
        <v>56</v>
      </c>
      <c r="F2580" s="4">
        <v>56</v>
      </c>
      <c r="G2580" s="4">
        <v>0</v>
      </c>
      <c r="H2580" s="3">
        <v>10</v>
      </c>
      <c r="I2580" s="13">
        <f t="shared" si="160"/>
        <v>30996000</v>
      </c>
      <c r="J2580" s="12">
        <f t="shared" si="161"/>
        <v>103600000</v>
      </c>
      <c r="K2580" s="13">
        <f t="shared" si="162"/>
        <v>103600000</v>
      </c>
      <c r="L2580" s="12">
        <f t="shared" si="163"/>
        <v>103600000</v>
      </c>
    </row>
    <row r="2581" spans="1:12" ht="56.25" x14ac:dyDescent="0.25">
      <c r="A2581" s="11">
        <v>500555</v>
      </c>
      <c r="B2581" s="1"/>
      <c r="C2581" s="2" t="s">
        <v>3312</v>
      </c>
      <c r="D2581" s="7" t="s">
        <v>3313</v>
      </c>
      <c r="E2581" s="5">
        <v>77</v>
      </c>
      <c r="F2581" s="4">
        <v>77</v>
      </c>
      <c r="G2581" s="4">
        <v>0</v>
      </c>
      <c r="H2581" s="3">
        <v>10</v>
      </c>
      <c r="I2581" s="13">
        <f t="shared" si="160"/>
        <v>42619500</v>
      </c>
      <c r="J2581" s="12">
        <f t="shared" si="161"/>
        <v>142450000</v>
      </c>
      <c r="K2581" s="13">
        <f t="shared" si="162"/>
        <v>142450000</v>
      </c>
      <c r="L2581" s="12">
        <f t="shared" si="163"/>
        <v>142450000</v>
      </c>
    </row>
    <row r="2582" spans="1:12" ht="19.5" x14ac:dyDescent="0.25">
      <c r="A2582" s="11">
        <v>500560</v>
      </c>
      <c r="B2582" s="1"/>
      <c r="C2582" s="2" t="s">
        <v>1543</v>
      </c>
      <c r="D2582" s="7"/>
      <c r="E2582" s="5">
        <v>146</v>
      </c>
      <c r="F2582" s="4">
        <v>146</v>
      </c>
      <c r="G2582" s="4">
        <v>0</v>
      </c>
      <c r="H2582" s="3">
        <v>11</v>
      </c>
      <c r="I2582" s="13">
        <f t="shared" si="160"/>
        <v>80811000</v>
      </c>
      <c r="J2582" s="12">
        <f t="shared" si="161"/>
        <v>270100000</v>
      </c>
      <c r="K2582" s="13">
        <f t="shared" si="162"/>
        <v>270100000</v>
      </c>
      <c r="L2582" s="12">
        <f t="shared" si="163"/>
        <v>270100000</v>
      </c>
    </row>
    <row r="2583" spans="1:12" ht="37.5" x14ac:dyDescent="0.25">
      <c r="A2583" s="11">
        <v>500565</v>
      </c>
      <c r="B2583" s="1"/>
      <c r="C2583" s="2" t="s">
        <v>3314</v>
      </c>
      <c r="D2583" s="7"/>
      <c r="E2583" s="5">
        <v>106</v>
      </c>
      <c r="F2583" s="4">
        <v>106</v>
      </c>
      <c r="G2583" s="4">
        <v>0</v>
      </c>
      <c r="H2583" s="3">
        <v>11</v>
      </c>
      <c r="I2583" s="13">
        <f t="shared" si="160"/>
        <v>58671000</v>
      </c>
      <c r="J2583" s="12">
        <f t="shared" si="161"/>
        <v>196100000</v>
      </c>
      <c r="K2583" s="13">
        <f t="shared" si="162"/>
        <v>196100000</v>
      </c>
      <c r="L2583" s="12">
        <f t="shared" si="163"/>
        <v>196100000</v>
      </c>
    </row>
    <row r="2584" spans="1:12" ht="19.5" x14ac:dyDescent="0.25">
      <c r="A2584" s="11">
        <v>500570</v>
      </c>
      <c r="B2584" s="1"/>
      <c r="C2584" s="2" t="s">
        <v>1544</v>
      </c>
      <c r="D2584" s="7"/>
      <c r="E2584" s="5">
        <v>53</v>
      </c>
      <c r="F2584" s="4">
        <v>53</v>
      </c>
      <c r="G2584" s="4">
        <v>0</v>
      </c>
      <c r="H2584" s="3">
        <v>10</v>
      </c>
      <c r="I2584" s="13">
        <f t="shared" si="160"/>
        <v>29335500</v>
      </c>
      <c r="J2584" s="12">
        <f t="shared" si="161"/>
        <v>98050000</v>
      </c>
      <c r="K2584" s="13">
        <f t="shared" si="162"/>
        <v>98050000</v>
      </c>
      <c r="L2584" s="12">
        <f t="shared" si="163"/>
        <v>98050000</v>
      </c>
    </row>
    <row r="2585" spans="1:12" ht="37.5" x14ac:dyDescent="0.25">
      <c r="A2585" s="11">
        <v>500575</v>
      </c>
      <c r="B2585" s="1"/>
      <c r="C2585" s="2" t="s">
        <v>3315</v>
      </c>
      <c r="D2585" s="7" t="s">
        <v>568</v>
      </c>
      <c r="E2585" s="5">
        <v>9.5</v>
      </c>
      <c r="F2585" s="4">
        <v>7</v>
      </c>
      <c r="G2585" s="4">
        <v>2.5</v>
      </c>
      <c r="H2585" s="3">
        <v>7</v>
      </c>
      <c r="I2585" s="13">
        <f t="shared" si="160"/>
        <v>6724500</v>
      </c>
      <c r="J2585" s="12">
        <f t="shared" si="161"/>
        <v>25700000</v>
      </c>
      <c r="K2585" s="13">
        <f t="shared" si="162"/>
        <v>18100000</v>
      </c>
      <c r="L2585" s="12">
        <f t="shared" si="163"/>
        <v>23800000</v>
      </c>
    </row>
    <row r="2586" spans="1:12" ht="75" x14ac:dyDescent="0.25">
      <c r="A2586" s="11">
        <v>500576</v>
      </c>
      <c r="B2586" s="1"/>
      <c r="C2586" s="2" t="s">
        <v>3316</v>
      </c>
      <c r="D2586" s="7" t="s">
        <v>568</v>
      </c>
      <c r="E2586" s="5">
        <v>14.5</v>
      </c>
      <c r="F2586" s="4">
        <v>12</v>
      </c>
      <c r="G2586" s="4">
        <v>2.5</v>
      </c>
      <c r="H2586" s="3">
        <v>7</v>
      </c>
      <c r="I2586" s="13">
        <f t="shared" si="160"/>
        <v>9492000</v>
      </c>
      <c r="J2586" s="12">
        <f t="shared" si="161"/>
        <v>34950000</v>
      </c>
      <c r="K2586" s="13">
        <f t="shared" si="162"/>
        <v>27350000</v>
      </c>
      <c r="L2586" s="12">
        <f t="shared" si="163"/>
        <v>33050000</v>
      </c>
    </row>
    <row r="2587" spans="1:12" ht="56.25" x14ac:dyDescent="0.25">
      <c r="A2587" s="11">
        <v>500580</v>
      </c>
      <c r="B2587" s="1"/>
      <c r="C2587" s="2" t="s">
        <v>1545</v>
      </c>
      <c r="D2587" s="7"/>
      <c r="E2587" s="5">
        <v>18.399999999999999</v>
      </c>
      <c r="F2587" s="4">
        <v>14</v>
      </c>
      <c r="G2587" s="4">
        <v>4.4000000000000004</v>
      </c>
      <c r="H2587" s="3">
        <v>7</v>
      </c>
      <c r="I2587" s="13">
        <f t="shared" si="160"/>
        <v>12765000</v>
      </c>
      <c r="J2587" s="12">
        <f t="shared" si="161"/>
        <v>48340000</v>
      </c>
      <c r="K2587" s="13">
        <f t="shared" si="162"/>
        <v>34964000</v>
      </c>
      <c r="L2587" s="12">
        <f t="shared" si="163"/>
        <v>44996000</v>
      </c>
    </row>
    <row r="2588" spans="1:12" ht="131.25" x14ac:dyDescent="0.25">
      <c r="A2588" s="11">
        <v>500585</v>
      </c>
      <c r="B2588" s="1"/>
      <c r="C2588" s="2" t="s">
        <v>3317</v>
      </c>
      <c r="D2588" s="7" t="s">
        <v>568</v>
      </c>
      <c r="E2588" s="5">
        <v>15.6</v>
      </c>
      <c r="F2588" s="4">
        <v>12</v>
      </c>
      <c r="G2588" s="4">
        <v>3.6</v>
      </c>
      <c r="H2588" s="3">
        <v>7</v>
      </c>
      <c r="I2588" s="13">
        <f t="shared" si="160"/>
        <v>10746000</v>
      </c>
      <c r="J2588" s="12">
        <f t="shared" si="161"/>
        <v>40560000</v>
      </c>
      <c r="K2588" s="13">
        <f t="shared" si="162"/>
        <v>29616000</v>
      </c>
      <c r="L2588" s="12">
        <f t="shared" si="163"/>
        <v>37824000</v>
      </c>
    </row>
    <row r="2589" spans="1:12" ht="75" x14ac:dyDescent="0.25">
      <c r="A2589" s="11">
        <v>500588</v>
      </c>
      <c r="B2589" s="1"/>
      <c r="C2589" s="2" t="s">
        <v>3318</v>
      </c>
      <c r="D2589" s="7"/>
      <c r="E2589" s="5">
        <v>20</v>
      </c>
      <c r="F2589" s="4">
        <v>20</v>
      </c>
      <c r="G2589" s="4">
        <v>0</v>
      </c>
      <c r="H2589" s="3">
        <v>8</v>
      </c>
      <c r="I2589" s="13">
        <f t="shared" si="160"/>
        <v>11070000</v>
      </c>
      <c r="J2589" s="12">
        <f t="shared" si="161"/>
        <v>37000000</v>
      </c>
      <c r="K2589" s="13">
        <f t="shared" si="162"/>
        <v>37000000</v>
      </c>
      <c r="L2589" s="12">
        <f t="shared" si="163"/>
        <v>37000000</v>
      </c>
    </row>
    <row r="2590" spans="1:12" ht="56.25" x14ac:dyDescent="0.25">
      <c r="A2590" s="11">
        <v>500589</v>
      </c>
      <c r="B2590" s="1"/>
      <c r="C2590" s="2" t="s">
        <v>3319</v>
      </c>
      <c r="D2590" s="7"/>
      <c r="E2590" s="5">
        <v>16</v>
      </c>
      <c r="F2590" s="4">
        <v>16</v>
      </c>
      <c r="G2590" s="4">
        <v>0</v>
      </c>
      <c r="H2590" s="3">
        <v>8</v>
      </c>
      <c r="I2590" s="13">
        <f t="shared" si="160"/>
        <v>8856000</v>
      </c>
      <c r="J2590" s="12">
        <f t="shared" si="161"/>
        <v>29600000</v>
      </c>
      <c r="K2590" s="13">
        <f t="shared" si="162"/>
        <v>29600000</v>
      </c>
      <c r="L2590" s="12">
        <f t="shared" si="163"/>
        <v>29600000</v>
      </c>
    </row>
    <row r="2591" spans="1:12" ht="56.25" x14ac:dyDescent="0.25">
      <c r="A2591" s="11">
        <v>500590</v>
      </c>
      <c r="B2591" s="1"/>
      <c r="C2591" s="2" t="s">
        <v>1546</v>
      </c>
      <c r="D2591" s="7"/>
      <c r="E2591" s="5">
        <v>15.6</v>
      </c>
      <c r="F2591" s="4">
        <v>12</v>
      </c>
      <c r="G2591" s="4">
        <v>3.6</v>
      </c>
      <c r="H2591" s="3">
        <v>8</v>
      </c>
      <c r="I2591" s="13">
        <f t="shared" si="160"/>
        <v>10746000</v>
      </c>
      <c r="J2591" s="12">
        <f t="shared" si="161"/>
        <v>40560000</v>
      </c>
      <c r="K2591" s="13">
        <f t="shared" si="162"/>
        <v>29616000</v>
      </c>
      <c r="L2591" s="12">
        <f t="shared" si="163"/>
        <v>37824000</v>
      </c>
    </row>
    <row r="2592" spans="1:12" ht="56.25" x14ac:dyDescent="0.25">
      <c r="A2592" s="11">
        <v>500591</v>
      </c>
      <c r="B2592" s="1"/>
      <c r="C2592" s="2" t="s">
        <v>1547</v>
      </c>
      <c r="D2592" s="7"/>
      <c r="E2592" s="5">
        <v>29.8</v>
      </c>
      <c r="F2592" s="4">
        <v>24</v>
      </c>
      <c r="G2592" s="4">
        <v>5.8</v>
      </c>
      <c r="H2592" s="3">
        <v>8</v>
      </c>
      <c r="I2592" s="13">
        <f t="shared" si="160"/>
        <v>19896000</v>
      </c>
      <c r="J2592" s="12">
        <f t="shared" si="161"/>
        <v>73980000</v>
      </c>
      <c r="K2592" s="13">
        <f t="shared" si="162"/>
        <v>56348000</v>
      </c>
      <c r="L2592" s="12">
        <f t="shared" si="163"/>
        <v>69572000</v>
      </c>
    </row>
    <row r="2593" spans="1:12" ht="56.25" x14ac:dyDescent="0.25">
      <c r="A2593" s="11">
        <v>500595</v>
      </c>
      <c r="B2593" s="1"/>
      <c r="C2593" s="2" t="s">
        <v>3320</v>
      </c>
      <c r="D2593" s="7"/>
      <c r="E2593" s="5">
        <v>41.6</v>
      </c>
      <c r="F2593" s="4">
        <v>30</v>
      </c>
      <c r="G2593" s="4">
        <v>11.6</v>
      </c>
      <c r="H2593" s="3">
        <v>10</v>
      </c>
      <c r="I2593" s="13">
        <f t="shared" si="160"/>
        <v>29829000</v>
      </c>
      <c r="J2593" s="12">
        <f t="shared" si="161"/>
        <v>114660000</v>
      </c>
      <c r="K2593" s="13">
        <f t="shared" si="162"/>
        <v>79396000</v>
      </c>
      <c r="L2593" s="12">
        <f t="shared" si="163"/>
        <v>105844000</v>
      </c>
    </row>
    <row r="2594" spans="1:12" ht="56.25" x14ac:dyDescent="0.25">
      <c r="A2594" s="11">
        <v>500600</v>
      </c>
      <c r="B2594" s="1"/>
      <c r="C2594" s="2" t="s">
        <v>1548</v>
      </c>
      <c r="D2594" s="7"/>
      <c r="E2594" s="5">
        <v>29.8</v>
      </c>
      <c r="F2594" s="4">
        <v>24</v>
      </c>
      <c r="G2594" s="4">
        <v>5.8</v>
      </c>
      <c r="H2594" s="3">
        <v>8</v>
      </c>
      <c r="I2594" s="13">
        <f t="shared" si="160"/>
        <v>19896000</v>
      </c>
      <c r="J2594" s="12">
        <f t="shared" si="161"/>
        <v>73980000</v>
      </c>
      <c r="K2594" s="13">
        <f t="shared" si="162"/>
        <v>56348000</v>
      </c>
      <c r="L2594" s="12">
        <f t="shared" si="163"/>
        <v>69572000</v>
      </c>
    </row>
    <row r="2595" spans="1:12" ht="112.5" x14ac:dyDescent="0.25">
      <c r="A2595" s="11">
        <v>500605</v>
      </c>
      <c r="B2595" s="1"/>
      <c r="C2595" s="2" t="s">
        <v>3321</v>
      </c>
      <c r="D2595" s="7"/>
      <c r="E2595" s="5">
        <v>19.600000000000001</v>
      </c>
      <c r="F2595" s="4">
        <v>16</v>
      </c>
      <c r="G2595" s="4">
        <v>3.6</v>
      </c>
      <c r="H2595" s="3">
        <v>8</v>
      </c>
      <c r="I2595" s="13">
        <f t="shared" si="160"/>
        <v>12960000</v>
      </c>
      <c r="J2595" s="12">
        <f t="shared" si="161"/>
        <v>47960000</v>
      </c>
      <c r="K2595" s="13">
        <f t="shared" si="162"/>
        <v>37016000</v>
      </c>
      <c r="L2595" s="12">
        <f t="shared" si="163"/>
        <v>45224000</v>
      </c>
    </row>
    <row r="2596" spans="1:12" ht="56.25" x14ac:dyDescent="0.25">
      <c r="A2596" s="11">
        <v>500610</v>
      </c>
      <c r="B2596" s="1"/>
      <c r="C2596" s="2" t="s">
        <v>1549</v>
      </c>
      <c r="D2596" s="7"/>
      <c r="E2596" s="5">
        <v>35.700000000000003</v>
      </c>
      <c r="F2596" s="4">
        <v>27</v>
      </c>
      <c r="G2596" s="4">
        <v>8.6999999999999993</v>
      </c>
      <c r="H2596" s="3">
        <v>8</v>
      </c>
      <c r="I2596" s="13">
        <f t="shared" si="160"/>
        <v>24862500</v>
      </c>
      <c r="J2596" s="12">
        <f t="shared" si="161"/>
        <v>94320000</v>
      </c>
      <c r="K2596" s="13">
        <f t="shared" si="162"/>
        <v>67872000</v>
      </c>
      <c r="L2596" s="12">
        <f t="shared" si="163"/>
        <v>87708000</v>
      </c>
    </row>
    <row r="2597" spans="1:12" ht="56.25" x14ac:dyDescent="0.25">
      <c r="A2597" s="11">
        <v>500615</v>
      </c>
      <c r="B2597" s="1"/>
      <c r="C2597" s="2" t="s">
        <v>1550</v>
      </c>
      <c r="D2597" s="7"/>
      <c r="E2597" s="5">
        <v>14.9</v>
      </c>
      <c r="F2597" s="4">
        <v>12</v>
      </c>
      <c r="G2597" s="4">
        <v>2.9</v>
      </c>
      <c r="H2597" s="3">
        <v>8</v>
      </c>
      <c r="I2597" s="13">
        <f t="shared" si="160"/>
        <v>9948000</v>
      </c>
      <c r="J2597" s="12">
        <f t="shared" si="161"/>
        <v>36990000</v>
      </c>
      <c r="K2597" s="13">
        <f t="shared" si="162"/>
        <v>28174000</v>
      </c>
      <c r="L2597" s="12">
        <f t="shared" si="163"/>
        <v>34786000</v>
      </c>
    </row>
    <row r="2598" spans="1:12" ht="243.75" x14ac:dyDescent="0.25">
      <c r="A2598" s="11">
        <v>500620</v>
      </c>
      <c r="B2598" s="1"/>
      <c r="C2598" s="2" t="s">
        <v>3322</v>
      </c>
      <c r="D2598" s="7"/>
      <c r="E2598" s="5">
        <v>26.3</v>
      </c>
      <c r="F2598" s="4">
        <v>19</v>
      </c>
      <c r="G2598" s="4">
        <v>7.3</v>
      </c>
      <c r="H2598" s="3">
        <v>8</v>
      </c>
      <c r="I2598" s="13">
        <f t="shared" si="160"/>
        <v>18838500</v>
      </c>
      <c r="J2598" s="12">
        <f t="shared" si="161"/>
        <v>72380000</v>
      </c>
      <c r="K2598" s="13">
        <f t="shared" si="162"/>
        <v>50188000</v>
      </c>
      <c r="L2598" s="12">
        <f t="shared" si="163"/>
        <v>66832000</v>
      </c>
    </row>
    <row r="2599" spans="1:12" ht="150" x14ac:dyDescent="0.25">
      <c r="A2599" s="11">
        <v>500625</v>
      </c>
      <c r="B2599" s="1"/>
      <c r="C2599" s="2" t="s">
        <v>3323</v>
      </c>
      <c r="D2599" s="7"/>
      <c r="E2599" s="5">
        <v>29.3</v>
      </c>
      <c r="F2599" s="4">
        <v>22</v>
      </c>
      <c r="G2599" s="4">
        <v>7.3</v>
      </c>
      <c r="H2599" s="3">
        <v>8</v>
      </c>
      <c r="I2599" s="13">
        <f t="shared" si="160"/>
        <v>20499000</v>
      </c>
      <c r="J2599" s="12">
        <f t="shared" si="161"/>
        <v>77930000</v>
      </c>
      <c r="K2599" s="13">
        <f t="shared" si="162"/>
        <v>55738000</v>
      </c>
      <c r="L2599" s="12">
        <f t="shared" si="163"/>
        <v>72382000</v>
      </c>
    </row>
    <row r="2600" spans="1:12" ht="112.5" x14ac:dyDescent="0.25">
      <c r="A2600" s="11">
        <v>500626</v>
      </c>
      <c r="B2600" s="1"/>
      <c r="C2600" s="2" t="s">
        <v>3324</v>
      </c>
      <c r="D2600" s="7"/>
      <c r="E2600" s="5">
        <v>26.3</v>
      </c>
      <c r="F2600" s="4">
        <v>19</v>
      </c>
      <c r="G2600" s="4">
        <v>7.3</v>
      </c>
      <c r="H2600" s="3">
        <v>8</v>
      </c>
      <c r="I2600" s="13">
        <f t="shared" si="160"/>
        <v>18838500</v>
      </c>
      <c r="J2600" s="12">
        <f t="shared" si="161"/>
        <v>72380000</v>
      </c>
      <c r="K2600" s="13">
        <f t="shared" si="162"/>
        <v>50188000</v>
      </c>
      <c r="L2600" s="12">
        <f t="shared" si="163"/>
        <v>66832000</v>
      </c>
    </row>
    <row r="2601" spans="1:12" ht="150" x14ac:dyDescent="0.25">
      <c r="A2601" s="11">
        <v>500630</v>
      </c>
      <c r="B2601" s="1"/>
      <c r="C2601" s="2" t="s">
        <v>5498</v>
      </c>
      <c r="D2601" s="7"/>
      <c r="E2601" s="5">
        <v>57</v>
      </c>
      <c r="F2601" s="4">
        <v>45</v>
      </c>
      <c r="G2601" s="4">
        <v>12</v>
      </c>
      <c r="H2601" s="3">
        <v>10</v>
      </c>
      <c r="I2601" s="13">
        <f t="shared" si="160"/>
        <v>38587500</v>
      </c>
      <c r="J2601" s="12">
        <f t="shared" si="161"/>
        <v>144450000</v>
      </c>
      <c r="K2601" s="13">
        <f t="shared" si="162"/>
        <v>107970000</v>
      </c>
      <c r="L2601" s="12">
        <f t="shared" si="163"/>
        <v>135330000</v>
      </c>
    </row>
    <row r="2602" spans="1:12" ht="131.25" x14ac:dyDescent="0.25">
      <c r="A2602" s="11">
        <v>500635</v>
      </c>
      <c r="B2602" s="1"/>
      <c r="C2602" s="2" t="s">
        <v>1551</v>
      </c>
      <c r="D2602" s="7"/>
      <c r="E2602" s="5">
        <v>23.8</v>
      </c>
      <c r="F2602" s="4">
        <v>18</v>
      </c>
      <c r="G2602" s="4">
        <v>5.8</v>
      </c>
      <c r="H2602" s="3">
        <v>10</v>
      </c>
      <c r="I2602" s="13">
        <f t="shared" si="160"/>
        <v>16575000</v>
      </c>
      <c r="J2602" s="12">
        <f t="shared" si="161"/>
        <v>62880000</v>
      </c>
      <c r="K2602" s="13">
        <f t="shared" si="162"/>
        <v>45248000</v>
      </c>
      <c r="L2602" s="12">
        <f t="shared" si="163"/>
        <v>58472000</v>
      </c>
    </row>
    <row r="2603" spans="1:12" ht="37.5" x14ac:dyDescent="0.25">
      <c r="A2603" s="11">
        <v>500636</v>
      </c>
      <c r="B2603" s="1"/>
      <c r="C2603" s="2" t="s">
        <v>1552</v>
      </c>
      <c r="D2603" s="7"/>
      <c r="E2603" s="5">
        <v>11</v>
      </c>
      <c r="F2603" s="4">
        <v>11</v>
      </c>
      <c r="G2603" s="4">
        <v>0</v>
      </c>
      <c r="H2603" s="3">
        <v>4</v>
      </c>
      <c r="I2603" s="13">
        <f t="shared" si="160"/>
        <v>6088500</v>
      </c>
      <c r="J2603" s="12">
        <f t="shared" si="161"/>
        <v>20350000</v>
      </c>
      <c r="K2603" s="13">
        <f t="shared" si="162"/>
        <v>20350000</v>
      </c>
      <c r="L2603" s="12">
        <f t="shared" si="163"/>
        <v>20350000</v>
      </c>
    </row>
    <row r="2604" spans="1:12" ht="131.25" x14ac:dyDescent="0.25">
      <c r="A2604" s="11">
        <v>500640</v>
      </c>
      <c r="B2604" s="1"/>
      <c r="C2604" s="2" t="s">
        <v>1553</v>
      </c>
      <c r="D2604" s="7"/>
      <c r="E2604" s="5">
        <v>42.6</v>
      </c>
      <c r="F2604" s="4">
        <v>31</v>
      </c>
      <c r="G2604" s="4">
        <v>11.6</v>
      </c>
      <c r="H2604" s="3">
        <v>8</v>
      </c>
      <c r="I2604" s="13">
        <f t="shared" si="160"/>
        <v>30382500</v>
      </c>
      <c r="J2604" s="12">
        <f t="shared" si="161"/>
        <v>116510000</v>
      </c>
      <c r="K2604" s="13">
        <f t="shared" si="162"/>
        <v>81246000</v>
      </c>
      <c r="L2604" s="12">
        <f t="shared" si="163"/>
        <v>107694000</v>
      </c>
    </row>
    <row r="2605" spans="1:12" ht="112.5" x14ac:dyDescent="0.25">
      <c r="A2605" s="11">
        <v>500645</v>
      </c>
      <c r="B2605" s="1"/>
      <c r="C2605" s="2" t="s">
        <v>3325</v>
      </c>
      <c r="D2605" s="7" t="s">
        <v>568</v>
      </c>
      <c r="E2605" s="5">
        <v>29.8</v>
      </c>
      <c r="F2605" s="4">
        <v>24</v>
      </c>
      <c r="G2605" s="4">
        <v>5.8</v>
      </c>
      <c r="H2605" s="3">
        <v>8</v>
      </c>
      <c r="I2605" s="13">
        <f t="shared" si="160"/>
        <v>19896000</v>
      </c>
      <c r="J2605" s="12">
        <f t="shared" si="161"/>
        <v>73980000</v>
      </c>
      <c r="K2605" s="13">
        <f t="shared" si="162"/>
        <v>56348000</v>
      </c>
      <c r="L2605" s="12">
        <f t="shared" si="163"/>
        <v>69572000</v>
      </c>
    </row>
    <row r="2606" spans="1:12" ht="56.25" x14ac:dyDescent="0.25">
      <c r="A2606" s="11">
        <v>500650</v>
      </c>
      <c r="B2606" s="1"/>
      <c r="C2606" s="2" t="s">
        <v>1554</v>
      </c>
      <c r="D2606" s="7"/>
      <c r="E2606" s="5">
        <v>49.6</v>
      </c>
      <c r="F2606" s="4">
        <v>38</v>
      </c>
      <c r="G2606" s="4">
        <v>11.6</v>
      </c>
      <c r="H2606" s="3">
        <v>8</v>
      </c>
      <c r="I2606" s="13">
        <f t="shared" si="160"/>
        <v>34257000</v>
      </c>
      <c r="J2606" s="12">
        <f t="shared" si="161"/>
        <v>129460000</v>
      </c>
      <c r="K2606" s="13">
        <f t="shared" si="162"/>
        <v>94196000</v>
      </c>
      <c r="L2606" s="12">
        <f t="shared" si="163"/>
        <v>120644000</v>
      </c>
    </row>
    <row r="2607" spans="1:12" ht="112.5" x14ac:dyDescent="0.25">
      <c r="A2607" s="11">
        <v>500655</v>
      </c>
      <c r="B2607" s="1"/>
      <c r="C2607" s="2" t="s">
        <v>1555</v>
      </c>
      <c r="D2607" s="7"/>
      <c r="E2607" s="5">
        <v>51.1</v>
      </c>
      <c r="F2607" s="4">
        <v>38</v>
      </c>
      <c r="G2607" s="4">
        <v>13.1</v>
      </c>
      <c r="H2607" s="3">
        <v>8</v>
      </c>
      <c r="I2607" s="13">
        <f t="shared" si="160"/>
        <v>35967000</v>
      </c>
      <c r="J2607" s="12">
        <f t="shared" si="161"/>
        <v>137110000</v>
      </c>
      <c r="K2607" s="13">
        <f t="shared" si="162"/>
        <v>97286000</v>
      </c>
      <c r="L2607" s="12">
        <f t="shared" si="163"/>
        <v>127154000</v>
      </c>
    </row>
    <row r="2608" spans="1:12" ht="75" x14ac:dyDescent="0.25">
      <c r="A2608" s="11">
        <v>500660</v>
      </c>
      <c r="B2608" s="1"/>
      <c r="C2608" s="2" t="s">
        <v>1556</v>
      </c>
      <c r="D2608" s="7"/>
      <c r="E2608" s="5">
        <v>30.3</v>
      </c>
      <c r="F2608" s="4">
        <v>23</v>
      </c>
      <c r="G2608" s="4">
        <v>7.3</v>
      </c>
      <c r="H2608" s="3">
        <v>8</v>
      </c>
      <c r="I2608" s="13">
        <f t="shared" si="160"/>
        <v>21052500</v>
      </c>
      <c r="J2608" s="12">
        <f t="shared" si="161"/>
        <v>79780000</v>
      </c>
      <c r="K2608" s="13">
        <f t="shared" si="162"/>
        <v>57588000</v>
      </c>
      <c r="L2608" s="12">
        <f t="shared" si="163"/>
        <v>74232000</v>
      </c>
    </row>
    <row r="2609" spans="1:12" ht="56.25" x14ac:dyDescent="0.25">
      <c r="A2609" s="11">
        <v>500665</v>
      </c>
      <c r="B2609" s="1"/>
      <c r="C2609" s="2" t="s">
        <v>1557</v>
      </c>
      <c r="D2609" s="7"/>
      <c r="E2609" s="5">
        <v>44.6</v>
      </c>
      <c r="F2609" s="4">
        <v>33</v>
      </c>
      <c r="G2609" s="4">
        <v>11.6</v>
      </c>
      <c r="H2609" s="3">
        <v>8</v>
      </c>
      <c r="I2609" s="13">
        <f t="shared" si="160"/>
        <v>31489500</v>
      </c>
      <c r="J2609" s="12">
        <f t="shared" si="161"/>
        <v>120210000</v>
      </c>
      <c r="K2609" s="13">
        <f t="shared" si="162"/>
        <v>84946000</v>
      </c>
      <c r="L2609" s="12">
        <f t="shared" si="163"/>
        <v>111394000</v>
      </c>
    </row>
    <row r="2610" spans="1:12" ht="75" x14ac:dyDescent="0.25">
      <c r="A2610" s="11">
        <v>500670</v>
      </c>
      <c r="B2610" s="1"/>
      <c r="C2610" s="2" t="s">
        <v>1558</v>
      </c>
      <c r="D2610" s="7"/>
      <c r="E2610" s="5">
        <v>48.3</v>
      </c>
      <c r="F2610" s="4">
        <v>36</v>
      </c>
      <c r="G2610" s="4">
        <v>12.3</v>
      </c>
      <c r="H2610" s="3">
        <v>8</v>
      </c>
      <c r="I2610" s="13">
        <f t="shared" si="160"/>
        <v>33948000</v>
      </c>
      <c r="J2610" s="12">
        <f t="shared" si="161"/>
        <v>129330000</v>
      </c>
      <c r="K2610" s="13">
        <f t="shared" si="162"/>
        <v>91938000</v>
      </c>
      <c r="L2610" s="12">
        <f t="shared" si="163"/>
        <v>119982000</v>
      </c>
    </row>
    <row r="2611" spans="1:12" ht="75" x14ac:dyDescent="0.25">
      <c r="A2611" s="11">
        <v>500675</v>
      </c>
      <c r="B2611" s="1"/>
      <c r="C2611" s="2" t="s">
        <v>1559</v>
      </c>
      <c r="D2611" s="7"/>
      <c r="E2611" s="5">
        <v>27.8</v>
      </c>
      <c r="F2611" s="4">
        <v>22</v>
      </c>
      <c r="G2611" s="4">
        <v>5.8</v>
      </c>
      <c r="H2611" s="3">
        <v>8</v>
      </c>
      <c r="I2611" s="13">
        <f t="shared" si="160"/>
        <v>18789000</v>
      </c>
      <c r="J2611" s="12">
        <f t="shared" si="161"/>
        <v>70280000</v>
      </c>
      <c r="K2611" s="13">
        <f t="shared" si="162"/>
        <v>52648000</v>
      </c>
      <c r="L2611" s="12">
        <f t="shared" si="163"/>
        <v>65872000</v>
      </c>
    </row>
    <row r="2612" spans="1:12" ht="112.5" x14ac:dyDescent="0.25">
      <c r="A2612" s="11">
        <v>500685</v>
      </c>
      <c r="B2612" s="1"/>
      <c r="C2612" s="2" t="s">
        <v>1560</v>
      </c>
      <c r="D2612" s="7"/>
      <c r="E2612" s="5">
        <v>17.399999999999999</v>
      </c>
      <c r="F2612" s="4">
        <v>13</v>
      </c>
      <c r="G2612" s="4">
        <v>4.4000000000000004</v>
      </c>
      <c r="H2612" s="3">
        <v>8</v>
      </c>
      <c r="I2612" s="13">
        <f t="shared" si="160"/>
        <v>12211500</v>
      </c>
      <c r="J2612" s="12">
        <f t="shared" si="161"/>
        <v>46490000</v>
      </c>
      <c r="K2612" s="13">
        <f t="shared" si="162"/>
        <v>33114000</v>
      </c>
      <c r="L2612" s="12">
        <f t="shared" si="163"/>
        <v>43146000</v>
      </c>
    </row>
    <row r="2613" spans="1:12" ht="168.75" x14ac:dyDescent="0.25">
      <c r="A2613" s="11">
        <v>500686</v>
      </c>
      <c r="B2613" s="1"/>
      <c r="C2613" s="2" t="s">
        <v>3326</v>
      </c>
      <c r="D2613" s="7"/>
      <c r="E2613" s="5">
        <v>59</v>
      </c>
      <c r="F2613" s="4">
        <v>59</v>
      </c>
      <c r="G2613" s="4">
        <v>0</v>
      </c>
      <c r="H2613" s="3">
        <v>8</v>
      </c>
      <c r="I2613" s="13">
        <f t="shared" si="160"/>
        <v>32656500</v>
      </c>
      <c r="J2613" s="12">
        <f t="shared" si="161"/>
        <v>109150000</v>
      </c>
      <c r="K2613" s="13">
        <f t="shared" si="162"/>
        <v>109150000</v>
      </c>
      <c r="L2613" s="12">
        <f t="shared" si="163"/>
        <v>109150000</v>
      </c>
    </row>
    <row r="2614" spans="1:12" ht="150" x14ac:dyDescent="0.25">
      <c r="A2614" s="11">
        <v>500690</v>
      </c>
      <c r="B2614" s="1"/>
      <c r="C2614" s="2" t="s">
        <v>3327</v>
      </c>
      <c r="D2614" s="7"/>
      <c r="E2614" s="5">
        <v>38.299999999999997</v>
      </c>
      <c r="F2614" s="4">
        <v>31</v>
      </c>
      <c r="G2614" s="4">
        <v>7.3</v>
      </c>
      <c r="H2614" s="3">
        <v>10</v>
      </c>
      <c r="I2614" s="13">
        <f t="shared" si="160"/>
        <v>25480500</v>
      </c>
      <c r="J2614" s="12">
        <f t="shared" si="161"/>
        <v>94580000</v>
      </c>
      <c r="K2614" s="13">
        <f t="shared" si="162"/>
        <v>72388000</v>
      </c>
      <c r="L2614" s="12">
        <f t="shared" si="163"/>
        <v>89032000</v>
      </c>
    </row>
    <row r="2615" spans="1:12" ht="37.5" x14ac:dyDescent="0.25">
      <c r="A2615" s="11">
        <v>500691</v>
      </c>
      <c r="B2615" s="1"/>
      <c r="C2615" s="2" t="s">
        <v>3328</v>
      </c>
      <c r="D2615" s="7"/>
      <c r="E2615" s="5">
        <v>34.299999999999997</v>
      </c>
      <c r="F2615" s="4">
        <v>27</v>
      </c>
      <c r="G2615" s="4">
        <v>7.3</v>
      </c>
      <c r="H2615" s="3">
        <v>10</v>
      </c>
      <c r="I2615" s="13">
        <f t="shared" si="160"/>
        <v>23266500</v>
      </c>
      <c r="J2615" s="12">
        <f t="shared" si="161"/>
        <v>87180000</v>
      </c>
      <c r="K2615" s="13">
        <f t="shared" si="162"/>
        <v>64988000</v>
      </c>
      <c r="L2615" s="12">
        <f t="shared" si="163"/>
        <v>81632000</v>
      </c>
    </row>
    <row r="2616" spans="1:12" ht="168.75" x14ac:dyDescent="0.25">
      <c r="A2616" s="11">
        <v>500695</v>
      </c>
      <c r="B2616" s="1"/>
      <c r="C2616" s="2" t="s">
        <v>1561</v>
      </c>
      <c r="D2616" s="7"/>
      <c r="E2616" s="5">
        <v>86.4</v>
      </c>
      <c r="F2616" s="4">
        <v>53</v>
      </c>
      <c r="G2616" s="4">
        <v>33.4</v>
      </c>
      <c r="H2616" s="3">
        <v>8</v>
      </c>
      <c r="I2616" s="13">
        <f t="shared" si="160"/>
        <v>67411500</v>
      </c>
      <c r="J2616" s="12">
        <f t="shared" si="161"/>
        <v>268390000</v>
      </c>
      <c r="K2616" s="13">
        <f t="shared" si="162"/>
        <v>166854000</v>
      </c>
      <c r="L2616" s="12">
        <f t="shared" si="163"/>
        <v>243006000</v>
      </c>
    </row>
    <row r="2617" spans="1:12" ht="187.5" x14ac:dyDescent="0.25">
      <c r="A2617" s="11">
        <v>500700</v>
      </c>
      <c r="B2617" s="1"/>
      <c r="C2617" s="2" t="s">
        <v>1562</v>
      </c>
      <c r="D2617" s="7"/>
      <c r="E2617" s="5">
        <v>94.4</v>
      </c>
      <c r="F2617" s="4">
        <v>61</v>
      </c>
      <c r="G2617" s="4">
        <v>33.4</v>
      </c>
      <c r="H2617" s="3">
        <v>8</v>
      </c>
      <c r="I2617" s="13">
        <f t="shared" si="160"/>
        <v>71839500</v>
      </c>
      <c r="J2617" s="12">
        <f t="shared" si="161"/>
        <v>283190000</v>
      </c>
      <c r="K2617" s="13">
        <f t="shared" si="162"/>
        <v>181654000</v>
      </c>
      <c r="L2617" s="12">
        <f t="shared" si="163"/>
        <v>257806000</v>
      </c>
    </row>
    <row r="2618" spans="1:12" ht="56.25" x14ac:dyDescent="0.25">
      <c r="A2618" s="11">
        <v>500705</v>
      </c>
      <c r="B2618" s="1"/>
      <c r="C2618" s="2" t="s">
        <v>3329</v>
      </c>
      <c r="D2618" s="7"/>
      <c r="E2618" s="5">
        <v>42</v>
      </c>
      <c r="F2618" s="4">
        <v>32</v>
      </c>
      <c r="G2618" s="4">
        <v>10</v>
      </c>
      <c r="H2618" s="3">
        <v>5</v>
      </c>
      <c r="I2618" s="13">
        <f t="shared" si="160"/>
        <v>29112000</v>
      </c>
      <c r="J2618" s="12">
        <f t="shared" si="161"/>
        <v>110200000</v>
      </c>
      <c r="K2618" s="13">
        <f t="shared" si="162"/>
        <v>79800000</v>
      </c>
      <c r="L2618" s="12">
        <f t="shared" si="163"/>
        <v>102600000</v>
      </c>
    </row>
    <row r="2619" spans="1:12" ht="37.5" x14ac:dyDescent="0.25">
      <c r="A2619" s="11">
        <v>500710</v>
      </c>
      <c r="B2619" s="1"/>
      <c r="C2619" s="2" t="s">
        <v>1563</v>
      </c>
      <c r="D2619" s="7"/>
      <c r="E2619" s="5">
        <v>16</v>
      </c>
      <c r="F2619" s="4">
        <v>16</v>
      </c>
      <c r="G2619" s="4">
        <v>0</v>
      </c>
      <c r="H2619" s="3">
        <v>4</v>
      </c>
      <c r="I2619" s="13">
        <f t="shared" si="160"/>
        <v>8856000</v>
      </c>
      <c r="J2619" s="12">
        <f t="shared" si="161"/>
        <v>29600000</v>
      </c>
      <c r="K2619" s="13">
        <f t="shared" si="162"/>
        <v>29600000</v>
      </c>
      <c r="L2619" s="12">
        <f t="shared" si="163"/>
        <v>29600000</v>
      </c>
    </row>
    <row r="2620" spans="1:12" ht="56.25" x14ac:dyDescent="0.25">
      <c r="A2620" s="11">
        <v>500720</v>
      </c>
      <c r="B2620" s="1"/>
      <c r="C2620" s="2" t="s">
        <v>1564</v>
      </c>
      <c r="D2620" s="7"/>
      <c r="E2620" s="5">
        <v>7</v>
      </c>
      <c r="F2620" s="4">
        <v>7</v>
      </c>
      <c r="G2620" s="4">
        <v>0</v>
      </c>
      <c r="H2620" s="3">
        <v>6</v>
      </c>
      <c r="I2620" s="13">
        <f t="shared" si="160"/>
        <v>3874500</v>
      </c>
      <c r="J2620" s="12">
        <f t="shared" si="161"/>
        <v>12950000</v>
      </c>
      <c r="K2620" s="13">
        <f t="shared" si="162"/>
        <v>12950000</v>
      </c>
      <c r="L2620" s="12">
        <f t="shared" si="163"/>
        <v>12950000</v>
      </c>
    </row>
    <row r="2621" spans="1:12" ht="19.5" x14ac:dyDescent="0.25">
      <c r="A2621" s="11">
        <v>500725</v>
      </c>
      <c r="B2621" s="1"/>
      <c r="C2621" s="2" t="s">
        <v>3330</v>
      </c>
      <c r="D2621" s="7" t="s">
        <v>1565</v>
      </c>
      <c r="E2621" s="5">
        <v>24</v>
      </c>
      <c r="F2621" s="4">
        <v>24</v>
      </c>
      <c r="G2621" s="4">
        <v>0</v>
      </c>
      <c r="H2621" s="3">
        <v>4</v>
      </c>
      <c r="I2621" s="13">
        <f t="shared" si="160"/>
        <v>13284000</v>
      </c>
      <c r="J2621" s="12">
        <f t="shared" si="161"/>
        <v>44400000</v>
      </c>
      <c r="K2621" s="13">
        <f t="shared" si="162"/>
        <v>44400000</v>
      </c>
      <c r="L2621" s="12">
        <f t="shared" si="163"/>
        <v>44400000</v>
      </c>
    </row>
    <row r="2622" spans="1:12" ht="37.5" x14ac:dyDescent="0.25">
      <c r="A2622" s="11">
        <v>500730</v>
      </c>
      <c r="B2622" s="1"/>
      <c r="C2622" s="2" t="s">
        <v>1566</v>
      </c>
      <c r="D2622" s="7"/>
      <c r="E2622" s="5">
        <v>10</v>
      </c>
      <c r="F2622" s="4">
        <v>10</v>
      </c>
      <c r="G2622" s="4">
        <v>0</v>
      </c>
      <c r="H2622" s="3">
        <v>6</v>
      </c>
      <c r="I2622" s="13">
        <f t="shared" si="160"/>
        <v>5535000</v>
      </c>
      <c r="J2622" s="12">
        <f t="shared" si="161"/>
        <v>18500000</v>
      </c>
      <c r="K2622" s="13">
        <f t="shared" si="162"/>
        <v>18500000</v>
      </c>
      <c r="L2622" s="12">
        <f t="shared" si="163"/>
        <v>18500000</v>
      </c>
    </row>
    <row r="2623" spans="1:12" ht="56.25" x14ac:dyDescent="0.25">
      <c r="A2623" s="11">
        <v>500735</v>
      </c>
      <c r="B2623" s="1"/>
      <c r="C2623" s="2" t="s">
        <v>3331</v>
      </c>
      <c r="D2623" s="7"/>
      <c r="E2623" s="5">
        <v>24</v>
      </c>
      <c r="F2623" s="4">
        <v>24</v>
      </c>
      <c r="G2623" s="4">
        <v>0</v>
      </c>
      <c r="H2623" s="3">
        <v>6</v>
      </c>
      <c r="I2623" s="13">
        <f t="shared" si="160"/>
        <v>13284000</v>
      </c>
      <c r="J2623" s="12">
        <f t="shared" si="161"/>
        <v>44400000</v>
      </c>
      <c r="K2623" s="13">
        <f t="shared" si="162"/>
        <v>44400000</v>
      </c>
      <c r="L2623" s="12">
        <f t="shared" si="163"/>
        <v>44400000</v>
      </c>
    </row>
    <row r="2624" spans="1:12" ht="19.5" x14ac:dyDescent="0.25">
      <c r="A2624" s="11">
        <v>500740</v>
      </c>
      <c r="B2624" s="1"/>
      <c r="C2624" s="2" t="s">
        <v>1567</v>
      </c>
      <c r="D2624" s="7"/>
      <c r="E2624" s="5">
        <v>11</v>
      </c>
      <c r="F2624" s="4">
        <v>11</v>
      </c>
      <c r="G2624" s="4">
        <v>0</v>
      </c>
      <c r="H2624" s="3">
        <v>4</v>
      </c>
      <c r="I2624" s="13">
        <f t="shared" si="160"/>
        <v>6088500</v>
      </c>
      <c r="J2624" s="12">
        <f t="shared" si="161"/>
        <v>20350000</v>
      </c>
      <c r="K2624" s="13">
        <f t="shared" si="162"/>
        <v>20350000</v>
      </c>
      <c r="L2624" s="12">
        <f t="shared" si="163"/>
        <v>20350000</v>
      </c>
    </row>
    <row r="2625" spans="1:12" ht="37.5" x14ac:dyDescent="0.25">
      <c r="A2625" s="11">
        <v>500745</v>
      </c>
      <c r="B2625" s="1"/>
      <c r="C2625" s="2" t="s">
        <v>1568</v>
      </c>
      <c r="D2625" s="7"/>
      <c r="E2625" s="5">
        <v>58</v>
      </c>
      <c r="F2625" s="4">
        <v>58</v>
      </c>
      <c r="G2625" s="4">
        <v>0</v>
      </c>
      <c r="H2625" s="3">
        <v>10</v>
      </c>
      <c r="I2625" s="13">
        <f t="shared" si="160"/>
        <v>32103000</v>
      </c>
      <c r="J2625" s="12">
        <f t="shared" si="161"/>
        <v>107300000</v>
      </c>
      <c r="K2625" s="13">
        <f t="shared" si="162"/>
        <v>107300000</v>
      </c>
      <c r="L2625" s="12">
        <f t="shared" si="163"/>
        <v>107300000</v>
      </c>
    </row>
    <row r="2626" spans="1:12" ht="37.5" x14ac:dyDescent="0.25">
      <c r="A2626" s="11">
        <v>500750</v>
      </c>
      <c r="B2626" s="1"/>
      <c r="C2626" s="2" t="s">
        <v>1569</v>
      </c>
      <c r="D2626" s="7"/>
      <c r="E2626" s="5">
        <v>71</v>
      </c>
      <c r="F2626" s="4">
        <v>71</v>
      </c>
      <c r="G2626" s="4">
        <v>0</v>
      </c>
      <c r="H2626" s="3">
        <v>10</v>
      </c>
      <c r="I2626" s="13">
        <f t="shared" si="160"/>
        <v>39298500</v>
      </c>
      <c r="J2626" s="12">
        <f t="shared" si="161"/>
        <v>131350000</v>
      </c>
      <c r="K2626" s="13">
        <f t="shared" si="162"/>
        <v>131350000</v>
      </c>
      <c r="L2626" s="12">
        <f t="shared" si="163"/>
        <v>131350000</v>
      </c>
    </row>
    <row r="2627" spans="1:12" ht="37.5" x14ac:dyDescent="0.25">
      <c r="A2627" s="11">
        <v>500755</v>
      </c>
      <c r="B2627" s="1"/>
      <c r="C2627" s="2" t="s">
        <v>1570</v>
      </c>
      <c r="D2627" s="7"/>
      <c r="E2627" s="5">
        <v>33</v>
      </c>
      <c r="F2627" s="4">
        <v>33</v>
      </c>
      <c r="G2627" s="4">
        <v>0</v>
      </c>
      <c r="H2627" s="3">
        <v>8</v>
      </c>
      <c r="I2627" s="13">
        <f t="shared" si="160"/>
        <v>18265500</v>
      </c>
      <c r="J2627" s="12">
        <f t="shared" si="161"/>
        <v>61050000</v>
      </c>
      <c r="K2627" s="13">
        <f t="shared" si="162"/>
        <v>61050000</v>
      </c>
      <c r="L2627" s="12">
        <f t="shared" si="163"/>
        <v>61050000</v>
      </c>
    </row>
    <row r="2628" spans="1:12" ht="56.25" x14ac:dyDescent="0.25">
      <c r="A2628" s="11">
        <v>500760</v>
      </c>
      <c r="B2628" s="1"/>
      <c r="C2628" s="2" t="s">
        <v>1571</v>
      </c>
      <c r="D2628" s="7"/>
      <c r="E2628" s="5">
        <v>45</v>
      </c>
      <c r="F2628" s="4">
        <v>45</v>
      </c>
      <c r="G2628" s="4">
        <v>0</v>
      </c>
      <c r="H2628" s="3">
        <v>8</v>
      </c>
      <c r="I2628" s="13">
        <f t="shared" ref="I2628:I2691" si="164">F2628*553500+G2628*1140000</f>
        <v>24907500</v>
      </c>
      <c r="J2628" s="12">
        <f t="shared" ref="J2628:J2691" si="165">F2628*1850000+G2628*5100000</f>
        <v>83250000</v>
      </c>
      <c r="K2628" s="13">
        <f t="shared" ref="K2628:K2691" si="166">F2628*1850000+G2628*2060000</f>
        <v>83250000</v>
      </c>
      <c r="L2628" s="12">
        <f t="shared" ref="L2628:L2691" si="167">F2628*1850000+G2628*4340000</f>
        <v>83250000</v>
      </c>
    </row>
    <row r="2629" spans="1:12" ht="37.5" x14ac:dyDescent="0.25">
      <c r="A2629" s="11">
        <v>500765</v>
      </c>
      <c r="B2629" s="1"/>
      <c r="C2629" s="2" t="s">
        <v>1572</v>
      </c>
      <c r="D2629" s="7"/>
      <c r="E2629" s="5">
        <v>28</v>
      </c>
      <c r="F2629" s="4">
        <v>28</v>
      </c>
      <c r="G2629" s="4">
        <v>0</v>
      </c>
      <c r="H2629" s="3">
        <v>8</v>
      </c>
      <c r="I2629" s="13">
        <f t="shared" si="164"/>
        <v>15498000</v>
      </c>
      <c r="J2629" s="12">
        <f t="shared" si="165"/>
        <v>51800000</v>
      </c>
      <c r="K2629" s="13">
        <f t="shared" si="166"/>
        <v>51800000</v>
      </c>
      <c r="L2629" s="12">
        <f t="shared" si="167"/>
        <v>51800000</v>
      </c>
    </row>
    <row r="2630" spans="1:12" ht="37.5" x14ac:dyDescent="0.25">
      <c r="A2630" s="11">
        <v>500770</v>
      </c>
      <c r="B2630" s="1"/>
      <c r="C2630" s="2" t="s">
        <v>1573</v>
      </c>
      <c r="D2630" s="7"/>
      <c r="E2630" s="5">
        <v>26</v>
      </c>
      <c r="F2630" s="4">
        <v>26</v>
      </c>
      <c r="G2630" s="4">
        <v>0</v>
      </c>
      <c r="H2630" s="3">
        <v>8</v>
      </c>
      <c r="I2630" s="13">
        <f t="shared" si="164"/>
        <v>14391000</v>
      </c>
      <c r="J2630" s="12">
        <f t="shared" si="165"/>
        <v>48100000</v>
      </c>
      <c r="K2630" s="13">
        <f t="shared" si="166"/>
        <v>48100000</v>
      </c>
      <c r="L2630" s="12">
        <f t="shared" si="167"/>
        <v>48100000</v>
      </c>
    </row>
    <row r="2631" spans="1:12" ht="93.75" x14ac:dyDescent="0.25">
      <c r="A2631" s="11">
        <v>500775</v>
      </c>
      <c r="B2631" s="1"/>
      <c r="C2631" s="2" t="s">
        <v>1574</v>
      </c>
      <c r="D2631" s="7"/>
      <c r="E2631" s="5">
        <v>14</v>
      </c>
      <c r="F2631" s="4">
        <v>14</v>
      </c>
      <c r="G2631" s="4">
        <v>0</v>
      </c>
      <c r="H2631" s="3">
        <v>7</v>
      </c>
      <c r="I2631" s="13">
        <f t="shared" si="164"/>
        <v>7749000</v>
      </c>
      <c r="J2631" s="12">
        <f t="shared" si="165"/>
        <v>25900000</v>
      </c>
      <c r="K2631" s="13">
        <f t="shared" si="166"/>
        <v>25900000</v>
      </c>
      <c r="L2631" s="12">
        <f t="shared" si="167"/>
        <v>25900000</v>
      </c>
    </row>
    <row r="2632" spans="1:12" ht="112.5" x14ac:dyDescent="0.25">
      <c r="A2632" s="11">
        <v>500780</v>
      </c>
      <c r="B2632" s="1"/>
      <c r="C2632" s="2" t="s">
        <v>1575</v>
      </c>
      <c r="D2632" s="7"/>
      <c r="E2632" s="5">
        <v>63</v>
      </c>
      <c r="F2632" s="4">
        <v>63</v>
      </c>
      <c r="G2632" s="4">
        <v>0</v>
      </c>
      <c r="H2632" s="3">
        <v>8</v>
      </c>
      <c r="I2632" s="13">
        <f t="shared" si="164"/>
        <v>34870500</v>
      </c>
      <c r="J2632" s="12">
        <f t="shared" si="165"/>
        <v>116550000</v>
      </c>
      <c r="K2632" s="13">
        <f t="shared" si="166"/>
        <v>116550000</v>
      </c>
      <c r="L2632" s="12">
        <f t="shared" si="167"/>
        <v>116550000</v>
      </c>
    </row>
    <row r="2633" spans="1:12" ht="56.25" x14ac:dyDescent="0.25">
      <c r="A2633" s="11">
        <v>500785</v>
      </c>
      <c r="B2633" s="1"/>
      <c r="C2633" s="2" t="s">
        <v>1576</v>
      </c>
      <c r="D2633" s="7"/>
      <c r="E2633" s="5">
        <v>74</v>
      </c>
      <c r="F2633" s="4">
        <v>74</v>
      </c>
      <c r="G2633" s="4">
        <v>0</v>
      </c>
      <c r="H2633" s="3">
        <v>8</v>
      </c>
      <c r="I2633" s="13">
        <f t="shared" si="164"/>
        <v>40959000</v>
      </c>
      <c r="J2633" s="12">
        <f t="shared" si="165"/>
        <v>136900000</v>
      </c>
      <c r="K2633" s="13">
        <f t="shared" si="166"/>
        <v>136900000</v>
      </c>
      <c r="L2633" s="12">
        <f t="shared" si="167"/>
        <v>136900000</v>
      </c>
    </row>
    <row r="2634" spans="1:12" ht="93.75" x14ac:dyDescent="0.25">
      <c r="A2634" s="11">
        <v>500790</v>
      </c>
      <c r="B2634" s="1"/>
      <c r="C2634" s="2" t="s">
        <v>1577</v>
      </c>
      <c r="D2634" s="7"/>
      <c r="E2634" s="5">
        <v>98</v>
      </c>
      <c r="F2634" s="4">
        <v>98</v>
      </c>
      <c r="G2634" s="4">
        <v>0</v>
      </c>
      <c r="H2634" s="3">
        <v>8</v>
      </c>
      <c r="I2634" s="13">
        <f t="shared" si="164"/>
        <v>54243000</v>
      </c>
      <c r="J2634" s="12">
        <f t="shared" si="165"/>
        <v>181300000</v>
      </c>
      <c r="K2634" s="13">
        <f t="shared" si="166"/>
        <v>181300000</v>
      </c>
      <c r="L2634" s="12">
        <f t="shared" si="167"/>
        <v>181300000</v>
      </c>
    </row>
    <row r="2635" spans="1:12" ht="93.75" x14ac:dyDescent="0.25">
      <c r="A2635" s="11">
        <v>500795</v>
      </c>
      <c r="B2635" s="1"/>
      <c r="C2635" s="2" t="s">
        <v>1578</v>
      </c>
      <c r="D2635" s="7"/>
      <c r="E2635" s="5">
        <v>68</v>
      </c>
      <c r="F2635" s="4">
        <v>68</v>
      </c>
      <c r="G2635" s="4">
        <v>0</v>
      </c>
      <c r="H2635" s="3">
        <v>8</v>
      </c>
      <c r="I2635" s="13">
        <f t="shared" si="164"/>
        <v>37638000</v>
      </c>
      <c r="J2635" s="12">
        <f t="shared" si="165"/>
        <v>125800000</v>
      </c>
      <c r="K2635" s="13">
        <f t="shared" si="166"/>
        <v>125800000</v>
      </c>
      <c r="L2635" s="12">
        <f t="shared" si="167"/>
        <v>125800000</v>
      </c>
    </row>
    <row r="2636" spans="1:12" ht="37.5" x14ac:dyDescent="0.25">
      <c r="A2636" s="11">
        <v>500800</v>
      </c>
      <c r="B2636" s="1"/>
      <c r="C2636" s="2" t="s">
        <v>1579</v>
      </c>
      <c r="D2636" s="7"/>
      <c r="E2636" s="5">
        <v>74</v>
      </c>
      <c r="F2636" s="4">
        <v>74</v>
      </c>
      <c r="G2636" s="4">
        <v>0</v>
      </c>
      <c r="H2636" s="3">
        <v>8</v>
      </c>
      <c r="I2636" s="13">
        <f t="shared" si="164"/>
        <v>40959000</v>
      </c>
      <c r="J2636" s="12">
        <f t="shared" si="165"/>
        <v>136900000</v>
      </c>
      <c r="K2636" s="13">
        <f t="shared" si="166"/>
        <v>136900000</v>
      </c>
      <c r="L2636" s="12">
        <f t="shared" si="167"/>
        <v>136900000</v>
      </c>
    </row>
    <row r="2637" spans="1:12" ht="112.5" x14ac:dyDescent="0.25">
      <c r="A2637" s="11">
        <v>500805</v>
      </c>
      <c r="B2637" s="1"/>
      <c r="C2637" s="2" t="s">
        <v>1580</v>
      </c>
      <c r="D2637" s="7"/>
      <c r="E2637" s="5">
        <v>89</v>
      </c>
      <c r="F2637" s="4">
        <v>89</v>
      </c>
      <c r="G2637" s="4">
        <v>0</v>
      </c>
      <c r="H2637" s="3">
        <v>8</v>
      </c>
      <c r="I2637" s="13">
        <f t="shared" si="164"/>
        <v>49261500</v>
      </c>
      <c r="J2637" s="12">
        <f t="shared" si="165"/>
        <v>164650000</v>
      </c>
      <c r="K2637" s="13">
        <f t="shared" si="166"/>
        <v>164650000</v>
      </c>
      <c r="L2637" s="12">
        <f t="shared" si="167"/>
        <v>164650000</v>
      </c>
    </row>
    <row r="2638" spans="1:12" ht="93.75" x14ac:dyDescent="0.25">
      <c r="A2638" s="11">
        <v>500810</v>
      </c>
      <c r="B2638" s="1"/>
      <c r="C2638" s="2" t="s">
        <v>1581</v>
      </c>
      <c r="D2638" s="7"/>
      <c r="E2638" s="5">
        <v>58</v>
      </c>
      <c r="F2638" s="4">
        <v>58</v>
      </c>
      <c r="G2638" s="4">
        <v>0</v>
      </c>
      <c r="H2638" s="3">
        <v>8</v>
      </c>
      <c r="I2638" s="13">
        <f t="shared" si="164"/>
        <v>32103000</v>
      </c>
      <c r="J2638" s="12">
        <f t="shared" si="165"/>
        <v>107300000</v>
      </c>
      <c r="K2638" s="13">
        <f t="shared" si="166"/>
        <v>107300000</v>
      </c>
      <c r="L2638" s="12">
        <f t="shared" si="167"/>
        <v>107300000</v>
      </c>
    </row>
    <row r="2639" spans="1:12" ht="75" x14ac:dyDescent="0.25">
      <c r="A2639" s="11">
        <v>500815</v>
      </c>
      <c r="B2639" s="1"/>
      <c r="C2639" s="2" t="s">
        <v>1582</v>
      </c>
      <c r="D2639" s="7"/>
      <c r="E2639" s="5">
        <v>40</v>
      </c>
      <c r="F2639" s="4">
        <v>40</v>
      </c>
      <c r="G2639" s="4">
        <v>0</v>
      </c>
      <c r="H2639" s="3">
        <v>8</v>
      </c>
      <c r="I2639" s="13">
        <f t="shared" si="164"/>
        <v>22140000</v>
      </c>
      <c r="J2639" s="12">
        <f t="shared" si="165"/>
        <v>74000000</v>
      </c>
      <c r="K2639" s="13">
        <f t="shared" si="166"/>
        <v>74000000</v>
      </c>
      <c r="L2639" s="12">
        <f t="shared" si="167"/>
        <v>74000000</v>
      </c>
    </row>
    <row r="2640" spans="1:12" ht="56.25" x14ac:dyDescent="0.25">
      <c r="A2640" s="11">
        <v>500820</v>
      </c>
      <c r="B2640" s="1"/>
      <c r="C2640" s="2" t="s">
        <v>1583</v>
      </c>
      <c r="D2640" s="7"/>
      <c r="E2640" s="5">
        <v>55</v>
      </c>
      <c r="F2640" s="4">
        <v>55</v>
      </c>
      <c r="G2640" s="4">
        <v>0</v>
      </c>
      <c r="H2640" s="3">
        <v>8</v>
      </c>
      <c r="I2640" s="13">
        <f t="shared" si="164"/>
        <v>30442500</v>
      </c>
      <c r="J2640" s="12">
        <f t="shared" si="165"/>
        <v>101750000</v>
      </c>
      <c r="K2640" s="13">
        <f t="shared" si="166"/>
        <v>101750000</v>
      </c>
      <c r="L2640" s="12">
        <f t="shared" si="167"/>
        <v>101750000</v>
      </c>
    </row>
    <row r="2641" spans="1:12" ht="112.5" x14ac:dyDescent="0.25">
      <c r="A2641" s="11">
        <v>500825</v>
      </c>
      <c r="B2641" s="1"/>
      <c r="C2641" s="2" t="s">
        <v>1584</v>
      </c>
      <c r="D2641" s="7"/>
      <c r="E2641" s="5">
        <v>59</v>
      </c>
      <c r="F2641" s="4">
        <v>59</v>
      </c>
      <c r="G2641" s="4">
        <v>0</v>
      </c>
      <c r="H2641" s="3">
        <v>8</v>
      </c>
      <c r="I2641" s="13">
        <f t="shared" si="164"/>
        <v>32656500</v>
      </c>
      <c r="J2641" s="12">
        <f t="shared" si="165"/>
        <v>109150000</v>
      </c>
      <c r="K2641" s="13">
        <f t="shared" si="166"/>
        <v>109150000</v>
      </c>
      <c r="L2641" s="12">
        <f t="shared" si="167"/>
        <v>109150000</v>
      </c>
    </row>
    <row r="2642" spans="1:12" ht="56.25" x14ac:dyDescent="0.25">
      <c r="A2642" s="11">
        <v>500830</v>
      </c>
      <c r="B2642" s="1"/>
      <c r="C2642" s="2" t="s">
        <v>1585</v>
      </c>
      <c r="D2642" s="7"/>
      <c r="E2642" s="5">
        <v>43</v>
      </c>
      <c r="F2642" s="4">
        <v>43</v>
      </c>
      <c r="G2642" s="4">
        <v>0</v>
      </c>
      <c r="H2642" s="3">
        <v>8</v>
      </c>
      <c r="I2642" s="13">
        <f t="shared" si="164"/>
        <v>23800500</v>
      </c>
      <c r="J2642" s="12">
        <f t="shared" si="165"/>
        <v>79550000</v>
      </c>
      <c r="K2642" s="13">
        <f t="shared" si="166"/>
        <v>79550000</v>
      </c>
      <c r="L2642" s="12">
        <f t="shared" si="167"/>
        <v>79550000</v>
      </c>
    </row>
    <row r="2643" spans="1:12" ht="93.75" x14ac:dyDescent="0.25">
      <c r="A2643" s="11">
        <v>500835</v>
      </c>
      <c r="B2643" s="1"/>
      <c r="C2643" s="2" t="s">
        <v>1586</v>
      </c>
      <c r="D2643" s="7"/>
      <c r="E2643" s="5">
        <v>56</v>
      </c>
      <c r="F2643" s="4">
        <v>56</v>
      </c>
      <c r="G2643" s="4">
        <v>0</v>
      </c>
      <c r="H2643" s="3">
        <v>8</v>
      </c>
      <c r="I2643" s="13">
        <f t="shared" si="164"/>
        <v>30996000</v>
      </c>
      <c r="J2643" s="12">
        <f t="shared" si="165"/>
        <v>103600000</v>
      </c>
      <c r="K2643" s="13">
        <f t="shared" si="166"/>
        <v>103600000</v>
      </c>
      <c r="L2643" s="12">
        <f t="shared" si="167"/>
        <v>103600000</v>
      </c>
    </row>
    <row r="2644" spans="1:12" ht="150" x14ac:dyDescent="0.25">
      <c r="A2644" s="11">
        <v>500840</v>
      </c>
      <c r="B2644" s="1"/>
      <c r="C2644" s="2" t="s">
        <v>3332</v>
      </c>
      <c r="D2644" s="7" t="s">
        <v>1587</v>
      </c>
      <c r="E2644" s="5">
        <v>90</v>
      </c>
      <c r="F2644" s="4">
        <v>90</v>
      </c>
      <c r="G2644" s="4">
        <v>0</v>
      </c>
      <c r="H2644" s="3">
        <v>8</v>
      </c>
      <c r="I2644" s="13">
        <f t="shared" si="164"/>
        <v>49815000</v>
      </c>
      <c r="J2644" s="12">
        <f t="shared" si="165"/>
        <v>166500000</v>
      </c>
      <c r="K2644" s="13">
        <f t="shared" si="166"/>
        <v>166500000</v>
      </c>
      <c r="L2644" s="12">
        <f t="shared" si="167"/>
        <v>166500000</v>
      </c>
    </row>
    <row r="2645" spans="1:12" ht="56.25" x14ac:dyDescent="0.25">
      <c r="A2645" s="11">
        <v>500845</v>
      </c>
      <c r="B2645" s="1"/>
      <c r="C2645" s="2" t="s">
        <v>1588</v>
      </c>
      <c r="D2645" s="7"/>
      <c r="E2645" s="5">
        <v>42</v>
      </c>
      <c r="F2645" s="4">
        <v>42</v>
      </c>
      <c r="G2645" s="4">
        <v>0</v>
      </c>
      <c r="H2645" s="3">
        <v>8</v>
      </c>
      <c r="I2645" s="13">
        <f t="shared" si="164"/>
        <v>23247000</v>
      </c>
      <c r="J2645" s="12">
        <f t="shared" si="165"/>
        <v>77700000</v>
      </c>
      <c r="K2645" s="13">
        <f t="shared" si="166"/>
        <v>77700000</v>
      </c>
      <c r="L2645" s="12">
        <f t="shared" si="167"/>
        <v>77700000</v>
      </c>
    </row>
    <row r="2646" spans="1:12" ht="37.5" x14ac:dyDescent="0.25">
      <c r="A2646" s="11">
        <v>500850</v>
      </c>
      <c r="B2646" s="1"/>
      <c r="C2646" s="2" t="s">
        <v>3333</v>
      </c>
      <c r="D2646" s="7" t="s">
        <v>1589</v>
      </c>
      <c r="E2646" s="5">
        <v>26</v>
      </c>
      <c r="F2646" s="4">
        <v>26</v>
      </c>
      <c r="G2646" s="4">
        <v>0</v>
      </c>
      <c r="H2646" s="3">
        <v>7</v>
      </c>
      <c r="I2646" s="13">
        <f t="shared" si="164"/>
        <v>14391000</v>
      </c>
      <c r="J2646" s="12">
        <f t="shared" si="165"/>
        <v>48100000</v>
      </c>
      <c r="K2646" s="13">
        <f t="shared" si="166"/>
        <v>48100000</v>
      </c>
      <c r="L2646" s="12">
        <f t="shared" si="167"/>
        <v>48100000</v>
      </c>
    </row>
    <row r="2647" spans="1:12" ht="75" x14ac:dyDescent="0.25">
      <c r="A2647" s="11">
        <v>500855</v>
      </c>
      <c r="B2647" s="1"/>
      <c r="C2647" s="2" t="s">
        <v>1590</v>
      </c>
      <c r="D2647" s="7"/>
      <c r="E2647" s="5">
        <v>31</v>
      </c>
      <c r="F2647" s="4">
        <v>31</v>
      </c>
      <c r="G2647" s="4">
        <v>0</v>
      </c>
      <c r="H2647" s="3">
        <v>6</v>
      </c>
      <c r="I2647" s="13">
        <f t="shared" si="164"/>
        <v>17158500</v>
      </c>
      <c r="J2647" s="12">
        <f t="shared" si="165"/>
        <v>57350000</v>
      </c>
      <c r="K2647" s="13">
        <f t="shared" si="166"/>
        <v>57350000</v>
      </c>
      <c r="L2647" s="12">
        <f t="shared" si="167"/>
        <v>57350000</v>
      </c>
    </row>
    <row r="2648" spans="1:12" ht="93.75" x14ac:dyDescent="0.25">
      <c r="A2648" s="11">
        <v>500860</v>
      </c>
      <c r="B2648" s="1"/>
      <c r="C2648" s="2" t="s">
        <v>1591</v>
      </c>
      <c r="D2648" s="7"/>
      <c r="E2648" s="5">
        <v>57</v>
      </c>
      <c r="F2648" s="4">
        <v>57</v>
      </c>
      <c r="G2648" s="4">
        <v>0</v>
      </c>
      <c r="H2648" s="3">
        <v>7</v>
      </c>
      <c r="I2648" s="13">
        <f t="shared" si="164"/>
        <v>31549500</v>
      </c>
      <c r="J2648" s="12">
        <f t="shared" si="165"/>
        <v>105450000</v>
      </c>
      <c r="K2648" s="13">
        <f t="shared" si="166"/>
        <v>105450000</v>
      </c>
      <c r="L2648" s="12">
        <f t="shared" si="167"/>
        <v>105450000</v>
      </c>
    </row>
    <row r="2649" spans="1:12" ht="37.5" x14ac:dyDescent="0.25">
      <c r="A2649" s="11">
        <v>500865</v>
      </c>
      <c r="B2649" s="1"/>
      <c r="C2649" s="2" t="s">
        <v>1592</v>
      </c>
      <c r="D2649" s="7"/>
      <c r="E2649" s="5">
        <v>36</v>
      </c>
      <c r="F2649" s="4">
        <v>36</v>
      </c>
      <c r="G2649" s="4">
        <v>0</v>
      </c>
      <c r="H2649" s="3">
        <v>7</v>
      </c>
      <c r="I2649" s="13">
        <f t="shared" si="164"/>
        <v>19926000</v>
      </c>
      <c r="J2649" s="12">
        <f t="shared" si="165"/>
        <v>66600000</v>
      </c>
      <c r="K2649" s="13">
        <f t="shared" si="166"/>
        <v>66600000</v>
      </c>
      <c r="L2649" s="12">
        <f t="shared" si="167"/>
        <v>66600000</v>
      </c>
    </row>
    <row r="2650" spans="1:12" ht="37.5" x14ac:dyDescent="0.25">
      <c r="A2650" s="11">
        <v>500870</v>
      </c>
      <c r="B2650" s="1"/>
      <c r="C2650" s="2" t="s">
        <v>1593</v>
      </c>
      <c r="D2650" s="7"/>
      <c r="E2650" s="5">
        <v>47</v>
      </c>
      <c r="F2650" s="4">
        <v>47</v>
      </c>
      <c r="G2650" s="4">
        <v>0</v>
      </c>
      <c r="H2650" s="3">
        <v>7</v>
      </c>
      <c r="I2650" s="13">
        <f t="shared" si="164"/>
        <v>26014500</v>
      </c>
      <c r="J2650" s="12">
        <f t="shared" si="165"/>
        <v>86950000</v>
      </c>
      <c r="K2650" s="13">
        <f t="shared" si="166"/>
        <v>86950000</v>
      </c>
      <c r="L2650" s="12">
        <f t="shared" si="167"/>
        <v>86950000</v>
      </c>
    </row>
    <row r="2651" spans="1:12" ht="56.25" x14ac:dyDescent="0.25">
      <c r="A2651" s="11">
        <v>500875</v>
      </c>
      <c r="B2651" s="1"/>
      <c r="C2651" s="2" t="s">
        <v>1594</v>
      </c>
      <c r="D2651" s="7"/>
      <c r="E2651" s="5">
        <v>60</v>
      </c>
      <c r="F2651" s="4">
        <v>60</v>
      </c>
      <c r="G2651" s="4">
        <v>0</v>
      </c>
      <c r="H2651" s="3">
        <v>8</v>
      </c>
      <c r="I2651" s="13">
        <f t="shared" si="164"/>
        <v>33210000</v>
      </c>
      <c r="J2651" s="12">
        <f t="shared" si="165"/>
        <v>111000000</v>
      </c>
      <c r="K2651" s="13">
        <f t="shared" si="166"/>
        <v>111000000</v>
      </c>
      <c r="L2651" s="12">
        <f t="shared" si="167"/>
        <v>111000000</v>
      </c>
    </row>
    <row r="2652" spans="1:12" ht="75" x14ac:dyDescent="0.25">
      <c r="A2652" s="11">
        <v>500880</v>
      </c>
      <c r="B2652" s="1"/>
      <c r="C2652" s="2" t="s">
        <v>3334</v>
      </c>
      <c r="D2652" s="7" t="s">
        <v>3335</v>
      </c>
      <c r="E2652" s="5">
        <v>38</v>
      </c>
      <c r="F2652" s="4">
        <v>38</v>
      </c>
      <c r="G2652" s="4">
        <v>0</v>
      </c>
      <c r="H2652" s="3">
        <v>7</v>
      </c>
      <c r="I2652" s="13">
        <f t="shared" si="164"/>
        <v>21033000</v>
      </c>
      <c r="J2652" s="12">
        <f t="shared" si="165"/>
        <v>70300000</v>
      </c>
      <c r="K2652" s="13">
        <f t="shared" si="166"/>
        <v>70300000</v>
      </c>
      <c r="L2652" s="12">
        <f t="shared" si="167"/>
        <v>70300000</v>
      </c>
    </row>
    <row r="2653" spans="1:12" ht="131.25" x14ac:dyDescent="0.25">
      <c r="A2653" s="11">
        <v>500885</v>
      </c>
      <c r="B2653" s="1"/>
      <c r="C2653" s="2" t="s">
        <v>1595</v>
      </c>
      <c r="D2653" s="7"/>
      <c r="E2653" s="5">
        <v>6</v>
      </c>
      <c r="F2653" s="4">
        <v>6</v>
      </c>
      <c r="G2653" s="4">
        <v>0</v>
      </c>
      <c r="H2653" s="3">
        <v>7</v>
      </c>
      <c r="I2653" s="13">
        <f t="shared" si="164"/>
        <v>3321000</v>
      </c>
      <c r="J2653" s="12">
        <f t="shared" si="165"/>
        <v>11100000</v>
      </c>
      <c r="K2653" s="13">
        <f t="shared" si="166"/>
        <v>11100000</v>
      </c>
      <c r="L2653" s="12">
        <f t="shared" si="167"/>
        <v>11100000</v>
      </c>
    </row>
    <row r="2654" spans="1:12" ht="93.75" x14ac:dyDescent="0.25">
      <c r="A2654" s="11">
        <v>500890</v>
      </c>
      <c r="B2654" s="1" t="s">
        <v>16</v>
      </c>
      <c r="C2654" s="2" t="s">
        <v>3336</v>
      </c>
      <c r="D2654" s="7"/>
      <c r="E2654" s="5">
        <v>69.5</v>
      </c>
      <c r="F2654" s="4">
        <v>26</v>
      </c>
      <c r="G2654" s="4">
        <v>43.5</v>
      </c>
      <c r="H2654" s="3">
        <v>11</v>
      </c>
      <c r="I2654" s="13">
        <f t="shared" si="164"/>
        <v>63981000</v>
      </c>
      <c r="J2654" s="12">
        <f t="shared" si="165"/>
        <v>269950000</v>
      </c>
      <c r="K2654" s="13">
        <f t="shared" si="166"/>
        <v>137710000</v>
      </c>
      <c r="L2654" s="12">
        <f t="shared" si="167"/>
        <v>236890000</v>
      </c>
    </row>
    <row r="2655" spans="1:12" ht="37.5" x14ac:dyDescent="0.25">
      <c r="A2655" s="11">
        <v>500891</v>
      </c>
      <c r="B2655" s="1"/>
      <c r="C2655" s="2" t="s">
        <v>3337</v>
      </c>
      <c r="D2655" s="7"/>
      <c r="E2655" s="5">
        <v>7</v>
      </c>
      <c r="F2655" s="4">
        <v>7</v>
      </c>
      <c r="G2655" s="4">
        <v>0</v>
      </c>
      <c r="H2655" s="3">
        <v>11</v>
      </c>
      <c r="I2655" s="13">
        <f t="shared" si="164"/>
        <v>3874500</v>
      </c>
      <c r="J2655" s="12">
        <f t="shared" si="165"/>
        <v>12950000</v>
      </c>
      <c r="K2655" s="13">
        <f t="shared" si="166"/>
        <v>12950000</v>
      </c>
      <c r="L2655" s="12">
        <f t="shared" si="167"/>
        <v>12950000</v>
      </c>
    </row>
    <row r="2656" spans="1:12" ht="56.25" x14ac:dyDescent="0.25">
      <c r="A2656" s="11">
        <v>500895</v>
      </c>
      <c r="B2656" s="1" t="s">
        <v>16</v>
      </c>
      <c r="C2656" s="2" t="s">
        <v>3338</v>
      </c>
      <c r="D2656" s="7"/>
      <c r="E2656" s="5">
        <v>56</v>
      </c>
      <c r="F2656" s="4">
        <v>20</v>
      </c>
      <c r="G2656" s="4">
        <v>36</v>
      </c>
      <c r="H2656" s="3">
        <v>11</v>
      </c>
      <c r="I2656" s="13">
        <f t="shared" si="164"/>
        <v>52110000</v>
      </c>
      <c r="J2656" s="12">
        <f t="shared" si="165"/>
        <v>220600000</v>
      </c>
      <c r="K2656" s="13">
        <f t="shared" si="166"/>
        <v>111160000</v>
      </c>
      <c r="L2656" s="12">
        <f t="shared" si="167"/>
        <v>193240000</v>
      </c>
    </row>
    <row r="2657" spans="1:12" ht="112.5" x14ac:dyDescent="0.25">
      <c r="A2657" s="11">
        <v>500896</v>
      </c>
      <c r="B2657" s="1"/>
      <c r="C2657" s="2" t="s">
        <v>3339</v>
      </c>
      <c r="D2657" s="7"/>
      <c r="E2657" s="5">
        <v>22</v>
      </c>
      <c r="F2657" s="4">
        <v>22</v>
      </c>
      <c r="G2657" s="4">
        <v>0</v>
      </c>
      <c r="H2657" s="3">
        <v>11</v>
      </c>
      <c r="I2657" s="13">
        <f t="shared" si="164"/>
        <v>12177000</v>
      </c>
      <c r="J2657" s="12">
        <f t="shared" si="165"/>
        <v>40700000</v>
      </c>
      <c r="K2657" s="13">
        <f t="shared" si="166"/>
        <v>40700000</v>
      </c>
      <c r="L2657" s="12">
        <f t="shared" si="167"/>
        <v>40700000</v>
      </c>
    </row>
    <row r="2658" spans="1:12" ht="75" x14ac:dyDescent="0.25">
      <c r="A2658" s="11">
        <v>500900</v>
      </c>
      <c r="B2658" s="1"/>
      <c r="C2658" s="2" t="s">
        <v>1596</v>
      </c>
      <c r="D2658" s="7"/>
      <c r="E2658" s="5">
        <v>8</v>
      </c>
      <c r="F2658" s="4">
        <v>8</v>
      </c>
      <c r="G2658" s="4">
        <v>0</v>
      </c>
      <c r="H2658" s="3">
        <v>5</v>
      </c>
      <c r="I2658" s="13">
        <f t="shared" si="164"/>
        <v>4428000</v>
      </c>
      <c r="J2658" s="12">
        <f t="shared" si="165"/>
        <v>14800000</v>
      </c>
      <c r="K2658" s="13">
        <f t="shared" si="166"/>
        <v>14800000</v>
      </c>
      <c r="L2658" s="12">
        <f t="shared" si="167"/>
        <v>14800000</v>
      </c>
    </row>
    <row r="2659" spans="1:12" ht="37.5" x14ac:dyDescent="0.25">
      <c r="A2659" s="11">
        <v>500905</v>
      </c>
      <c r="B2659" s="1"/>
      <c r="C2659" s="2" t="s">
        <v>1597</v>
      </c>
      <c r="D2659" s="7" t="s">
        <v>3340</v>
      </c>
      <c r="E2659" s="5">
        <v>10</v>
      </c>
      <c r="F2659" s="4">
        <v>10</v>
      </c>
      <c r="G2659" s="4">
        <v>0</v>
      </c>
      <c r="H2659" s="3">
        <v>4</v>
      </c>
      <c r="I2659" s="13">
        <f t="shared" si="164"/>
        <v>5535000</v>
      </c>
      <c r="J2659" s="12">
        <f t="shared" si="165"/>
        <v>18500000</v>
      </c>
      <c r="K2659" s="13">
        <f t="shared" si="166"/>
        <v>18500000</v>
      </c>
      <c r="L2659" s="12">
        <f t="shared" si="167"/>
        <v>18500000</v>
      </c>
    </row>
    <row r="2660" spans="1:12" ht="168.75" x14ac:dyDescent="0.25">
      <c r="A2660" s="11">
        <v>500910</v>
      </c>
      <c r="B2660" s="1"/>
      <c r="C2660" s="2" t="s">
        <v>1598</v>
      </c>
      <c r="D2660" s="7"/>
      <c r="E2660" s="5">
        <v>7</v>
      </c>
      <c r="F2660" s="4">
        <v>7</v>
      </c>
      <c r="G2660" s="4">
        <v>0</v>
      </c>
      <c r="H2660" s="3">
        <v>4</v>
      </c>
      <c r="I2660" s="13">
        <f t="shared" si="164"/>
        <v>3874500</v>
      </c>
      <c r="J2660" s="12">
        <f t="shared" si="165"/>
        <v>12950000</v>
      </c>
      <c r="K2660" s="13">
        <f t="shared" si="166"/>
        <v>12950000</v>
      </c>
      <c r="L2660" s="12">
        <f t="shared" si="167"/>
        <v>12950000</v>
      </c>
    </row>
    <row r="2661" spans="1:12" ht="37.5" x14ac:dyDescent="0.25">
      <c r="A2661" s="11">
        <v>500915</v>
      </c>
      <c r="B2661" s="1"/>
      <c r="C2661" s="2" t="s">
        <v>1599</v>
      </c>
      <c r="D2661" s="7"/>
      <c r="E2661" s="5">
        <v>10</v>
      </c>
      <c r="F2661" s="4">
        <v>10</v>
      </c>
      <c r="G2661" s="4">
        <v>0</v>
      </c>
      <c r="H2661" s="3">
        <v>4</v>
      </c>
      <c r="I2661" s="13">
        <f t="shared" si="164"/>
        <v>5535000</v>
      </c>
      <c r="J2661" s="12">
        <f t="shared" si="165"/>
        <v>18500000</v>
      </c>
      <c r="K2661" s="13">
        <f t="shared" si="166"/>
        <v>18500000</v>
      </c>
      <c r="L2661" s="12">
        <f t="shared" si="167"/>
        <v>18500000</v>
      </c>
    </row>
    <row r="2662" spans="1:12" ht="56.25" x14ac:dyDescent="0.25">
      <c r="A2662" s="11">
        <v>500920</v>
      </c>
      <c r="B2662" s="1"/>
      <c r="C2662" s="2" t="s">
        <v>3341</v>
      </c>
      <c r="D2662" s="7"/>
      <c r="E2662" s="5">
        <v>47</v>
      </c>
      <c r="F2662" s="4">
        <v>47</v>
      </c>
      <c r="G2662" s="4">
        <v>0</v>
      </c>
      <c r="H2662" s="3">
        <v>6</v>
      </c>
      <c r="I2662" s="13">
        <f t="shared" si="164"/>
        <v>26014500</v>
      </c>
      <c r="J2662" s="12">
        <f t="shared" si="165"/>
        <v>86950000</v>
      </c>
      <c r="K2662" s="13">
        <f t="shared" si="166"/>
        <v>86950000</v>
      </c>
      <c r="L2662" s="12">
        <f t="shared" si="167"/>
        <v>86950000</v>
      </c>
    </row>
    <row r="2663" spans="1:12" ht="75" x14ac:dyDescent="0.25">
      <c r="A2663" s="11">
        <v>500925</v>
      </c>
      <c r="B2663" s="1"/>
      <c r="C2663" s="2" t="s">
        <v>5499</v>
      </c>
      <c r="D2663" s="7"/>
      <c r="E2663" s="5">
        <v>67</v>
      </c>
      <c r="F2663" s="4">
        <v>67</v>
      </c>
      <c r="G2663" s="4">
        <v>0</v>
      </c>
      <c r="H2663" s="3">
        <v>6</v>
      </c>
      <c r="I2663" s="13">
        <f t="shared" si="164"/>
        <v>37084500</v>
      </c>
      <c r="J2663" s="12">
        <f t="shared" si="165"/>
        <v>123950000</v>
      </c>
      <c r="K2663" s="13">
        <f t="shared" si="166"/>
        <v>123950000</v>
      </c>
      <c r="L2663" s="12">
        <f t="shared" si="167"/>
        <v>123950000</v>
      </c>
    </row>
    <row r="2664" spans="1:12" ht="56.25" x14ac:dyDescent="0.25">
      <c r="A2664" s="11">
        <v>500930</v>
      </c>
      <c r="B2664" s="1" t="s">
        <v>16</v>
      </c>
      <c r="C2664" s="2" t="s">
        <v>1600</v>
      </c>
      <c r="D2664" s="7"/>
      <c r="E2664" s="5">
        <v>30</v>
      </c>
      <c r="F2664" s="4">
        <v>30</v>
      </c>
      <c r="G2664" s="4">
        <v>0</v>
      </c>
      <c r="H2664" s="3">
        <v>6</v>
      </c>
      <c r="I2664" s="13">
        <f t="shared" si="164"/>
        <v>16605000</v>
      </c>
      <c r="J2664" s="12">
        <f t="shared" si="165"/>
        <v>55500000</v>
      </c>
      <c r="K2664" s="13">
        <f t="shared" si="166"/>
        <v>55500000</v>
      </c>
      <c r="L2664" s="12">
        <f t="shared" si="167"/>
        <v>55500000</v>
      </c>
    </row>
    <row r="2665" spans="1:12" ht="19.5" x14ac:dyDescent="0.25">
      <c r="A2665" s="11">
        <v>500935</v>
      </c>
      <c r="B2665" s="1"/>
      <c r="C2665" s="2" t="s">
        <v>1601</v>
      </c>
      <c r="D2665" s="7"/>
      <c r="E2665" s="5">
        <v>46</v>
      </c>
      <c r="F2665" s="4">
        <v>46</v>
      </c>
      <c r="G2665" s="4">
        <v>0</v>
      </c>
      <c r="H2665" s="3">
        <v>7</v>
      </c>
      <c r="I2665" s="13">
        <f t="shared" si="164"/>
        <v>25461000</v>
      </c>
      <c r="J2665" s="12">
        <f t="shared" si="165"/>
        <v>85100000</v>
      </c>
      <c r="K2665" s="13">
        <f t="shared" si="166"/>
        <v>85100000</v>
      </c>
      <c r="L2665" s="12">
        <f t="shared" si="167"/>
        <v>85100000</v>
      </c>
    </row>
    <row r="2666" spans="1:12" ht="19.5" x14ac:dyDescent="0.25">
      <c r="A2666" s="11">
        <v>500940</v>
      </c>
      <c r="B2666" s="1"/>
      <c r="C2666" s="2" t="s">
        <v>1602</v>
      </c>
      <c r="D2666" s="7"/>
      <c r="E2666" s="5">
        <v>61</v>
      </c>
      <c r="F2666" s="4">
        <v>61</v>
      </c>
      <c r="G2666" s="4">
        <v>0</v>
      </c>
      <c r="H2666" s="3">
        <v>8</v>
      </c>
      <c r="I2666" s="13">
        <f t="shared" si="164"/>
        <v>33763500</v>
      </c>
      <c r="J2666" s="12">
        <f t="shared" si="165"/>
        <v>112850000</v>
      </c>
      <c r="K2666" s="13">
        <f t="shared" si="166"/>
        <v>112850000</v>
      </c>
      <c r="L2666" s="12">
        <f t="shared" si="167"/>
        <v>112850000</v>
      </c>
    </row>
    <row r="2667" spans="1:12" ht="56.25" x14ac:dyDescent="0.25">
      <c r="A2667" s="11">
        <v>500945</v>
      </c>
      <c r="B2667" s="1"/>
      <c r="C2667" s="2" t="s">
        <v>1603</v>
      </c>
      <c r="D2667" s="7"/>
      <c r="E2667" s="5">
        <v>91</v>
      </c>
      <c r="F2667" s="4">
        <v>91</v>
      </c>
      <c r="G2667" s="4">
        <v>0</v>
      </c>
      <c r="H2667" s="3">
        <v>10</v>
      </c>
      <c r="I2667" s="13">
        <f t="shared" si="164"/>
        <v>50368500</v>
      </c>
      <c r="J2667" s="12">
        <f t="shared" si="165"/>
        <v>168350000</v>
      </c>
      <c r="K2667" s="13">
        <f t="shared" si="166"/>
        <v>168350000</v>
      </c>
      <c r="L2667" s="12">
        <f t="shared" si="167"/>
        <v>168350000</v>
      </c>
    </row>
    <row r="2668" spans="1:12" ht="131.25" x14ac:dyDescent="0.25">
      <c r="A2668" s="11">
        <v>500950</v>
      </c>
      <c r="B2668" s="1"/>
      <c r="C2668" s="2" t="s">
        <v>3342</v>
      </c>
      <c r="D2668" s="7" t="s">
        <v>3343</v>
      </c>
      <c r="E2668" s="5">
        <v>117</v>
      </c>
      <c r="F2668" s="4">
        <v>117</v>
      </c>
      <c r="G2668" s="4">
        <v>0</v>
      </c>
      <c r="H2668" s="3">
        <v>10</v>
      </c>
      <c r="I2668" s="13">
        <f t="shared" si="164"/>
        <v>64759500</v>
      </c>
      <c r="J2668" s="12">
        <f t="shared" si="165"/>
        <v>216450000</v>
      </c>
      <c r="K2668" s="13">
        <f t="shared" si="166"/>
        <v>216450000</v>
      </c>
      <c r="L2668" s="12">
        <f t="shared" si="167"/>
        <v>216450000</v>
      </c>
    </row>
    <row r="2669" spans="1:12" ht="56.25" x14ac:dyDescent="0.25">
      <c r="A2669" s="11">
        <v>500955</v>
      </c>
      <c r="B2669" s="1"/>
      <c r="C2669" s="2" t="s">
        <v>3344</v>
      </c>
      <c r="D2669" s="7" t="s">
        <v>1604</v>
      </c>
      <c r="E2669" s="5">
        <v>12</v>
      </c>
      <c r="F2669" s="4">
        <v>12</v>
      </c>
      <c r="G2669" s="4">
        <v>0</v>
      </c>
      <c r="H2669" s="3">
        <v>8</v>
      </c>
      <c r="I2669" s="13">
        <f t="shared" si="164"/>
        <v>6642000</v>
      </c>
      <c r="J2669" s="12">
        <f t="shared" si="165"/>
        <v>22200000</v>
      </c>
      <c r="K2669" s="13">
        <f t="shared" si="166"/>
        <v>22200000</v>
      </c>
      <c r="L2669" s="12">
        <f t="shared" si="167"/>
        <v>22200000</v>
      </c>
    </row>
    <row r="2670" spans="1:12" ht="75" x14ac:dyDescent="0.25">
      <c r="A2670" s="11">
        <v>500960</v>
      </c>
      <c r="B2670" s="1"/>
      <c r="C2670" s="2" t="s">
        <v>3345</v>
      </c>
      <c r="D2670" s="7"/>
      <c r="E2670" s="5">
        <v>14</v>
      </c>
      <c r="F2670" s="4">
        <v>14</v>
      </c>
      <c r="G2670" s="4">
        <v>0</v>
      </c>
      <c r="H2670" s="3">
        <v>8</v>
      </c>
      <c r="I2670" s="13">
        <f t="shared" si="164"/>
        <v>7749000</v>
      </c>
      <c r="J2670" s="12">
        <f t="shared" si="165"/>
        <v>25900000</v>
      </c>
      <c r="K2670" s="13">
        <f t="shared" si="166"/>
        <v>25900000</v>
      </c>
      <c r="L2670" s="12">
        <f t="shared" si="167"/>
        <v>25900000</v>
      </c>
    </row>
    <row r="2671" spans="1:12" ht="19.5" x14ac:dyDescent="0.25">
      <c r="A2671" s="11">
        <v>500961</v>
      </c>
      <c r="B2671" s="1"/>
      <c r="C2671" s="2" t="s">
        <v>3346</v>
      </c>
      <c r="D2671" s="7"/>
      <c r="E2671" s="5">
        <v>13</v>
      </c>
      <c r="F2671" s="4">
        <v>13</v>
      </c>
      <c r="G2671" s="4">
        <v>0</v>
      </c>
      <c r="H2671" s="3">
        <v>8</v>
      </c>
      <c r="I2671" s="13">
        <f t="shared" si="164"/>
        <v>7195500</v>
      </c>
      <c r="J2671" s="12">
        <f t="shared" si="165"/>
        <v>24050000</v>
      </c>
      <c r="K2671" s="13">
        <f t="shared" si="166"/>
        <v>24050000</v>
      </c>
      <c r="L2671" s="12">
        <f t="shared" si="167"/>
        <v>24050000</v>
      </c>
    </row>
    <row r="2672" spans="1:12" ht="37.5" x14ac:dyDescent="0.25">
      <c r="A2672" s="11">
        <v>500965</v>
      </c>
      <c r="B2672" s="1"/>
      <c r="C2672" s="2" t="s">
        <v>3347</v>
      </c>
      <c r="D2672" s="7"/>
      <c r="E2672" s="5">
        <v>4</v>
      </c>
      <c r="F2672" s="4">
        <v>4</v>
      </c>
      <c r="G2672" s="4">
        <v>0</v>
      </c>
      <c r="H2672" s="3">
        <v>4</v>
      </c>
      <c r="I2672" s="13">
        <f t="shared" si="164"/>
        <v>2214000</v>
      </c>
      <c r="J2672" s="12">
        <f t="shared" si="165"/>
        <v>7400000</v>
      </c>
      <c r="K2672" s="13">
        <f t="shared" si="166"/>
        <v>7400000</v>
      </c>
      <c r="L2672" s="12">
        <f t="shared" si="167"/>
        <v>7400000</v>
      </c>
    </row>
    <row r="2673" spans="1:12" ht="56.25" x14ac:dyDescent="0.25">
      <c r="A2673" s="11">
        <v>500970</v>
      </c>
      <c r="B2673" s="1"/>
      <c r="C2673" s="2" t="s">
        <v>3348</v>
      </c>
      <c r="D2673" s="7"/>
      <c r="E2673" s="5">
        <v>34</v>
      </c>
      <c r="F2673" s="4">
        <v>34</v>
      </c>
      <c r="G2673" s="4">
        <v>0</v>
      </c>
      <c r="H2673" s="3">
        <v>6</v>
      </c>
      <c r="I2673" s="13">
        <f t="shared" si="164"/>
        <v>18819000</v>
      </c>
      <c r="J2673" s="12">
        <f t="shared" si="165"/>
        <v>62900000</v>
      </c>
      <c r="K2673" s="13">
        <f t="shared" si="166"/>
        <v>62900000</v>
      </c>
      <c r="L2673" s="12">
        <f t="shared" si="167"/>
        <v>62900000</v>
      </c>
    </row>
    <row r="2674" spans="1:12" ht="37.5" x14ac:dyDescent="0.25">
      <c r="A2674" s="11">
        <v>500975</v>
      </c>
      <c r="B2674" s="1"/>
      <c r="C2674" s="2" t="s">
        <v>1605</v>
      </c>
      <c r="D2674" s="7"/>
      <c r="E2674" s="5">
        <v>11</v>
      </c>
      <c r="F2674" s="4">
        <v>11</v>
      </c>
      <c r="G2674" s="4">
        <v>0</v>
      </c>
      <c r="H2674" s="3">
        <v>6</v>
      </c>
      <c r="I2674" s="13">
        <f t="shared" si="164"/>
        <v>6088500</v>
      </c>
      <c r="J2674" s="12">
        <f t="shared" si="165"/>
        <v>20350000</v>
      </c>
      <c r="K2674" s="13">
        <f t="shared" si="166"/>
        <v>20350000</v>
      </c>
      <c r="L2674" s="12">
        <f t="shared" si="167"/>
        <v>20350000</v>
      </c>
    </row>
    <row r="2675" spans="1:12" ht="37.5" x14ac:dyDescent="0.25">
      <c r="A2675" s="11">
        <v>500980</v>
      </c>
      <c r="B2675" s="1"/>
      <c r="C2675" s="2" t="s">
        <v>3349</v>
      </c>
      <c r="D2675" s="7" t="s">
        <v>568</v>
      </c>
      <c r="E2675" s="5">
        <v>6</v>
      </c>
      <c r="F2675" s="4">
        <v>6</v>
      </c>
      <c r="G2675" s="4">
        <v>0</v>
      </c>
      <c r="H2675" s="3">
        <v>4</v>
      </c>
      <c r="I2675" s="13">
        <f t="shared" si="164"/>
        <v>3321000</v>
      </c>
      <c r="J2675" s="12">
        <f t="shared" si="165"/>
        <v>11100000</v>
      </c>
      <c r="K2675" s="13">
        <f t="shared" si="166"/>
        <v>11100000</v>
      </c>
      <c r="L2675" s="12">
        <f t="shared" si="167"/>
        <v>11100000</v>
      </c>
    </row>
    <row r="2676" spans="1:12" ht="93.75" x14ac:dyDescent="0.25">
      <c r="A2676" s="11">
        <v>500985</v>
      </c>
      <c r="B2676" s="1"/>
      <c r="C2676" s="2" t="s">
        <v>3350</v>
      </c>
      <c r="D2676" s="7"/>
      <c r="E2676" s="5">
        <v>9</v>
      </c>
      <c r="F2676" s="4">
        <v>9</v>
      </c>
      <c r="G2676" s="4">
        <v>0</v>
      </c>
      <c r="H2676" s="3">
        <v>4</v>
      </c>
      <c r="I2676" s="13">
        <f t="shared" si="164"/>
        <v>4981500</v>
      </c>
      <c r="J2676" s="12">
        <f t="shared" si="165"/>
        <v>16650000</v>
      </c>
      <c r="K2676" s="13">
        <f t="shared" si="166"/>
        <v>16650000</v>
      </c>
      <c r="L2676" s="12">
        <f t="shared" si="167"/>
        <v>16650000</v>
      </c>
    </row>
    <row r="2677" spans="1:12" ht="56.25" x14ac:dyDescent="0.25">
      <c r="A2677" s="11">
        <v>500990</v>
      </c>
      <c r="B2677" s="1"/>
      <c r="C2677" s="2" t="s">
        <v>1606</v>
      </c>
      <c r="D2677" s="7"/>
      <c r="E2677" s="5">
        <v>5</v>
      </c>
      <c r="F2677" s="4">
        <v>5</v>
      </c>
      <c r="G2677" s="4">
        <v>0</v>
      </c>
      <c r="H2677" s="3">
        <v>4</v>
      </c>
      <c r="I2677" s="13">
        <f t="shared" si="164"/>
        <v>2767500</v>
      </c>
      <c r="J2677" s="12">
        <f t="shared" si="165"/>
        <v>9250000</v>
      </c>
      <c r="K2677" s="13">
        <f t="shared" si="166"/>
        <v>9250000</v>
      </c>
      <c r="L2677" s="12">
        <f t="shared" si="167"/>
        <v>9250000</v>
      </c>
    </row>
    <row r="2678" spans="1:12" ht="19.5" x14ac:dyDescent="0.25">
      <c r="A2678" s="11">
        <v>500995</v>
      </c>
      <c r="B2678" s="1"/>
      <c r="C2678" s="2" t="s">
        <v>3351</v>
      </c>
      <c r="D2678" s="7"/>
      <c r="E2678" s="5">
        <v>7</v>
      </c>
      <c r="F2678" s="4">
        <v>5</v>
      </c>
      <c r="G2678" s="4">
        <v>2</v>
      </c>
      <c r="H2678" s="3">
        <v>4</v>
      </c>
      <c r="I2678" s="13">
        <f t="shared" si="164"/>
        <v>5047500</v>
      </c>
      <c r="J2678" s="12">
        <f t="shared" si="165"/>
        <v>19450000</v>
      </c>
      <c r="K2678" s="13">
        <f t="shared" si="166"/>
        <v>13370000</v>
      </c>
      <c r="L2678" s="12">
        <f t="shared" si="167"/>
        <v>17930000</v>
      </c>
    </row>
    <row r="2679" spans="1:12" ht="37.5" x14ac:dyDescent="0.25">
      <c r="A2679" s="11">
        <v>501000</v>
      </c>
      <c r="B2679" s="1"/>
      <c r="C2679" s="2" t="s">
        <v>1607</v>
      </c>
      <c r="D2679" s="7"/>
      <c r="E2679" s="5">
        <v>11</v>
      </c>
      <c r="F2679" s="4">
        <v>8</v>
      </c>
      <c r="G2679" s="4">
        <v>3</v>
      </c>
      <c r="H2679" s="3">
        <v>4</v>
      </c>
      <c r="I2679" s="13">
        <f t="shared" si="164"/>
        <v>7848000</v>
      </c>
      <c r="J2679" s="12">
        <f t="shared" si="165"/>
        <v>30100000</v>
      </c>
      <c r="K2679" s="13">
        <f t="shared" si="166"/>
        <v>20980000</v>
      </c>
      <c r="L2679" s="12">
        <f t="shared" si="167"/>
        <v>27820000</v>
      </c>
    </row>
    <row r="2680" spans="1:12" ht="112.5" x14ac:dyDescent="0.25">
      <c r="A2680" s="11">
        <v>501005</v>
      </c>
      <c r="B2680" s="1"/>
      <c r="C2680" s="2" t="s">
        <v>1608</v>
      </c>
      <c r="D2680" s="7"/>
      <c r="E2680" s="5">
        <v>46</v>
      </c>
      <c r="F2680" s="4">
        <v>46</v>
      </c>
      <c r="G2680" s="4">
        <v>0</v>
      </c>
      <c r="H2680" s="3">
        <v>8</v>
      </c>
      <c r="I2680" s="13">
        <f t="shared" si="164"/>
        <v>25461000</v>
      </c>
      <c r="J2680" s="12">
        <f t="shared" si="165"/>
        <v>85100000</v>
      </c>
      <c r="K2680" s="13">
        <f t="shared" si="166"/>
        <v>85100000</v>
      </c>
      <c r="L2680" s="12">
        <f t="shared" si="167"/>
        <v>85100000</v>
      </c>
    </row>
    <row r="2681" spans="1:12" ht="112.5" x14ac:dyDescent="0.25">
      <c r="A2681" s="11">
        <v>501010</v>
      </c>
      <c r="B2681" s="1"/>
      <c r="C2681" s="2" t="s">
        <v>1609</v>
      </c>
      <c r="D2681" s="7"/>
      <c r="E2681" s="5">
        <v>55</v>
      </c>
      <c r="F2681" s="4">
        <v>55</v>
      </c>
      <c r="G2681" s="4">
        <v>0</v>
      </c>
      <c r="H2681" s="3">
        <v>8</v>
      </c>
      <c r="I2681" s="13">
        <f t="shared" si="164"/>
        <v>30442500</v>
      </c>
      <c r="J2681" s="12">
        <f t="shared" si="165"/>
        <v>101750000</v>
      </c>
      <c r="K2681" s="13">
        <f t="shared" si="166"/>
        <v>101750000</v>
      </c>
      <c r="L2681" s="12">
        <f t="shared" si="167"/>
        <v>101750000</v>
      </c>
    </row>
    <row r="2682" spans="1:12" ht="93.75" x14ac:dyDescent="0.25">
      <c r="A2682" s="11">
        <v>501015</v>
      </c>
      <c r="B2682" s="1"/>
      <c r="C2682" s="2" t="s">
        <v>5500</v>
      </c>
      <c r="D2682" s="7"/>
      <c r="E2682" s="5">
        <v>58</v>
      </c>
      <c r="F2682" s="4">
        <v>58</v>
      </c>
      <c r="G2682" s="4">
        <v>0</v>
      </c>
      <c r="H2682" s="3">
        <v>8</v>
      </c>
      <c r="I2682" s="13">
        <f t="shared" si="164"/>
        <v>32103000</v>
      </c>
      <c r="J2682" s="12">
        <f t="shared" si="165"/>
        <v>107300000</v>
      </c>
      <c r="K2682" s="13">
        <f t="shared" si="166"/>
        <v>107300000</v>
      </c>
      <c r="L2682" s="12">
        <f t="shared" si="167"/>
        <v>107300000</v>
      </c>
    </row>
    <row r="2683" spans="1:12" ht="131.25" x14ac:dyDescent="0.25">
      <c r="A2683" s="11">
        <v>501020</v>
      </c>
      <c r="B2683" s="1"/>
      <c r="C2683" s="2" t="s">
        <v>1610</v>
      </c>
      <c r="D2683" s="7"/>
      <c r="E2683" s="5">
        <v>76</v>
      </c>
      <c r="F2683" s="4">
        <v>76</v>
      </c>
      <c r="G2683" s="4">
        <v>0</v>
      </c>
      <c r="H2683" s="3">
        <v>6</v>
      </c>
      <c r="I2683" s="13">
        <f t="shared" si="164"/>
        <v>42066000</v>
      </c>
      <c r="J2683" s="12">
        <f t="shared" si="165"/>
        <v>140600000</v>
      </c>
      <c r="K2683" s="13">
        <f t="shared" si="166"/>
        <v>140600000</v>
      </c>
      <c r="L2683" s="12">
        <f t="shared" si="167"/>
        <v>140600000</v>
      </c>
    </row>
    <row r="2684" spans="1:12" ht="112.5" x14ac:dyDescent="0.25">
      <c r="A2684" s="11">
        <v>501025</v>
      </c>
      <c r="B2684" s="1"/>
      <c r="C2684" s="2" t="s">
        <v>1611</v>
      </c>
      <c r="D2684" s="7"/>
      <c r="E2684" s="5">
        <v>52</v>
      </c>
      <c r="F2684" s="4">
        <v>52</v>
      </c>
      <c r="G2684" s="4">
        <v>0</v>
      </c>
      <c r="H2684" s="3">
        <v>4</v>
      </c>
      <c r="I2684" s="13">
        <f t="shared" si="164"/>
        <v>28782000</v>
      </c>
      <c r="J2684" s="12">
        <f t="shared" si="165"/>
        <v>96200000</v>
      </c>
      <c r="K2684" s="13">
        <f t="shared" si="166"/>
        <v>96200000</v>
      </c>
      <c r="L2684" s="12">
        <f t="shared" si="167"/>
        <v>96200000</v>
      </c>
    </row>
    <row r="2685" spans="1:12" ht="93.75" x14ac:dyDescent="0.25">
      <c r="A2685" s="11">
        <v>501030</v>
      </c>
      <c r="B2685" s="1"/>
      <c r="C2685" s="2" t="s">
        <v>1612</v>
      </c>
      <c r="D2685" s="7"/>
      <c r="E2685" s="5">
        <v>59</v>
      </c>
      <c r="F2685" s="4">
        <v>59</v>
      </c>
      <c r="G2685" s="4">
        <v>0</v>
      </c>
      <c r="H2685" s="3">
        <v>6</v>
      </c>
      <c r="I2685" s="13">
        <f t="shared" si="164"/>
        <v>32656500</v>
      </c>
      <c r="J2685" s="12">
        <f t="shared" si="165"/>
        <v>109150000</v>
      </c>
      <c r="K2685" s="13">
        <f t="shared" si="166"/>
        <v>109150000</v>
      </c>
      <c r="L2685" s="12">
        <f t="shared" si="167"/>
        <v>109150000</v>
      </c>
    </row>
    <row r="2686" spans="1:12" ht="243.75" x14ac:dyDescent="0.25">
      <c r="A2686" s="11">
        <v>501035</v>
      </c>
      <c r="B2686" s="1"/>
      <c r="C2686" s="2" t="s">
        <v>1613</v>
      </c>
      <c r="D2686" s="7"/>
      <c r="E2686" s="5">
        <v>73</v>
      </c>
      <c r="F2686" s="4">
        <v>73</v>
      </c>
      <c r="G2686" s="4">
        <v>0</v>
      </c>
      <c r="H2686" s="3">
        <v>8</v>
      </c>
      <c r="I2686" s="13">
        <f t="shared" si="164"/>
        <v>40405500</v>
      </c>
      <c r="J2686" s="12">
        <f t="shared" si="165"/>
        <v>135050000</v>
      </c>
      <c r="K2686" s="13">
        <f t="shared" si="166"/>
        <v>135050000</v>
      </c>
      <c r="L2686" s="12">
        <f t="shared" si="167"/>
        <v>135050000</v>
      </c>
    </row>
    <row r="2687" spans="1:12" ht="168.75" x14ac:dyDescent="0.25">
      <c r="A2687" s="11">
        <v>501040</v>
      </c>
      <c r="B2687" s="1"/>
      <c r="C2687" s="2" t="s">
        <v>1614</v>
      </c>
      <c r="D2687" s="7"/>
      <c r="E2687" s="5">
        <v>80</v>
      </c>
      <c r="F2687" s="4">
        <v>80</v>
      </c>
      <c r="G2687" s="4">
        <v>0</v>
      </c>
      <c r="H2687" s="3">
        <v>8</v>
      </c>
      <c r="I2687" s="13">
        <f t="shared" si="164"/>
        <v>44280000</v>
      </c>
      <c r="J2687" s="12">
        <f t="shared" si="165"/>
        <v>148000000</v>
      </c>
      <c r="K2687" s="13">
        <f t="shared" si="166"/>
        <v>148000000</v>
      </c>
      <c r="L2687" s="12">
        <f t="shared" si="167"/>
        <v>148000000</v>
      </c>
    </row>
    <row r="2688" spans="1:12" ht="150" x14ac:dyDescent="0.25">
      <c r="A2688" s="11">
        <v>501045</v>
      </c>
      <c r="B2688" s="1"/>
      <c r="C2688" s="2" t="s">
        <v>1615</v>
      </c>
      <c r="D2688" s="7"/>
      <c r="E2688" s="5">
        <v>98</v>
      </c>
      <c r="F2688" s="4">
        <v>98</v>
      </c>
      <c r="G2688" s="4">
        <v>0</v>
      </c>
      <c r="H2688" s="3">
        <v>8</v>
      </c>
      <c r="I2688" s="13">
        <f t="shared" si="164"/>
        <v>54243000</v>
      </c>
      <c r="J2688" s="12">
        <f t="shared" si="165"/>
        <v>181300000</v>
      </c>
      <c r="K2688" s="13">
        <f t="shared" si="166"/>
        <v>181300000</v>
      </c>
      <c r="L2688" s="12">
        <f t="shared" si="167"/>
        <v>181300000</v>
      </c>
    </row>
    <row r="2689" spans="1:12" ht="112.5" x14ac:dyDescent="0.25">
      <c r="A2689" s="11">
        <v>501050</v>
      </c>
      <c r="B2689" s="1"/>
      <c r="C2689" s="2" t="s">
        <v>1616</v>
      </c>
      <c r="D2689" s="7"/>
      <c r="E2689" s="5">
        <v>42</v>
      </c>
      <c r="F2689" s="4">
        <v>42</v>
      </c>
      <c r="G2689" s="4">
        <v>0</v>
      </c>
      <c r="H2689" s="3">
        <v>8</v>
      </c>
      <c r="I2689" s="13">
        <f t="shared" si="164"/>
        <v>23247000</v>
      </c>
      <c r="J2689" s="12">
        <f t="shared" si="165"/>
        <v>77700000</v>
      </c>
      <c r="K2689" s="13">
        <f t="shared" si="166"/>
        <v>77700000</v>
      </c>
      <c r="L2689" s="12">
        <f t="shared" si="167"/>
        <v>77700000</v>
      </c>
    </row>
    <row r="2690" spans="1:12" ht="225" x14ac:dyDescent="0.25">
      <c r="A2690" s="11">
        <v>501060</v>
      </c>
      <c r="B2690" s="1"/>
      <c r="C2690" s="2" t="s">
        <v>1617</v>
      </c>
      <c r="D2690" s="7"/>
      <c r="E2690" s="5">
        <v>113</v>
      </c>
      <c r="F2690" s="4">
        <v>113</v>
      </c>
      <c r="G2690" s="4">
        <v>0</v>
      </c>
      <c r="H2690" s="3">
        <v>8</v>
      </c>
      <c r="I2690" s="13">
        <f t="shared" si="164"/>
        <v>62545500</v>
      </c>
      <c r="J2690" s="12">
        <f t="shared" si="165"/>
        <v>209050000</v>
      </c>
      <c r="K2690" s="13">
        <f t="shared" si="166"/>
        <v>209050000</v>
      </c>
      <c r="L2690" s="12">
        <f t="shared" si="167"/>
        <v>209050000</v>
      </c>
    </row>
    <row r="2691" spans="1:12" ht="112.5" x14ac:dyDescent="0.25">
      <c r="A2691" s="11">
        <v>501065</v>
      </c>
      <c r="B2691" s="1"/>
      <c r="C2691" s="2" t="s">
        <v>1618</v>
      </c>
      <c r="D2691" s="7"/>
      <c r="E2691" s="5">
        <v>60</v>
      </c>
      <c r="F2691" s="4">
        <v>60</v>
      </c>
      <c r="G2691" s="4">
        <v>0</v>
      </c>
      <c r="H2691" s="3">
        <v>8</v>
      </c>
      <c r="I2691" s="13">
        <f t="shared" si="164"/>
        <v>33210000</v>
      </c>
      <c r="J2691" s="12">
        <f t="shared" si="165"/>
        <v>111000000</v>
      </c>
      <c r="K2691" s="13">
        <f t="shared" si="166"/>
        <v>111000000</v>
      </c>
      <c r="L2691" s="12">
        <f t="shared" si="167"/>
        <v>111000000</v>
      </c>
    </row>
    <row r="2692" spans="1:12" ht="131.25" x14ac:dyDescent="0.25">
      <c r="A2692" s="11">
        <v>501070</v>
      </c>
      <c r="B2692" s="1"/>
      <c r="C2692" s="2" t="s">
        <v>1619</v>
      </c>
      <c r="D2692" s="7"/>
      <c r="E2692" s="5">
        <v>89</v>
      </c>
      <c r="F2692" s="4">
        <v>89</v>
      </c>
      <c r="G2692" s="4">
        <v>0</v>
      </c>
      <c r="H2692" s="3">
        <v>9</v>
      </c>
      <c r="I2692" s="13">
        <f t="shared" ref="I2692:I2755" si="168">F2692*553500+G2692*1140000</f>
        <v>49261500</v>
      </c>
      <c r="J2692" s="12">
        <f t="shared" ref="J2692:J2755" si="169">F2692*1850000+G2692*5100000</f>
        <v>164650000</v>
      </c>
      <c r="K2692" s="13">
        <f t="shared" ref="K2692:K2755" si="170">F2692*1850000+G2692*2060000</f>
        <v>164650000</v>
      </c>
      <c r="L2692" s="12">
        <f t="shared" ref="L2692:L2755" si="171">F2692*1850000+G2692*4340000</f>
        <v>164650000</v>
      </c>
    </row>
    <row r="2693" spans="1:12" ht="56.25" x14ac:dyDescent="0.25">
      <c r="A2693" s="11">
        <v>501075</v>
      </c>
      <c r="B2693" s="1" t="s">
        <v>16</v>
      </c>
      <c r="C2693" s="2" t="s">
        <v>1620</v>
      </c>
      <c r="D2693" s="7"/>
      <c r="E2693" s="5">
        <v>43</v>
      </c>
      <c r="F2693" s="4">
        <v>43</v>
      </c>
      <c r="G2693" s="4">
        <v>0</v>
      </c>
      <c r="H2693" s="3">
        <v>8</v>
      </c>
      <c r="I2693" s="13">
        <f t="shared" si="168"/>
        <v>23800500</v>
      </c>
      <c r="J2693" s="12">
        <f t="shared" si="169"/>
        <v>79550000</v>
      </c>
      <c r="K2693" s="13">
        <f t="shared" si="170"/>
        <v>79550000</v>
      </c>
      <c r="L2693" s="12">
        <f t="shared" si="171"/>
        <v>79550000</v>
      </c>
    </row>
    <row r="2694" spans="1:12" ht="75" x14ac:dyDescent="0.25">
      <c r="A2694" s="11">
        <v>501080</v>
      </c>
      <c r="B2694" s="1" t="s">
        <v>16</v>
      </c>
      <c r="C2694" s="2" t="s">
        <v>1621</v>
      </c>
      <c r="D2694" s="7"/>
      <c r="E2694" s="5">
        <v>59</v>
      </c>
      <c r="F2694" s="4">
        <v>59</v>
      </c>
      <c r="G2694" s="4">
        <v>0</v>
      </c>
      <c r="H2694" s="3">
        <v>11</v>
      </c>
      <c r="I2694" s="13">
        <f t="shared" si="168"/>
        <v>32656500</v>
      </c>
      <c r="J2694" s="12">
        <f t="shared" si="169"/>
        <v>109150000</v>
      </c>
      <c r="K2694" s="13">
        <f t="shared" si="170"/>
        <v>109150000</v>
      </c>
      <c r="L2694" s="12">
        <f t="shared" si="171"/>
        <v>109150000</v>
      </c>
    </row>
    <row r="2695" spans="1:12" ht="112.5" x14ac:dyDescent="0.25">
      <c r="A2695" s="11">
        <v>501085</v>
      </c>
      <c r="B2695" s="1" t="s">
        <v>16</v>
      </c>
      <c r="C2695" s="2" t="s">
        <v>3352</v>
      </c>
      <c r="D2695" s="7"/>
      <c r="E2695" s="5">
        <v>68</v>
      </c>
      <c r="F2695" s="4">
        <v>68</v>
      </c>
      <c r="G2695" s="4">
        <v>0</v>
      </c>
      <c r="H2695" s="3">
        <v>8</v>
      </c>
      <c r="I2695" s="13">
        <f t="shared" si="168"/>
        <v>37638000</v>
      </c>
      <c r="J2695" s="12">
        <f t="shared" si="169"/>
        <v>125800000</v>
      </c>
      <c r="K2695" s="13">
        <f t="shared" si="170"/>
        <v>125800000</v>
      </c>
      <c r="L2695" s="12">
        <f t="shared" si="171"/>
        <v>125800000</v>
      </c>
    </row>
    <row r="2696" spans="1:12" ht="93.75" x14ac:dyDescent="0.25">
      <c r="A2696" s="11">
        <v>501090</v>
      </c>
      <c r="B2696" s="1" t="s">
        <v>16</v>
      </c>
      <c r="C2696" s="2" t="s">
        <v>1622</v>
      </c>
      <c r="D2696" s="7"/>
      <c r="E2696" s="5">
        <v>37</v>
      </c>
      <c r="F2696" s="4">
        <v>37</v>
      </c>
      <c r="G2696" s="4">
        <v>0</v>
      </c>
      <c r="H2696" s="3">
        <v>8</v>
      </c>
      <c r="I2696" s="13">
        <f t="shared" si="168"/>
        <v>20479500</v>
      </c>
      <c r="J2696" s="12">
        <f t="shared" si="169"/>
        <v>68450000</v>
      </c>
      <c r="K2696" s="13">
        <f t="shared" si="170"/>
        <v>68450000</v>
      </c>
      <c r="L2696" s="12">
        <f t="shared" si="171"/>
        <v>68450000</v>
      </c>
    </row>
    <row r="2697" spans="1:12" ht="93.75" x14ac:dyDescent="0.25">
      <c r="A2697" s="11">
        <v>501095</v>
      </c>
      <c r="B2697" s="1" t="s">
        <v>16</v>
      </c>
      <c r="C2697" s="2" t="s">
        <v>1623</v>
      </c>
      <c r="D2697" s="7"/>
      <c r="E2697" s="5">
        <v>51</v>
      </c>
      <c r="F2697" s="4">
        <v>51</v>
      </c>
      <c r="G2697" s="4">
        <v>0</v>
      </c>
      <c r="H2697" s="3">
        <v>8</v>
      </c>
      <c r="I2697" s="13">
        <f t="shared" si="168"/>
        <v>28228500</v>
      </c>
      <c r="J2697" s="12">
        <f t="shared" si="169"/>
        <v>94350000</v>
      </c>
      <c r="K2697" s="13">
        <f t="shared" si="170"/>
        <v>94350000</v>
      </c>
      <c r="L2697" s="12">
        <f t="shared" si="171"/>
        <v>94350000</v>
      </c>
    </row>
    <row r="2698" spans="1:12" ht="131.25" x14ac:dyDescent="0.25">
      <c r="A2698" s="11">
        <v>501100</v>
      </c>
      <c r="B2698" s="1" t="s">
        <v>16</v>
      </c>
      <c r="C2698" s="2" t="s">
        <v>1624</v>
      </c>
      <c r="D2698" s="7"/>
      <c r="E2698" s="5">
        <v>66</v>
      </c>
      <c r="F2698" s="4">
        <v>66</v>
      </c>
      <c r="G2698" s="4">
        <v>0</v>
      </c>
      <c r="H2698" s="3">
        <v>8</v>
      </c>
      <c r="I2698" s="13">
        <f t="shared" si="168"/>
        <v>36531000</v>
      </c>
      <c r="J2698" s="12">
        <f t="shared" si="169"/>
        <v>122100000</v>
      </c>
      <c r="K2698" s="13">
        <f t="shared" si="170"/>
        <v>122100000</v>
      </c>
      <c r="L2698" s="12">
        <f t="shared" si="171"/>
        <v>122100000</v>
      </c>
    </row>
    <row r="2699" spans="1:12" ht="56.25" x14ac:dyDescent="0.25">
      <c r="A2699" s="11">
        <v>501105</v>
      </c>
      <c r="B2699" s="1"/>
      <c r="C2699" s="2" t="s">
        <v>3353</v>
      </c>
      <c r="D2699" s="7"/>
      <c r="E2699" s="5">
        <v>50</v>
      </c>
      <c r="F2699" s="4">
        <v>50</v>
      </c>
      <c r="G2699" s="4">
        <v>0</v>
      </c>
      <c r="H2699" s="3">
        <v>8</v>
      </c>
      <c r="I2699" s="13">
        <f t="shared" si="168"/>
        <v>27675000</v>
      </c>
      <c r="J2699" s="12">
        <f t="shared" si="169"/>
        <v>92500000</v>
      </c>
      <c r="K2699" s="13">
        <f t="shared" si="170"/>
        <v>92500000</v>
      </c>
      <c r="L2699" s="12">
        <f t="shared" si="171"/>
        <v>92500000</v>
      </c>
    </row>
    <row r="2700" spans="1:12" ht="112.5" x14ac:dyDescent="0.25">
      <c r="A2700" s="11">
        <v>501110</v>
      </c>
      <c r="B2700" s="1"/>
      <c r="C2700" s="2" t="s">
        <v>1625</v>
      </c>
      <c r="D2700" s="7"/>
      <c r="E2700" s="5">
        <v>29</v>
      </c>
      <c r="F2700" s="4">
        <v>29</v>
      </c>
      <c r="G2700" s="4">
        <v>0</v>
      </c>
      <c r="H2700" s="3">
        <v>8</v>
      </c>
      <c r="I2700" s="13">
        <f t="shared" si="168"/>
        <v>16051500</v>
      </c>
      <c r="J2700" s="12">
        <f t="shared" si="169"/>
        <v>53650000</v>
      </c>
      <c r="K2700" s="13">
        <f t="shared" si="170"/>
        <v>53650000</v>
      </c>
      <c r="L2700" s="12">
        <f t="shared" si="171"/>
        <v>53650000</v>
      </c>
    </row>
    <row r="2701" spans="1:12" ht="56.25" x14ac:dyDescent="0.25">
      <c r="A2701" s="11">
        <v>501115</v>
      </c>
      <c r="B2701" s="1"/>
      <c r="C2701" s="2" t="s">
        <v>3354</v>
      </c>
      <c r="D2701" s="7" t="s">
        <v>1626</v>
      </c>
      <c r="E2701" s="5">
        <v>92</v>
      </c>
      <c r="F2701" s="4">
        <v>92</v>
      </c>
      <c r="G2701" s="4">
        <v>0</v>
      </c>
      <c r="H2701" s="3">
        <v>8</v>
      </c>
      <c r="I2701" s="13">
        <f t="shared" si="168"/>
        <v>50922000</v>
      </c>
      <c r="J2701" s="12">
        <f t="shared" si="169"/>
        <v>170200000</v>
      </c>
      <c r="K2701" s="13">
        <f t="shared" si="170"/>
        <v>170200000</v>
      </c>
      <c r="L2701" s="12">
        <f t="shared" si="171"/>
        <v>170200000</v>
      </c>
    </row>
    <row r="2702" spans="1:12" ht="56.25" x14ac:dyDescent="0.25">
      <c r="A2702" s="11">
        <v>501116</v>
      </c>
      <c r="B2702" s="1"/>
      <c r="C2702" s="2" t="s">
        <v>3355</v>
      </c>
      <c r="D2702" s="7"/>
      <c r="E2702" s="5">
        <v>106</v>
      </c>
      <c r="F2702" s="4">
        <v>106</v>
      </c>
      <c r="G2702" s="4">
        <v>0</v>
      </c>
      <c r="H2702" s="3">
        <v>8</v>
      </c>
      <c r="I2702" s="13">
        <f t="shared" si="168"/>
        <v>58671000</v>
      </c>
      <c r="J2702" s="12">
        <f t="shared" si="169"/>
        <v>196100000</v>
      </c>
      <c r="K2702" s="13">
        <f t="shared" si="170"/>
        <v>196100000</v>
      </c>
      <c r="L2702" s="12">
        <f t="shared" si="171"/>
        <v>196100000</v>
      </c>
    </row>
    <row r="2703" spans="1:12" ht="37.5" x14ac:dyDescent="0.25">
      <c r="A2703" s="11">
        <v>501117</v>
      </c>
      <c r="B2703" s="1"/>
      <c r="C2703" s="2" t="s">
        <v>3356</v>
      </c>
      <c r="D2703" s="7"/>
      <c r="E2703" s="5">
        <v>46</v>
      </c>
      <c r="F2703" s="4">
        <v>46</v>
      </c>
      <c r="G2703" s="4">
        <v>0</v>
      </c>
      <c r="H2703" s="3">
        <v>7</v>
      </c>
      <c r="I2703" s="13">
        <f t="shared" si="168"/>
        <v>25461000</v>
      </c>
      <c r="J2703" s="12">
        <f t="shared" si="169"/>
        <v>85100000</v>
      </c>
      <c r="K2703" s="13">
        <f t="shared" si="170"/>
        <v>85100000</v>
      </c>
      <c r="L2703" s="12">
        <f t="shared" si="171"/>
        <v>85100000</v>
      </c>
    </row>
    <row r="2704" spans="1:12" ht="75" x14ac:dyDescent="0.25">
      <c r="A2704" s="11">
        <v>501120</v>
      </c>
      <c r="B2704" s="1"/>
      <c r="C2704" s="2" t="s">
        <v>1627</v>
      </c>
      <c r="D2704" s="7"/>
      <c r="E2704" s="5">
        <v>5</v>
      </c>
      <c r="F2704" s="4">
        <v>5</v>
      </c>
      <c r="G2704" s="4">
        <v>0</v>
      </c>
      <c r="H2704" s="3">
        <v>7</v>
      </c>
      <c r="I2704" s="13">
        <f t="shared" si="168"/>
        <v>2767500</v>
      </c>
      <c r="J2704" s="12">
        <f t="shared" si="169"/>
        <v>9250000</v>
      </c>
      <c r="K2704" s="13">
        <f t="shared" si="170"/>
        <v>9250000</v>
      </c>
      <c r="L2704" s="12">
        <f t="shared" si="171"/>
        <v>9250000</v>
      </c>
    </row>
    <row r="2705" spans="1:12" ht="37.5" x14ac:dyDescent="0.25">
      <c r="A2705" s="11">
        <v>501125</v>
      </c>
      <c r="B2705" s="1"/>
      <c r="C2705" s="2" t="s">
        <v>3357</v>
      </c>
      <c r="D2705" s="7" t="s">
        <v>1628</v>
      </c>
      <c r="E2705" s="5">
        <v>5</v>
      </c>
      <c r="F2705" s="4">
        <v>5</v>
      </c>
      <c r="G2705" s="4">
        <v>0</v>
      </c>
      <c r="H2705" s="3">
        <v>7</v>
      </c>
      <c r="I2705" s="13">
        <f t="shared" si="168"/>
        <v>2767500</v>
      </c>
      <c r="J2705" s="12">
        <f t="shared" si="169"/>
        <v>9250000</v>
      </c>
      <c r="K2705" s="13">
        <f t="shared" si="170"/>
        <v>9250000</v>
      </c>
      <c r="L2705" s="12">
        <f t="shared" si="171"/>
        <v>9250000</v>
      </c>
    </row>
    <row r="2706" spans="1:12" ht="56.25" x14ac:dyDescent="0.25">
      <c r="A2706" s="11">
        <v>501130</v>
      </c>
      <c r="B2706" s="1"/>
      <c r="C2706" s="2" t="s">
        <v>3358</v>
      </c>
      <c r="D2706" s="7" t="s">
        <v>3359</v>
      </c>
      <c r="E2706" s="5">
        <v>16</v>
      </c>
      <c r="F2706" s="4">
        <v>16</v>
      </c>
      <c r="G2706" s="4">
        <v>0</v>
      </c>
      <c r="H2706" s="3">
        <v>7</v>
      </c>
      <c r="I2706" s="13">
        <f t="shared" si="168"/>
        <v>8856000</v>
      </c>
      <c r="J2706" s="12">
        <f t="shared" si="169"/>
        <v>29600000</v>
      </c>
      <c r="K2706" s="13">
        <f t="shared" si="170"/>
        <v>29600000</v>
      </c>
      <c r="L2706" s="12">
        <f t="shared" si="171"/>
        <v>29600000</v>
      </c>
    </row>
    <row r="2707" spans="1:12" ht="37.5" x14ac:dyDescent="0.25">
      <c r="A2707" s="11">
        <v>501135</v>
      </c>
      <c r="B2707" s="1"/>
      <c r="C2707" s="2" t="s">
        <v>1629</v>
      </c>
      <c r="D2707" s="7"/>
      <c r="E2707" s="5">
        <v>30</v>
      </c>
      <c r="F2707" s="4">
        <v>30</v>
      </c>
      <c r="G2707" s="4">
        <v>0</v>
      </c>
      <c r="H2707" s="3">
        <v>7</v>
      </c>
      <c r="I2707" s="13">
        <f t="shared" si="168"/>
        <v>16605000</v>
      </c>
      <c r="J2707" s="12">
        <f t="shared" si="169"/>
        <v>55500000</v>
      </c>
      <c r="K2707" s="13">
        <f t="shared" si="170"/>
        <v>55500000</v>
      </c>
      <c r="L2707" s="12">
        <f t="shared" si="171"/>
        <v>55500000</v>
      </c>
    </row>
    <row r="2708" spans="1:12" ht="75" x14ac:dyDescent="0.25">
      <c r="A2708" s="11">
        <v>501140</v>
      </c>
      <c r="B2708" s="1"/>
      <c r="C2708" s="2" t="s">
        <v>1630</v>
      </c>
      <c r="D2708" s="7"/>
      <c r="E2708" s="5">
        <v>24</v>
      </c>
      <c r="F2708" s="4">
        <v>24</v>
      </c>
      <c r="G2708" s="4">
        <v>0</v>
      </c>
      <c r="H2708" s="3">
        <v>8</v>
      </c>
      <c r="I2708" s="13">
        <f t="shared" si="168"/>
        <v>13284000</v>
      </c>
      <c r="J2708" s="12">
        <f t="shared" si="169"/>
        <v>44400000</v>
      </c>
      <c r="K2708" s="13">
        <f t="shared" si="170"/>
        <v>44400000</v>
      </c>
      <c r="L2708" s="12">
        <f t="shared" si="171"/>
        <v>44400000</v>
      </c>
    </row>
    <row r="2709" spans="1:12" ht="56.25" x14ac:dyDescent="0.25">
      <c r="A2709" s="11">
        <v>501145</v>
      </c>
      <c r="B2709" s="1"/>
      <c r="C2709" s="2" t="s">
        <v>1631</v>
      </c>
      <c r="D2709" s="7"/>
      <c r="E2709" s="5">
        <v>41</v>
      </c>
      <c r="F2709" s="4">
        <v>41</v>
      </c>
      <c r="G2709" s="4">
        <v>0</v>
      </c>
      <c r="H2709" s="3">
        <v>8</v>
      </c>
      <c r="I2709" s="13">
        <f t="shared" si="168"/>
        <v>22693500</v>
      </c>
      <c r="J2709" s="12">
        <f t="shared" si="169"/>
        <v>75850000</v>
      </c>
      <c r="K2709" s="13">
        <f t="shared" si="170"/>
        <v>75850000</v>
      </c>
      <c r="L2709" s="12">
        <f t="shared" si="171"/>
        <v>75850000</v>
      </c>
    </row>
    <row r="2710" spans="1:12" ht="75" x14ac:dyDescent="0.25">
      <c r="A2710" s="11">
        <v>501150</v>
      </c>
      <c r="B2710" s="1"/>
      <c r="C2710" s="2" t="s">
        <v>3360</v>
      </c>
      <c r="D2710" s="7" t="s">
        <v>1632</v>
      </c>
      <c r="E2710" s="5">
        <v>56</v>
      </c>
      <c r="F2710" s="4">
        <v>56</v>
      </c>
      <c r="G2710" s="4">
        <v>0</v>
      </c>
      <c r="H2710" s="3">
        <v>11</v>
      </c>
      <c r="I2710" s="13">
        <f t="shared" si="168"/>
        <v>30996000</v>
      </c>
      <c r="J2710" s="12">
        <f t="shared" si="169"/>
        <v>103600000</v>
      </c>
      <c r="K2710" s="13">
        <f t="shared" si="170"/>
        <v>103600000</v>
      </c>
      <c r="L2710" s="12">
        <f t="shared" si="171"/>
        <v>103600000</v>
      </c>
    </row>
    <row r="2711" spans="1:12" ht="56.25" x14ac:dyDescent="0.25">
      <c r="A2711" s="11">
        <v>501155</v>
      </c>
      <c r="B2711" s="1"/>
      <c r="C2711" s="2" t="s">
        <v>1633</v>
      </c>
      <c r="D2711" s="7"/>
      <c r="E2711" s="5">
        <v>36</v>
      </c>
      <c r="F2711" s="4">
        <v>36</v>
      </c>
      <c r="G2711" s="4">
        <v>0</v>
      </c>
      <c r="H2711" s="3">
        <v>8</v>
      </c>
      <c r="I2711" s="13">
        <f t="shared" si="168"/>
        <v>19926000</v>
      </c>
      <c r="J2711" s="12">
        <f t="shared" si="169"/>
        <v>66600000</v>
      </c>
      <c r="K2711" s="13">
        <f t="shared" si="170"/>
        <v>66600000</v>
      </c>
      <c r="L2711" s="12">
        <f t="shared" si="171"/>
        <v>66600000</v>
      </c>
    </row>
    <row r="2712" spans="1:12" ht="56.25" x14ac:dyDescent="0.25">
      <c r="A2712" s="11">
        <v>501160</v>
      </c>
      <c r="B2712" s="1"/>
      <c r="C2712" s="2" t="s">
        <v>1634</v>
      </c>
      <c r="D2712" s="7"/>
      <c r="E2712" s="5">
        <v>51</v>
      </c>
      <c r="F2712" s="4">
        <v>51</v>
      </c>
      <c r="G2712" s="4">
        <v>0</v>
      </c>
      <c r="H2712" s="3">
        <v>11</v>
      </c>
      <c r="I2712" s="13">
        <f t="shared" si="168"/>
        <v>28228500</v>
      </c>
      <c r="J2712" s="12">
        <f t="shared" si="169"/>
        <v>94350000</v>
      </c>
      <c r="K2712" s="13">
        <f t="shared" si="170"/>
        <v>94350000</v>
      </c>
      <c r="L2712" s="12">
        <f t="shared" si="171"/>
        <v>94350000</v>
      </c>
    </row>
    <row r="2713" spans="1:12" ht="75" x14ac:dyDescent="0.25">
      <c r="A2713" s="11">
        <v>501165</v>
      </c>
      <c r="B2713" s="1"/>
      <c r="C2713" s="2" t="s">
        <v>1635</v>
      </c>
      <c r="D2713" s="7"/>
      <c r="E2713" s="5">
        <v>33</v>
      </c>
      <c r="F2713" s="4">
        <v>33</v>
      </c>
      <c r="G2713" s="4">
        <v>0</v>
      </c>
      <c r="H2713" s="3">
        <v>8</v>
      </c>
      <c r="I2713" s="13">
        <f t="shared" si="168"/>
        <v>18265500</v>
      </c>
      <c r="J2713" s="12">
        <f t="shared" si="169"/>
        <v>61050000</v>
      </c>
      <c r="K2713" s="13">
        <f t="shared" si="170"/>
        <v>61050000</v>
      </c>
      <c r="L2713" s="12">
        <f t="shared" si="171"/>
        <v>61050000</v>
      </c>
    </row>
    <row r="2714" spans="1:12" ht="37.5" x14ac:dyDescent="0.25">
      <c r="A2714" s="11">
        <v>501170</v>
      </c>
      <c r="B2714" s="1"/>
      <c r="C2714" s="2" t="s">
        <v>1636</v>
      </c>
      <c r="D2714" s="7"/>
      <c r="E2714" s="5">
        <v>22</v>
      </c>
      <c r="F2714" s="4">
        <v>22</v>
      </c>
      <c r="G2714" s="4">
        <v>0</v>
      </c>
      <c r="H2714" s="3">
        <v>8</v>
      </c>
      <c r="I2714" s="13">
        <f t="shared" si="168"/>
        <v>12177000</v>
      </c>
      <c r="J2714" s="12">
        <f t="shared" si="169"/>
        <v>40700000</v>
      </c>
      <c r="K2714" s="13">
        <f t="shared" si="170"/>
        <v>40700000</v>
      </c>
      <c r="L2714" s="12">
        <f t="shared" si="171"/>
        <v>40700000</v>
      </c>
    </row>
    <row r="2715" spans="1:12" ht="56.25" x14ac:dyDescent="0.25">
      <c r="A2715" s="11">
        <v>501175</v>
      </c>
      <c r="B2715" s="1"/>
      <c r="C2715" s="2" t="s">
        <v>1637</v>
      </c>
      <c r="D2715" s="7"/>
      <c r="E2715" s="5">
        <v>33</v>
      </c>
      <c r="F2715" s="4">
        <v>33</v>
      </c>
      <c r="G2715" s="4">
        <v>0</v>
      </c>
      <c r="H2715" s="3">
        <v>8</v>
      </c>
      <c r="I2715" s="13">
        <f t="shared" si="168"/>
        <v>18265500</v>
      </c>
      <c r="J2715" s="12">
        <f t="shared" si="169"/>
        <v>61050000</v>
      </c>
      <c r="K2715" s="13">
        <f t="shared" si="170"/>
        <v>61050000</v>
      </c>
      <c r="L2715" s="12">
        <f t="shared" si="171"/>
        <v>61050000</v>
      </c>
    </row>
    <row r="2716" spans="1:12" ht="93.75" x14ac:dyDescent="0.25">
      <c r="A2716" s="11">
        <v>501180</v>
      </c>
      <c r="B2716" s="1"/>
      <c r="C2716" s="2" t="s">
        <v>3361</v>
      </c>
      <c r="D2716" s="7"/>
      <c r="E2716" s="5">
        <v>52</v>
      </c>
      <c r="F2716" s="4">
        <v>52</v>
      </c>
      <c r="G2716" s="4">
        <v>0</v>
      </c>
      <c r="H2716" s="3">
        <v>11</v>
      </c>
      <c r="I2716" s="13">
        <f t="shared" si="168"/>
        <v>28782000</v>
      </c>
      <c r="J2716" s="12">
        <f t="shared" si="169"/>
        <v>96200000</v>
      </c>
      <c r="K2716" s="13">
        <f t="shared" si="170"/>
        <v>96200000</v>
      </c>
      <c r="L2716" s="12">
        <f t="shared" si="171"/>
        <v>96200000</v>
      </c>
    </row>
    <row r="2717" spans="1:12" ht="37.5" x14ac:dyDescent="0.25">
      <c r="A2717" s="11">
        <v>501185</v>
      </c>
      <c r="B2717" s="1" t="s">
        <v>16</v>
      </c>
      <c r="C2717" s="2" t="s">
        <v>1638</v>
      </c>
      <c r="D2717" s="7"/>
      <c r="E2717" s="5">
        <v>25</v>
      </c>
      <c r="F2717" s="4">
        <v>25</v>
      </c>
      <c r="G2717" s="4">
        <v>0</v>
      </c>
      <c r="H2717" s="3">
        <v>8</v>
      </c>
      <c r="I2717" s="13">
        <f t="shared" si="168"/>
        <v>13837500</v>
      </c>
      <c r="J2717" s="12">
        <f t="shared" si="169"/>
        <v>46250000</v>
      </c>
      <c r="K2717" s="13">
        <f t="shared" si="170"/>
        <v>46250000</v>
      </c>
      <c r="L2717" s="12">
        <f t="shared" si="171"/>
        <v>46250000</v>
      </c>
    </row>
    <row r="2718" spans="1:12" ht="37.5" x14ac:dyDescent="0.25">
      <c r="A2718" s="11">
        <v>501190</v>
      </c>
      <c r="B2718" s="1"/>
      <c r="C2718" s="2" t="s">
        <v>1639</v>
      </c>
      <c r="D2718" s="7"/>
      <c r="E2718" s="5">
        <v>29</v>
      </c>
      <c r="F2718" s="4">
        <v>29</v>
      </c>
      <c r="G2718" s="4">
        <v>0</v>
      </c>
      <c r="H2718" s="3">
        <v>8</v>
      </c>
      <c r="I2718" s="13">
        <f t="shared" si="168"/>
        <v>16051500</v>
      </c>
      <c r="J2718" s="12">
        <f t="shared" si="169"/>
        <v>53650000</v>
      </c>
      <c r="K2718" s="13">
        <f t="shared" si="170"/>
        <v>53650000</v>
      </c>
      <c r="L2718" s="12">
        <f t="shared" si="171"/>
        <v>53650000</v>
      </c>
    </row>
    <row r="2719" spans="1:12" ht="56.25" x14ac:dyDescent="0.25">
      <c r="A2719" s="11">
        <v>501195</v>
      </c>
      <c r="B2719" s="1"/>
      <c r="C2719" s="2" t="s">
        <v>1640</v>
      </c>
      <c r="D2719" s="7"/>
      <c r="E2719" s="5">
        <v>59</v>
      </c>
      <c r="F2719" s="4">
        <v>59</v>
      </c>
      <c r="G2719" s="4">
        <v>0</v>
      </c>
      <c r="H2719" s="3">
        <v>8</v>
      </c>
      <c r="I2719" s="13">
        <f t="shared" si="168"/>
        <v>32656500</v>
      </c>
      <c r="J2719" s="12">
        <f t="shared" si="169"/>
        <v>109150000</v>
      </c>
      <c r="K2719" s="13">
        <f t="shared" si="170"/>
        <v>109150000</v>
      </c>
      <c r="L2719" s="12">
        <f t="shared" si="171"/>
        <v>109150000</v>
      </c>
    </row>
    <row r="2720" spans="1:12" ht="75" x14ac:dyDescent="0.25">
      <c r="A2720" s="11">
        <v>501200</v>
      </c>
      <c r="B2720" s="1"/>
      <c r="C2720" s="2" t="s">
        <v>1641</v>
      </c>
      <c r="D2720" s="7"/>
      <c r="E2720" s="5">
        <v>16</v>
      </c>
      <c r="F2720" s="4">
        <v>16</v>
      </c>
      <c r="G2720" s="4">
        <v>0</v>
      </c>
      <c r="H2720" s="3">
        <v>7</v>
      </c>
      <c r="I2720" s="13">
        <f t="shared" si="168"/>
        <v>8856000</v>
      </c>
      <c r="J2720" s="12">
        <f t="shared" si="169"/>
        <v>29600000</v>
      </c>
      <c r="K2720" s="13">
        <f t="shared" si="170"/>
        <v>29600000</v>
      </c>
      <c r="L2720" s="12">
        <f t="shared" si="171"/>
        <v>29600000</v>
      </c>
    </row>
    <row r="2721" spans="1:12" ht="37.5" x14ac:dyDescent="0.25">
      <c r="A2721" s="11">
        <v>501205</v>
      </c>
      <c r="B2721" s="1"/>
      <c r="C2721" s="2" t="s">
        <v>1642</v>
      </c>
      <c r="D2721" s="7" t="s">
        <v>3362</v>
      </c>
      <c r="E2721" s="5">
        <v>8</v>
      </c>
      <c r="F2721" s="4">
        <v>8</v>
      </c>
      <c r="G2721" s="4">
        <v>0</v>
      </c>
      <c r="H2721" s="3">
        <v>6</v>
      </c>
      <c r="I2721" s="13">
        <f t="shared" si="168"/>
        <v>4428000</v>
      </c>
      <c r="J2721" s="12">
        <f t="shared" si="169"/>
        <v>14800000</v>
      </c>
      <c r="K2721" s="13">
        <f t="shared" si="170"/>
        <v>14800000</v>
      </c>
      <c r="L2721" s="12">
        <f t="shared" si="171"/>
        <v>14800000</v>
      </c>
    </row>
    <row r="2722" spans="1:12" ht="75" x14ac:dyDescent="0.25">
      <c r="A2722" s="11">
        <v>501210</v>
      </c>
      <c r="B2722" s="1"/>
      <c r="C2722" s="2" t="s">
        <v>1643</v>
      </c>
      <c r="D2722" s="7"/>
      <c r="E2722" s="5">
        <v>25</v>
      </c>
      <c r="F2722" s="4">
        <v>25</v>
      </c>
      <c r="G2722" s="4">
        <v>0</v>
      </c>
      <c r="H2722" s="3">
        <v>8</v>
      </c>
      <c r="I2722" s="13">
        <f t="shared" si="168"/>
        <v>13837500</v>
      </c>
      <c r="J2722" s="12">
        <f t="shared" si="169"/>
        <v>46250000</v>
      </c>
      <c r="K2722" s="13">
        <f t="shared" si="170"/>
        <v>46250000</v>
      </c>
      <c r="L2722" s="12">
        <f t="shared" si="171"/>
        <v>46250000</v>
      </c>
    </row>
    <row r="2723" spans="1:12" ht="37.5" x14ac:dyDescent="0.25">
      <c r="A2723" s="11">
        <v>501215</v>
      </c>
      <c r="B2723" s="1"/>
      <c r="C2723" s="2" t="s">
        <v>1644</v>
      </c>
      <c r="D2723" s="7"/>
      <c r="E2723" s="5">
        <v>22</v>
      </c>
      <c r="F2723" s="4">
        <v>22</v>
      </c>
      <c r="G2723" s="4">
        <v>0</v>
      </c>
      <c r="H2723" s="3">
        <v>8</v>
      </c>
      <c r="I2723" s="13">
        <f t="shared" si="168"/>
        <v>12177000</v>
      </c>
      <c r="J2723" s="12">
        <f t="shared" si="169"/>
        <v>40700000</v>
      </c>
      <c r="K2723" s="13">
        <f t="shared" si="170"/>
        <v>40700000</v>
      </c>
      <c r="L2723" s="12">
        <f t="shared" si="171"/>
        <v>40700000</v>
      </c>
    </row>
    <row r="2724" spans="1:12" ht="19.5" x14ac:dyDescent="0.25">
      <c r="A2724" s="11">
        <v>501220</v>
      </c>
      <c r="B2724" s="1"/>
      <c r="C2724" s="2" t="s">
        <v>1645</v>
      </c>
      <c r="D2724" s="7"/>
      <c r="E2724" s="5">
        <v>30</v>
      </c>
      <c r="F2724" s="4">
        <v>30</v>
      </c>
      <c r="G2724" s="4">
        <v>0</v>
      </c>
      <c r="H2724" s="3">
        <v>8</v>
      </c>
      <c r="I2724" s="13">
        <f t="shared" si="168"/>
        <v>16605000</v>
      </c>
      <c r="J2724" s="12">
        <f t="shared" si="169"/>
        <v>55500000</v>
      </c>
      <c r="K2724" s="13">
        <f t="shared" si="170"/>
        <v>55500000</v>
      </c>
      <c r="L2724" s="12">
        <f t="shared" si="171"/>
        <v>55500000</v>
      </c>
    </row>
    <row r="2725" spans="1:12" ht="56.25" x14ac:dyDescent="0.25">
      <c r="A2725" s="11">
        <v>501225</v>
      </c>
      <c r="B2725" s="1"/>
      <c r="C2725" s="2" t="s">
        <v>1646</v>
      </c>
      <c r="D2725" s="7"/>
      <c r="E2725" s="5">
        <v>63</v>
      </c>
      <c r="F2725" s="4">
        <v>63</v>
      </c>
      <c r="G2725" s="4">
        <v>0</v>
      </c>
      <c r="H2725" s="3">
        <v>8</v>
      </c>
      <c r="I2725" s="13">
        <f t="shared" si="168"/>
        <v>34870500</v>
      </c>
      <c r="J2725" s="12">
        <f t="shared" si="169"/>
        <v>116550000</v>
      </c>
      <c r="K2725" s="13">
        <f t="shared" si="170"/>
        <v>116550000</v>
      </c>
      <c r="L2725" s="12">
        <f t="shared" si="171"/>
        <v>116550000</v>
      </c>
    </row>
    <row r="2726" spans="1:12" ht="75" x14ac:dyDescent="0.25">
      <c r="A2726" s="11">
        <v>501230</v>
      </c>
      <c r="B2726" s="1"/>
      <c r="C2726" s="2" t="s">
        <v>1647</v>
      </c>
      <c r="D2726" s="7"/>
      <c r="E2726" s="5">
        <v>6</v>
      </c>
      <c r="F2726" s="4">
        <v>6</v>
      </c>
      <c r="G2726" s="4">
        <v>0</v>
      </c>
      <c r="H2726" s="3">
        <v>4</v>
      </c>
      <c r="I2726" s="13">
        <f t="shared" si="168"/>
        <v>3321000</v>
      </c>
      <c r="J2726" s="12">
        <f t="shared" si="169"/>
        <v>11100000</v>
      </c>
      <c r="K2726" s="13">
        <f t="shared" si="170"/>
        <v>11100000</v>
      </c>
      <c r="L2726" s="12">
        <f t="shared" si="171"/>
        <v>11100000</v>
      </c>
    </row>
    <row r="2727" spans="1:12" ht="37.5" x14ac:dyDescent="0.25">
      <c r="A2727" s="11">
        <v>501235</v>
      </c>
      <c r="B2727" s="1"/>
      <c r="C2727" s="2" t="s">
        <v>1648</v>
      </c>
      <c r="D2727" s="7"/>
      <c r="E2727" s="5">
        <v>31</v>
      </c>
      <c r="F2727" s="4">
        <v>31</v>
      </c>
      <c r="G2727" s="4">
        <v>0</v>
      </c>
      <c r="H2727" s="3">
        <v>7</v>
      </c>
      <c r="I2727" s="13">
        <f t="shared" si="168"/>
        <v>17158500</v>
      </c>
      <c r="J2727" s="12">
        <f t="shared" si="169"/>
        <v>57350000</v>
      </c>
      <c r="K2727" s="13">
        <f t="shared" si="170"/>
        <v>57350000</v>
      </c>
      <c r="L2727" s="12">
        <f t="shared" si="171"/>
        <v>57350000</v>
      </c>
    </row>
    <row r="2728" spans="1:12" ht="37.5" x14ac:dyDescent="0.25">
      <c r="A2728" s="11">
        <v>501245</v>
      </c>
      <c r="B2728" s="1"/>
      <c r="C2728" s="2" t="s">
        <v>1649</v>
      </c>
      <c r="D2728" s="7"/>
      <c r="E2728" s="5">
        <v>26</v>
      </c>
      <c r="F2728" s="4">
        <v>26</v>
      </c>
      <c r="G2728" s="4">
        <v>0</v>
      </c>
      <c r="H2728" s="3">
        <v>7</v>
      </c>
      <c r="I2728" s="13">
        <f t="shared" si="168"/>
        <v>14391000</v>
      </c>
      <c r="J2728" s="12">
        <f t="shared" si="169"/>
        <v>48100000</v>
      </c>
      <c r="K2728" s="13">
        <f t="shared" si="170"/>
        <v>48100000</v>
      </c>
      <c r="L2728" s="12">
        <f t="shared" si="171"/>
        <v>48100000</v>
      </c>
    </row>
    <row r="2729" spans="1:12" ht="19.5" x14ac:dyDescent="0.25">
      <c r="A2729" s="11">
        <v>501250</v>
      </c>
      <c r="B2729" s="1"/>
      <c r="C2729" s="2" t="s">
        <v>3363</v>
      </c>
      <c r="D2729" s="7"/>
      <c r="E2729" s="5">
        <v>11</v>
      </c>
      <c r="F2729" s="4">
        <v>11</v>
      </c>
      <c r="G2729" s="4">
        <v>0</v>
      </c>
      <c r="H2729" s="3">
        <v>6</v>
      </c>
      <c r="I2729" s="13">
        <f t="shared" si="168"/>
        <v>6088500</v>
      </c>
      <c r="J2729" s="12">
        <f t="shared" si="169"/>
        <v>20350000</v>
      </c>
      <c r="K2729" s="13">
        <f t="shared" si="170"/>
        <v>20350000</v>
      </c>
      <c r="L2729" s="12">
        <f t="shared" si="171"/>
        <v>20350000</v>
      </c>
    </row>
    <row r="2730" spans="1:12" ht="56.25" x14ac:dyDescent="0.25">
      <c r="A2730" s="11">
        <v>501255</v>
      </c>
      <c r="B2730" s="1"/>
      <c r="C2730" s="2" t="s">
        <v>1650</v>
      </c>
      <c r="D2730" s="7"/>
      <c r="E2730" s="5">
        <v>27</v>
      </c>
      <c r="F2730" s="4">
        <v>27</v>
      </c>
      <c r="G2730" s="4">
        <v>0</v>
      </c>
      <c r="H2730" s="3">
        <v>7</v>
      </c>
      <c r="I2730" s="13">
        <f t="shared" si="168"/>
        <v>14944500</v>
      </c>
      <c r="J2730" s="12">
        <f t="shared" si="169"/>
        <v>49950000</v>
      </c>
      <c r="K2730" s="13">
        <f t="shared" si="170"/>
        <v>49950000</v>
      </c>
      <c r="L2730" s="12">
        <f t="shared" si="171"/>
        <v>49950000</v>
      </c>
    </row>
    <row r="2731" spans="1:12" ht="56.25" x14ac:dyDescent="0.25">
      <c r="A2731" s="11">
        <v>501260</v>
      </c>
      <c r="B2731" s="1"/>
      <c r="C2731" s="2" t="s">
        <v>1651</v>
      </c>
      <c r="D2731" s="7"/>
      <c r="E2731" s="5">
        <v>36</v>
      </c>
      <c r="F2731" s="4">
        <v>36</v>
      </c>
      <c r="G2731" s="4">
        <v>0</v>
      </c>
      <c r="H2731" s="3">
        <v>7</v>
      </c>
      <c r="I2731" s="13">
        <f t="shared" si="168"/>
        <v>19926000</v>
      </c>
      <c r="J2731" s="12">
        <f t="shared" si="169"/>
        <v>66600000</v>
      </c>
      <c r="K2731" s="13">
        <f t="shared" si="170"/>
        <v>66600000</v>
      </c>
      <c r="L2731" s="12">
        <f t="shared" si="171"/>
        <v>66600000</v>
      </c>
    </row>
    <row r="2732" spans="1:12" ht="75" x14ac:dyDescent="0.25">
      <c r="A2732" s="11">
        <v>501265</v>
      </c>
      <c r="B2732" s="1"/>
      <c r="C2732" s="2" t="s">
        <v>3364</v>
      </c>
      <c r="D2732" s="7"/>
      <c r="E2732" s="5">
        <v>20</v>
      </c>
      <c r="F2732" s="4">
        <v>20</v>
      </c>
      <c r="G2732" s="4">
        <v>0</v>
      </c>
      <c r="H2732" s="3">
        <v>6</v>
      </c>
      <c r="I2732" s="13">
        <f t="shared" si="168"/>
        <v>11070000</v>
      </c>
      <c r="J2732" s="12">
        <f t="shared" si="169"/>
        <v>37000000</v>
      </c>
      <c r="K2732" s="13">
        <f t="shared" si="170"/>
        <v>37000000</v>
      </c>
      <c r="L2732" s="12">
        <f t="shared" si="171"/>
        <v>37000000</v>
      </c>
    </row>
    <row r="2733" spans="1:12" ht="75" x14ac:dyDescent="0.25">
      <c r="A2733" s="11">
        <v>501270</v>
      </c>
      <c r="B2733" s="1" t="s">
        <v>16</v>
      </c>
      <c r="C2733" s="2" t="s">
        <v>3365</v>
      </c>
      <c r="D2733" s="7"/>
      <c r="E2733" s="5">
        <v>16</v>
      </c>
      <c r="F2733" s="4">
        <v>16</v>
      </c>
      <c r="G2733" s="4">
        <v>0</v>
      </c>
      <c r="H2733" s="3">
        <v>6</v>
      </c>
      <c r="I2733" s="13">
        <f t="shared" si="168"/>
        <v>8856000</v>
      </c>
      <c r="J2733" s="12">
        <f t="shared" si="169"/>
        <v>29600000</v>
      </c>
      <c r="K2733" s="13">
        <f t="shared" si="170"/>
        <v>29600000</v>
      </c>
      <c r="L2733" s="12">
        <f t="shared" si="171"/>
        <v>29600000</v>
      </c>
    </row>
    <row r="2734" spans="1:12" ht="75" x14ac:dyDescent="0.25">
      <c r="A2734" s="11">
        <v>501275</v>
      </c>
      <c r="B2734" s="1"/>
      <c r="C2734" s="2" t="s">
        <v>3366</v>
      </c>
      <c r="D2734" s="7" t="s">
        <v>568</v>
      </c>
      <c r="E2734" s="5">
        <v>15</v>
      </c>
      <c r="F2734" s="4">
        <v>15</v>
      </c>
      <c r="G2734" s="4">
        <v>0</v>
      </c>
      <c r="H2734" s="3">
        <v>6</v>
      </c>
      <c r="I2734" s="13">
        <f t="shared" si="168"/>
        <v>8302500</v>
      </c>
      <c r="J2734" s="12">
        <f t="shared" si="169"/>
        <v>27750000</v>
      </c>
      <c r="K2734" s="13">
        <f t="shared" si="170"/>
        <v>27750000</v>
      </c>
      <c r="L2734" s="12">
        <f t="shared" si="171"/>
        <v>27750000</v>
      </c>
    </row>
    <row r="2735" spans="1:12" ht="37.5" x14ac:dyDescent="0.25">
      <c r="A2735" s="11">
        <v>501280</v>
      </c>
      <c r="B2735" s="1"/>
      <c r="C2735" s="2" t="s">
        <v>1652</v>
      </c>
      <c r="D2735" s="7"/>
      <c r="E2735" s="5">
        <v>41</v>
      </c>
      <c r="F2735" s="4">
        <v>41</v>
      </c>
      <c r="G2735" s="4">
        <v>0</v>
      </c>
      <c r="H2735" s="3">
        <v>7</v>
      </c>
      <c r="I2735" s="13">
        <f t="shared" si="168"/>
        <v>22693500</v>
      </c>
      <c r="J2735" s="12">
        <f t="shared" si="169"/>
        <v>75850000</v>
      </c>
      <c r="K2735" s="13">
        <f t="shared" si="170"/>
        <v>75850000</v>
      </c>
      <c r="L2735" s="12">
        <f t="shared" si="171"/>
        <v>75850000</v>
      </c>
    </row>
    <row r="2736" spans="1:12" ht="56.25" x14ac:dyDescent="0.25">
      <c r="A2736" s="11">
        <v>501285</v>
      </c>
      <c r="B2736" s="1"/>
      <c r="C2736" s="2" t="s">
        <v>1653</v>
      </c>
      <c r="D2736" s="7"/>
      <c r="E2736" s="5">
        <v>8</v>
      </c>
      <c r="F2736" s="4">
        <v>8</v>
      </c>
      <c r="G2736" s="4">
        <v>0</v>
      </c>
      <c r="H2736" s="3">
        <v>4</v>
      </c>
      <c r="I2736" s="13">
        <f t="shared" si="168"/>
        <v>4428000</v>
      </c>
      <c r="J2736" s="12">
        <f t="shared" si="169"/>
        <v>14800000</v>
      </c>
      <c r="K2736" s="13">
        <f t="shared" si="170"/>
        <v>14800000</v>
      </c>
      <c r="L2736" s="12">
        <f t="shared" si="171"/>
        <v>14800000</v>
      </c>
    </row>
    <row r="2737" spans="1:12" ht="56.25" x14ac:dyDescent="0.25">
      <c r="A2737" s="11">
        <v>501290</v>
      </c>
      <c r="B2737" s="1"/>
      <c r="C2737" s="2" t="s">
        <v>3367</v>
      </c>
      <c r="D2737" s="7"/>
      <c r="E2737" s="5">
        <v>27</v>
      </c>
      <c r="F2737" s="4">
        <v>27</v>
      </c>
      <c r="G2737" s="4">
        <v>0</v>
      </c>
      <c r="H2737" s="3">
        <v>7</v>
      </c>
      <c r="I2737" s="13">
        <f t="shared" si="168"/>
        <v>14944500</v>
      </c>
      <c r="J2737" s="12">
        <f t="shared" si="169"/>
        <v>49950000</v>
      </c>
      <c r="K2737" s="13">
        <f t="shared" si="170"/>
        <v>49950000</v>
      </c>
      <c r="L2737" s="12">
        <f t="shared" si="171"/>
        <v>49950000</v>
      </c>
    </row>
    <row r="2738" spans="1:12" ht="56.25" x14ac:dyDescent="0.25">
      <c r="A2738" s="11">
        <v>501295</v>
      </c>
      <c r="B2738" s="1"/>
      <c r="C2738" s="2" t="s">
        <v>1654</v>
      </c>
      <c r="D2738" s="7"/>
      <c r="E2738" s="5">
        <v>31</v>
      </c>
      <c r="F2738" s="4">
        <v>31</v>
      </c>
      <c r="G2738" s="4">
        <v>0</v>
      </c>
      <c r="H2738" s="3">
        <v>7</v>
      </c>
      <c r="I2738" s="13">
        <f t="shared" si="168"/>
        <v>17158500</v>
      </c>
      <c r="J2738" s="12">
        <f t="shared" si="169"/>
        <v>57350000</v>
      </c>
      <c r="K2738" s="13">
        <f t="shared" si="170"/>
        <v>57350000</v>
      </c>
      <c r="L2738" s="12">
        <f t="shared" si="171"/>
        <v>57350000</v>
      </c>
    </row>
    <row r="2739" spans="1:12" ht="93.75" x14ac:dyDescent="0.25">
      <c r="A2739" s="11">
        <v>501300</v>
      </c>
      <c r="B2739" s="1"/>
      <c r="C2739" s="2" t="s">
        <v>1655</v>
      </c>
      <c r="D2739" s="7"/>
      <c r="E2739" s="5">
        <v>36</v>
      </c>
      <c r="F2739" s="4">
        <v>36</v>
      </c>
      <c r="G2739" s="4">
        <v>0</v>
      </c>
      <c r="H2739" s="3">
        <v>8</v>
      </c>
      <c r="I2739" s="13">
        <f t="shared" si="168"/>
        <v>19926000</v>
      </c>
      <c r="J2739" s="12">
        <f t="shared" si="169"/>
        <v>66600000</v>
      </c>
      <c r="K2739" s="13">
        <f t="shared" si="170"/>
        <v>66600000</v>
      </c>
      <c r="L2739" s="12">
        <f t="shared" si="171"/>
        <v>66600000</v>
      </c>
    </row>
    <row r="2740" spans="1:12" ht="93.75" x14ac:dyDescent="0.25">
      <c r="A2740" s="11">
        <v>501305</v>
      </c>
      <c r="B2740" s="1"/>
      <c r="C2740" s="2" t="s">
        <v>1656</v>
      </c>
      <c r="D2740" s="7"/>
      <c r="E2740" s="5">
        <v>39</v>
      </c>
      <c r="F2740" s="4">
        <v>39</v>
      </c>
      <c r="G2740" s="4">
        <v>0</v>
      </c>
      <c r="H2740" s="3">
        <v>8</v>
      </c>
      <c r="I2740" s="13">
        <f t="shared" si="168"/>
        <v>21586500</v>
      </c>
      <c r="J2740" s="12">
        <f t="shared" si="169"/>
        <v>72150000</v>
      </c>
      <c r="K2740" s="13">
        <f t="shared" si="170"/>
        <v>72150000</v>
      </c>
      <c r="L2740" s="12">
        <f t="shared" si="171"/>
        <v>72150000</v>
      </c>
    </row>
    <row r="2741" spans="1:12" ht="37.5" x14ac:dyDescent="0.25">
      <c r="A2741" s="11">
        <v>501310</v>
      </c>
      <c r="B2741" s="1"/>
      <c r="C2741" s="2" t="s">
        <v>1657</v>
      </c>
      <c r="D2741" s="7"/>
      <c r="E2741" s="5">
        <v>33</v>
      </c>
      <c r="F2741" s="4">
        <v>33</v>
      </c>
      <c r="G2741" s="4">
        <v>0</v>
      </c>
      <c r="H2741" s="3">
        <v>9</v>
      </c>
      <c r="I2741" s="13">
        <f t="shared" si="168"/>
        <v>18265500</v>
      </c>
      <c r="J2741" s="12">
        <f t="shared" si="169"/>
        <v>61050000</v>
      </c>
      <c r="K2741" s="13">
        <f t="shared" si="170"/>
        <v>61050000</v>
      </c>
      <c r="L2741" s="12">
        <f t="shared" si="171"/>
        <v>61050000</v>
      </c>
    </row>
    <row r="2742" spans="1:12" ht="19.5" x14ac:dyDescent="0.25">
      <c r="A2742" s="11">
        <v>501315</v>
      </c>
      <c r="B2742" s="1"/>
      <c r="C2742" s="2" t="s">
        <v>3368</v>
      </c>
      <c r="D2742" s="7"/>
      <c r="E2742" s="5">
        <v>54</v>
      </c>
      <c r="F2742" s="4">
        <v>54</v>
      </c>
      <c r="G2742" s="4">
        <v>0</v>
      </c>
      <c r="H2742" s="3">
        <v>9</v>
      </c>
      <c r="I2742" s="13">
        <f t="shared" si="168"/>
        <v>29889000</v>
      </c>
      <c r="J2742" s="12">
        <f t="shared" si="169"/>
        <v>99900000</v>
      </c>
      <c r="K2742" s="13">
        <f t="shared" si="170"/>
        <v>99900000</v>
      </c>
      <c r="L2742" s="12">
        <f t="shared" si="171"/>
        <v>99900000</v>
      </c>
    </row>
    <row r="2743" spans="1:12" ht="37.5" x14ac:dyDescent="0.25">
      <c r="A2743" s="11">
        <v>501320</v>
      </c>
      <c r="B2743" s="1"/>
      <c r="C2743" s="2" t="s">
        <v>1658</v>
      </c>
      <c r="D2743" s="7" t="s">
        <v>3369</v>
      </c>
      <c r="E2743" s="5">
        <v>25</v>
      </c>
      <c r="F2743" s="4">
        <v>25</v>
      </c>
      <c r="G2743" s="4">
        <v>0</v>
      </c>
      <c r="H2743" s="3">
        <v>9</v>
      </c>
      <c r="I2743" s="13">
        <f t="shared" si="168"/>
        <v>13837500</v>
      </c>
      <c r="J2743" s="12">
        <f t="shared" si="169"/>
        <v>46250000</v>
      </c>
      <c r="K2743" s="13">
        <f t="shared" si="170"/>
        <v>46250000</v>
      </c>
      <c r="L2743" s="12">
        <f t="shared" si="171"/>
        <v>46250000</v>
      </c>
    </row>
    <row r="2744" spans="1:12" ht="93.75" x14ac:dyDescent="0.25">
      <c r="A2744" s="11">
        <v>501325</v>
      </c>
      <c r="B2744" s="1"/>
      <c r="C2744" s="2" t="s">
        <v>3370</v>
      </c>
      <c r="D2744" s="7" t="s">
        <v>1659</v>
      </c>
      <c r="E2744" s="5">
        <v>26.7</v>
      </c>
      <c r="F2744" s="4">
        <v>18</v>
      </c>
      <c r="G2744" s="4">
        <v>8.6999999999999993</v>
      </c>
      <c r="H2744" s="3">
        <v>9</v>
      </c>
      <c r="I2744" s="13">
        <f t="shared" si="168"/>
        <v>19881000</v>
      </c>
      <c r="J2744" s="12">
        <f t="shared" si="169"/>
        <v>77670000</v>
      </c>
      <c r="K2744" s="13">
        <f t="shared" si="170"/>
        <v>51222000</v>
      </c>
      <c r="L2744" s="12">
        <f t="shared" si="171"/>
        <v>71058000</v>
      </c>
    </row>
    <row r="2745" spans="1:12" ht="112.5" x14ac:dyDescent="0.25">
      <c r="A2745" s="11">
        <v>501326</v>
      </c>
      <c r="B2745" s="1"/>
      <c r="C2745" s="2" t="s">
        <v>3371</v>
      </c>
      <c r="D2745" s="7" t="s">
        <v>1659</v>
      </c>
      <c r="E2745" s="5">
        <v>35.700000000000003</v>
      </c>
      <c r="F2745" s="4">
        <v>27</v>
      </c>
      <c r="G2745" s="4">
        <v>8.6999999999999993</v>
      </c>
      <c r="H2745" s="3">
        <v>9</v>
      </c>
      <c r="I2745" s="13">
        <f t="shared" si="168"/>
        <v>24862500</v>
      </c>
      <c r="J2745" s="12">
        <f t="shared" si="169"/>
        <v>94320000</v>
      </c>
      <c r="K2745" s="13">
        <f t="shared" si="170"/>
        <v>67872000</v>
      </c>
      <c r="L2745" s="12">
        <f t="shared" si="171"/>
        <v>87708000</v>
      </c>
    </row>
    <row r="2746" spans="1:12" ht="56.25" x14ac:dyDescent="0.25">
      <c r="A2746" s="11">
        <v>501327</v>
      </c>
      <c r="B2746" s="1"/>
      <c r="C2746" s="2" t="s">
        <v>3372</v>
      </c>
      <c r="D2746" s="7"/>
      <c r="E2746" s="5">
        <v>30.7</v>
      </c>
      <c r="F2746" s="4">
        <v>22</v>
      </c>
      <c r="G2746" s="4">
        <v>8.6999999999999993</v>
      </c>
      <c r="H2746" s="3">
        <v>9</v>
      </c>
      <c r="I2746" s="13">
        <f t="shared" si="168"/>
        <v>22095000</v>
      </c>
      <c r="J2746" s="12">
        <f t="shared" si="169"/>
        <v>85070000</v>
      </c>
      <c r="K2746" s="13">
        <f t="shared" si="170"/>
        <v>58622000</v>
      </c>
      <c r="L2746" s="12">
        <f t="shared" si="171"/>
        <v>78458000</v>
      </c>
    </row>
    <row r="2747" spans="1:12" ht="75" x14ac:dyDescent="0.25">
      <c r="A2747" s="11">
        <v>501330</v>
      </c>
      <c r="B2747" s="1"/>
      <c r="C2747" s="2" t="s">
        <v>3373</v>
      </c>
      <c r="D2747" s="7" t="s">
        <v>3374</v>
      </c>
      <c r="E2747" s="5">
        <v>38</v>
      </c>
      <c r="F2747" s="4">
        <v>38</v>
      </c>
      <c r="G2747" s="4">
        <v>0</v>
      </c>
      <c r="H2747" s="3">
        <v>9</v>
      </c>
      <c r="I2747" s="13">
        <f t="shared" si="168"/>
        <v>21033000</v>
      </c>
      <c r="J2747" s="12">
        <f t="shared" si="169"/>
        <v>70300000</v>
      </c>
      <c r="K2747" s="13">
        <f t="shared" si="170"/>
        <v>70300000</v>
      </c>
      <c r="L2747" s="12">
        <f t="shared" si="171"/>
        <v>70300000</v>
      </c>
    </row>
    <row r="2748" spans="1:12" ht="168.75" x14ac:dyDescent="0.25">
      <c r="A2748" s="11">
        <v>501335</v>
      </c>
      <c r="B2748" s="1"/>
      <c r="C2748" s="2" t="s">
        <v>1660</v>
      </c>
      <c r="D2748" s="7"/>
      <c r="E2748" s="5">
        <v>82</v>
      </c>
      <c r="F2748" s="4">
        <v>82</v>
      </c>
      <c r="G2748" s="4">
        <v>0</v>
      </c>
      <c r="H2748" s="3">
        <v>11</v>
      </c>
      <c r="I2748" s="13">
        <f t="shared" si="168"/>
        <v>45387000</v>
      </c>
      <c r="J2748" s="12">
        <f t="shared" si="169"/>
        <v>151700000</v>
      </c>
      <c r="K2748" s="13">
        <f t="shared" si="170"/>
        <v>151700000</v>
      </c>
      <c r="L2748" s="12">
        <f t="shared" si="171"/>
        <v>151700000</v>
      </c>
    </row>
    <row r="2749" spans="1:12" ht="37.5" x14ac:dyDescent="0.25">
      <c r="A2749" s="11">
        <v>501340</v>
      </c>
      <c r="B2749" s="1"/>
      <c r="C2749" s="2" t="s">
        <v>1661</v>
      </c>
      <c r="D2749" s="7"/>
      <c r="E2749" s="5">
        <v>101</v>
      </c>
      <c r="F2749" s="4">
        <v>101</v>
      </c>
      <c r="G2749" s="4">
        <v>0</v>
      </c>
      <c r="H2749" s="3">
        <v>11</v>
      </c>
      <c r="I2749" s="13">
        <f t="shared" si="168"/>
        <v>55903500</v>
      </c>
      <c r="J2749" s="12">
        <f t="shared" si="169"/>
        <v>186850000</v>
      </c>
      <c r="K2749" s="13">
        <f t="shared" si="170"/>
        <v>186850000</v>
      </c>
      <c r="L2749" s="12">
        <f t="shared" si="171"/>
        <v>186850000</v>
      </c>
    </row>
    <row r="2750" spans="1:12" ht="75" x14ac:dyDescent="0.25">
      <c r="A2750" s="11">
        <v>501345</v>
      </c>
      <c r="B2750" s="1"/>
      <c r="C2750" s="2" t="s">
        <v>1662</v>
      </c>
      <c r="D2750" s="7"/>
      <c r="E2750" s="5">
        <v>130</v>
      </c>
      <c r="F2750" s="4">
        <v>130</v>
      </c>
      <c r="G2750" s="4">
        <v>0</v>
      </c>
      <c r="H2750" s="3">
        <v>11</v>
      </c>
      <c r="I2750" s="13">
        <f t="shared" si="168"/>
        <v>71955000</v>
      </c>
      <c r="J2750" s="12">
        <f t="shared" si="169"/>
        <v>240500000</v>
      </c>
      <c r="K2750" s="13">
        <f t="shared" si="170"/>
        <v>240500000</v>
      </c>
      <c r="L2750" s="12">
        <f t="shared" si="171"/>
        <v>240500000</v>
      </c>
    </row>
    <row r="2751" spans="1:12" ht="225" x14ac:dyDescent="0.25">
      <c r="A2751" s="11">
        <v>501350</v>
      </c>
      <c r="B2751" s="1"/>
      <c r="C2751" s="2" t="s">
        <v>3375</v>
      </c>
      <c r="D2751" s="7"/>
      <c r="E2751" s="5">
        <v>64</v>
      </c>
      <c r="F2751" s="4">
        <v>64</v>
      </c>
      <c r="G2751" s="4">
        <v>0</v>
      </c>
      <c r="H2751" s="3">
        <v>11</v>
      </c>
      <c r="I2751" s="13">
        <f t="shared" si="168"/>
        <v>35424000</v>
      </c>
      <c r="J2751" s="12">
        <f t="shared" si="169"/>
        <v>118400000</v>
      </c>
      <c r="K2751" s="13">
        <f t="shared" si="170"/>
        <v>118400000</v>
      </c>
      <c r="L2751" s="12">
        <f t="shared" si="171"/>
        <v>118400000</v>
      </c>
    </row>
    <row r="2752" spans="1:12" ht="37.5" x14ac:dyDescent="0.25">
      <c r="A2752" s="11">
        <v>501351</v>
      </c>
      <c r="B2752" s="1"/>
      <c r="C2752" s="2" t="s">
        <v>1664</v>
      </c>
      <c r="D2752" s="7"/>
      <c r="E2752" s="5">
        <v>85.4</v>
      </c>
      <c r="F2752" s="4">
        <v>68</v>
      </c>
      <c r="G2752" s="4">
        <v>17.399999999999999</v>
      </c>
      <c r="H2752" s="3">
        <v>11</v>
      </c>
      <c r="I2752" s="13">
        <f t="shared" si="168"/>
        <v>57474000</v>
      </c>
      <c r="J2752" s="12">
        <f t="shared" si="169"/>
        <v>214540000</v>
      </c>
      <c r="K2752" s="13">
        <f t="shared" si="170"/>
        <v>161644000</v>
      </c>
      <c r="L2752" s="12">
        <f t="shared" si="171"/>
        <v>201316000</v>
      </c>
    </row>
    <row r="2753" spans="1:12" ht="112.5" x14ac:dyDescent="0.25">
      <c r="A2753" s="11">
        <v>501355</v>
      </c>
      <c r="B2753" s="1"/>
      <c r="C2753" s="2" t="s">
        <v>1663</v>
      </c>
      <c r="D2753" s="7"/>
      <c r="E2753" s="5">
        <v>97</v>
      </c>
      <c r="F2753" s="4">
        <v>97</v>
      </c>
      <c r="G2753" s="4">
        <v>0</v>
      </c>
      <c r="H2753" s="3">
        <v>11</v>
      </c>
      <c r="I2753" s="13">
        <f t="shared" si="168"/>
        <v>53689500</v>
      </c>
      <c r="J2753" s="12">
        <f t="shared" si="169"/>
        <v>179450000</v>
      </c>
      <c r="K2753" s="13">
        <f t="shared" si="170"/>
        <v>179450000</v>
      </c>
      <c r="L2753" s="12">
        <f t="shared" si="171"/>
        <v>179450000</v>
      </c>
    </row>
    <row r="2754" spans="1:12" ht="112.5" x14ac:dyDescent="0.25">
      <c r="A2754" s="11">
        <v>501360</v>
      </c>
      <c r="B2754" s="1"/>
      <c r="C2754" s="2" t="s">
        <v>1665</v>
      </c>
      <c r="D2754" s="7"/>
      <c r="E2754" s="5">
        <v>141</v>
      </c>
      <c r="F2754" s="4">
        <v>141</v>
      </c>
      <c r="G2754" s="4">
        <v>0</v>
      </c>
      <c r="H2754" s="3">
        <v>14</v>
      </c>
      <c r="I2754" s="13">
        <f t="shared" si="168"/>
        <v>78043500</v>
      </c>
      <c r="J2754" s="12">
        <f t="shared" si="169"/>
        <v>260850000</v>
      </c>
      <c r="K2754" s="13">
        <f t="shared" si="170"/>
        <v>260850000</v>
      </c>
      <c r="L2754" s="12">
        <f t="shared" si="171"/>
        <v>260850000</v>
      </c>
    </row>
    <row r="2755" spans="1:12" ht="150" x14ac:dyDescent="0.25">
      <c r="A2755" s="11">
        <v>501365</v>
      </c>
      <c r="B2755" s="1"/>
      <c r="C2755" s="2" t="s">
        <v>1666</v>
      </c>
      <c r="D2755" s="7"/>
      <c r="E2755" s="5">
        <v>63</v>
      </c>
      <c r="F2755" s="4">
        <v>63</v>
      </c>
      <c r="G2755" s="4">
        <v>0</v>
      </c>
      <c r="H2755" s="3">
        <v>7</v>
      </c>
      <c r="I2755" s="13">
        <f t="shared" si="168"/>
        <v>34870500</v>
      </c>
      <c r="J2755" s="12">
        <f t="shared" si="169"/>
        <v>116550000</v>
      </c>
      <c r="K2755" s="13">
        <f t="shared" si="170"/>
        <v>116550000</v>
      </c>
      <c r="L2755" s="12">
        <f t="shared" si="171"/>
        <v>116550000</v>
      </c>
    </row>
    <row r="2756" spans="1:12" ht="112.5" x14ac:dyDescent="0.25">
      <c r="A2756" s="11">
        <v>501370</v>
      </c>
      <c r="B2756" s="1"/>
      <c r="C2756" s="2" t="s">
        <v>1667</v>
      </c>
      <c r="D2756" s="7"/>
      <c r="E2756" s="5">
        <v>72</v>
      </c>
      <c r="F2756" s="4">
        <v>72</v>
      </c>
      <c r="G2756" s="4">
        <v>0</v>
      </c>
      <c r="H2756" s="3">
        <v>9</v>
      </c>
      <c r="I2756" s="13">
        <f t="shared" ref="I2756:I2819" si="172">F2756*553500+G2756*1140000</f>
        <v>39852000</v>
      </c>
      <c r="J2756" s="12">
        <f t="shared" ref="J2756:J2819" si="173">F2756*1850000+G2756*5100000</f>
        <v>133200000</v>
      </c>
      <c r="K2756" s="13">
        <f t="shared" ref="K2756:K2819" si="174">F2756*1850000+G2756*2060000</f>
        <v>133200000</v>
      </c>
      <c r="L2756" s="12">
        <f t="shared" ref="L2756:L2819" si="175">F2756*1850000+G2756*4340000</f>
        <v>133200000</v>
      </c>
    </row>
    <row r="2757" spans="1:12" ht="93.75" x14ac:dyDescent="0.25">
      <c r="A2757" s="11">
        <v>501375</v>
      </c>
      <c r="B2757" s="1"/>
      <c r="C2757" s="2" t="s">
        <v>1668</v>
      </c>
      <c r="D2757" s="7"/>
      <c r="E2757" s="5">
        <v>103</v>
      </c>
      <c r="F2757" s="4">
        <v>103</v>
      </c>
      <c r="G2757" s="4">
        <v>0</v>
      </c>
      <c r="H2757" s="3">
        <v>11</v>
      </c>
      <c r="I2757" s="13">
        <f t="shared" si="172"/>
        <v>57010500</v>
      </c>
      <c r="J2757" s="12">
        <f t="shared" si="173"/>
        <v>190550000</v>
      </c>
      <c r="K2757" s="13">
        <f t="shared" si="174"/>
        <v>190550000</v>
      </c>
      <c r="L2757" s="12">
        <f t="shared" si="175"/>
        <v>190550000</v>
      </c>
    </row>
    <row r="2758" spans="1:12" ht="19.5" x14ac:dyDescent="0.25">
      <c r="A2758" s="11">
        <v>501380</v>
      </c>
      <c r="B2758" s="1"/>
      <c r="C2758" s="2" t="s">
        <v>1669</v>
      </c>
      <c r="D2758" s="7"/>
      <c r="E2758" s="5">
        <v>11</v>
      </c>
      <c r="F2758" s="4">
        <v>11</v>
      </c>
      <c r="G2758" s="4">
        <v>0</v>
      </c>
      <c r="H2758" s="3">
        <v>7</v>
      </c>
      <c r="I2758" s="13">
        <f t="shared" si="172"/>
        <v>6088500</v>
      </c>
      <c r="J2758" s="12">
        <f t="shared" si="173"/>
        <v>20350000</v>
      </c>
      <c r="K2758" s="13">
        <f t="shared" si="174"/>
        <v>20350000</v>
      </c>
      <c r="L2758" s="12">
        <f t="shared" si="175"/>
        <v>20350000</v>
      </c>
    </row>
    <row r="2759" spans="1:12" ht="93.75" x14ac:dyDescent="0.25">
      <c r="A2759" s="11">
        <v>501385</v>
      </c>
      <c r="B2759" s="1" t="s">
        <v>16</v>
      </c>
      <c r="C2759" s="2" t="s">
        <v>1670</v>
      </c>
      <c r="D2759" s="7" t="s">
        <v>3376</v>
      </c>
      <c r="E2759" s="5">
        <v>87</v>
      </c>
      <c r="F2759" s="4">
        <v>58</v>
      </c>
      <c r="G2759" s="4">
        <v>29</v>
      </c>
      <c r="H2759" s="3">
        <v>9</v>
      </c>
      <c r="I2759" s="13">
        <f t="shared" si="172"/>
        <v>65163000</v>
      </c>
      <c r="J2759" s="12">
        <f t="shared" si="173"/>
        <v>255200000</v>
      </c>
      <c r="K2759" s="13">
        <f t="shared" si="174"/>
        <v>167040000</v>
      </c>
      <c r="L2759" s="12">
        <f t="shared" si="175"/>
        <v>233160000</v>
      </c>
    </row>
    <row r="2760" spans="1:12" ht="37.5" x14ac:dyDescent="0.25">
      <c r="A2760" s="11">
        <v>501390</v>
      </c>
      <c r="B2760" s="1"/>
      <c r="C2760" s="2" t="s">
        <v>3377</v>
      </c>
      <c r="D2760" s="7" t="s">
        <v>1379</v>
      </c>
      <c r="E2760" s="5">
        <v>123</v>
      </c>
      <c r="F2760" s="4">
        <v>123</v>
      </c>
      <c r="G2760" s="4">
        <v>0</v>
      </c>
      <c r="H2760" s="3">
        <v>14</v>
      </c>
      <c r="I2760" s="13">
        <f t="shared" si="172"/>
        <v>68080500</v>
      </c>
      <c r="J2760" s="12">
        <f t="shared" si="173"/>
        <v>227550000</v>
      </c>
      <c r="K2760" s="13">
        <f t="shared" si="174"/>
        <v>227550000</v>
      </c>
      <c r="L2760" s="12">
        <f t="shared" si="175"/>
        <v>227550000</v>
      </c>
    </row>
    <row r="2761" spans="1:12" ht="37.5" x14ac:dyDescent="0.25">
      <c r="A2761" s="11">
        <v>501395</v>
      </c>
      <c r="B2761" s="1"/>
      <c r="C2761" s="2" t="s">
        <v>3378</v>
      </c>
      <c r="D2761" s="7" t="s">
        <v>1379</v>
      </c>
      <c r="E2761" s="5">
        <v>140</v>
      </c>
      <c r="F2761" s="4">
        <v>140</v>
      </c>
      <c r="G2761" s="4">
        <v>0</v>
      </c>
      <c r="H2761" s="3">
        <v>14</v>
      </c>
      <c r="I2761" s="13">
        <f t="shared" si="172"/>
        <v>77490000</v>
      </c>
      <c r="J2761" s="12">
        <f t="shared" si="173"/>
        <v>259000000</v>
      </c>
      <c r="K2761" s="13">
        <f t="shared" si="174"/>
        <v>259000000</v>
      </c>
      <c r="L2761" s="12">
        <f t="shared" si="175"/>
        <v>259000000</v>
      </c>
    </row>
    <row r="2762" spans="1:12" ht="56.25" x14ac:dyDescent="0.25">
      <c r="A2762" s="11">
        <v>501400</v>
      </c>
      <c r="B2762" s="1"/>
      <c r="C2762" s="2" t="s">
        <v>3379</v>
      </c>
      <c r="D2762" s="7" t="s">
        <v>3380</v>
      </c>
      <c r="E2762" s="5">
        <v>6</v>
      </c>
      <c r="F2762" s="4">
        <v>6</v>
      </c>
      <c r="G2762" s="4">
        <v>0</v>
      </c>
      <c r="H2762" s="3">
        <v>5</v>
      </c>
      <c r="I2762" s="13">
        <f t="shared" si="172"/>
        <v>3321000</v>
      </c>
      <c r="J2762" s="12">
        <f t="shared" si="173"/>
        <v>11100000</v>
      </c>
      <c r="K2762" s="13">
        <f t="shared" si="174"/>
        <v>11100000</v>
      </c>
      <c r="L2762" s="12">
        <f t="shared" si="175"/>
        <v>11100000</v>
      </c>
    </row>
    <row r="2763" spans="1:12" ht="37.5" x14ac:dyDescent="0.25">
      <c r="A2763" s="11">
        <v>501405</v>
      </c>
      <c r="B2763" s="1"/>
      <c r="C2763" s="2" t="s">
        <v>1671</v>
      </c>
      <c r="D2763" s="7"/>
      <c r="E2763" s="5">
        <v>13</v>
      </c>
      <c r="F2763" s="4">
        <v>13</v>
      </c>
      <c r="G2763" s="4">
        <v>0</v>
      </c>
      <c r="H2763" s="3">
        <v>7</v>
      </c>
      <c r="I2763" s="13">
        <f t="shared" si="172"/>
        <v>7195500</v>
      </c>
      <c r="J2763" s="12">
        <f t="shared" si="173"/>
        <v>24050000</v>
      </c>
      <c r="K2763" s="13">
        <f t="shared" si="174"/>
        <v>24050000</v>
      </c>
      <c r="L2763" s="12">
        <f t="shared" si="175"/>
        <v>24050000</v>
      </c>
    </row>
    <row r="2764" spans="1:12" ht="37.5" x14ac:dyDescent="0.25">
      <c r="A2764" s="11">
        <v>501410</v>
      </c>
      <c r="B2764" s="1"/>
      <c r="C2764" s="2" t="s">
        <v>1672</v>
      </c>
      <c r="D2764" s="7"/>
      <c r="E2764" s="5">
        <v>8</v>
      </c>
      <c r="F2764" s="4">
        <v>8</v>
      </c>
      <c r="G2764" s="4">
        <v>0</v>
      </c>
      <c r="H2764" s="3">
        <v>7</v>
      </c>
      <c r="I2764" s="13">
        <f t="shared" si="172"/>
        <v>4428000</v>
      </c>
      <c r="J2764" s="12">
        <f t="shared" si="173"/>
        <v>14800000</v>
      </c>
      <c r="K2764" s="13">
        <f t="shared" si="174"/>
        <v>14800000</v>
      </c>
      <c r="L2764" s="12">
        <f t="shared" si="175"/>
        <v>14800000</v>
      </c>
    </row>
    <row r="2765" spans="1:12" ht="37.5" x14ac:dyDescent="0.25">
      <c r="A2765" s="11">
        <v>501415</v>
      </c>
      <c r="B2765" s="1"/>
      <c r="C2765" s="2" t="s">
        <v>1673</v>
      </c>
      <c r="D2765" s="7"/>
      <c r="E2765" s="5">
        <v>10</v>
      </c>
      <c r="F2765" s="4">
        <v>10</v>
      </c>
      <c r="G2765" s="4">
        <v>0</v>
      </c>
      <c r="H2765" s="3">
        <v>7</v>
      </c>
      <c r="I2765" s="13">
        <f t="shared" si="172"/>
        <v>5535000</v>
      </c>
      <c r="J2765" s="12">
        <f t="shared" si="173"/>
        <v>18500000</v>
      </c>
      <c r="K2765" s="13">
        <f t="shared" si="174"/>
        <v>18500000</v>
      </c>
      <c r="L2765" s="12">
        <f t="shared" si="175"/>
        <v>18500000</v>
      </c>
    </row>
    <row r="2766" spans="1:12" ht="37.5" x14ac:dyDescent="0.25">
      <c r="A2766" s="11">
        <v>501420</v>
      </c>
      <c r="B2766" s="1"/>
      <c r="C2766" s="2" t="s">
        <v>3381</v>
      </c>
      <c r="D2766" s="7" t="s">
        <v>1674</v>
      </c>
      <c r="E2766" s="5">
        <v>6</v>
      </c>
      <c r="F2766" s="4">
        <v>6</v>
      </c>
      <c r="G2766" s="4">
        <v>0</v>
      </c>
      <c r="H2766" s="3">
        <v>5</v>
      </c>
      <c r="I2766" s="13">
        <f t="shared" si="172"/>
        <v>3321000</v>
      </c>
      <c r="J2766" s="12">
        <f t="shared" si="173"/>
        <v>11100000</v>
      </c>
      <c r="K2766" s="13">
        <f t="shared" si="174"/>
        <v>11100000</v>
      </c>
      <c r="L2766" s="12">
        <f t="shared" si="175"/>
        <v>11100000</v>
      </c>
    </row>
    <row r="2767" spans="1:12" ht="37.5" x14ac:dyDescent="0.25">
      <c r="A2767" s="11">
        <v>501425</v>
      </c>
      <c r="B2767" s="1"/>
      <c r="C2767" s="2" t="s">
        <v>3382</v>
      </c>
      <c r="D2767" s="7" t="s">
        <v>1675</v>
      </c>
      <c r="E2767" s="5">
        <v>39</v>
      </c>
      <c r="F2767" s="4">
        <v>39</v>
      </c>
      <c r="G2767" s="4">
        <v>0</v>
      </c>
      <c r="H2767" s="3">
        <v>7</v>
      </c>
      <c r="I2767" s="13">
        <f t="shared" si="172"/>
        <v>21586500</v>
      </c>
      <c r="J2767" s="12">
        <f t="shared" si="173"/>
        <v>72150000</v>
      </c>
      <c r="K2767" s="13">
        <f t="shared" si="174"/>
        <v>72150000</v>
      </c>
      <c r="L2767" s="12">
        <f t="shared" si="175"/>
        <v>72150000</v>
      </c>
    </row>
    <row r="2768" spans="1:12" ht="56.25" x14ac:dyDescent="0.25">
      <c r="A2768" s="11">
        <v>501430</v>
      </c>
      <c r="B2768" s="1"/>
      <c r="C2768" s="2" t="s">
        <v>3383</v>
      </c>
      <c r="D2768" s="7" t="s">
        <v>1676</v>
      </c>
      <c r="E2768" s="5">
        <v>64</v>
      </c>
      <c r="F2768" s="4">
        <v>64</v>
      </c>
      <c r="G2768" s="4">
        <v>0</v>
      </c>
      <c r="H2768" s="3">
        <v>11</v>
      </c>
      <c r="I2768" s="13">
        <f t="shared" si="172"/>
        <v>35424000</v>
      </c>
      <c r="J2768" s="12">
        <f t="shared" si="173"/>
        <v>118400000</v>
      </c>
      <c r="K2768" s="13">
        <f t="shared" si="174"/>
        <v>118400000</v>
      </c>
      <c r="L2768" s="12">
        <f t="shared" si="175"/>
        <v>118400000</v>
      </c>
    </row>
    <row r="2769" spans="1:12" ht="37.5" x14ac:dyDescent="0.25">
      <c r="A2769" s="11">
        <v>501435</v>
      </c>
      <c r="B2769" s="1"/>
      <c r="C2769" s="2" t="s">
        <v>1677</v>
      </c>
      <c r="D2769" s="7"/>
      <c r="E2769" s="5">
        <v>83</v>
      </c>
      <c r="F2769" s="4">
        <v>83</v>
      </c>
      <c r="G2769" s="4">
        <v>0</v>
      </c>
      <c r="H2769" s="3">
        <v>11</v>
      </c>
      <c r="I2769" s="13">
        <f t="shared" si="172"/>
        <v>45940500</v>
      </c>
      <c r="J2769" s="12">
        <f t="shared" si="173"/>
        <v>153550000</v>
      </c>
      <c r="K2769" s="13">
        <f t="shared" si="174"/>
        <v>153550000</v>
      </c>
      <c r="L2769" s="12">
        <f t="shared" si="175"/>
        <v>153550000</v>
      </c>
    </row>
    <row r="2770" spans="1:12" ht="37.5" x14ac:dyDescent="0.25">
      <c r="A2770" s="11">
        <v>501440</v>
      </c>
      <c r="B2770" s="1"/>
      <c r="C2770" s="2" t="s">
        <v>1678</v>
      </c>
      <c r="D2770" s="7"/>
      <c r="E2770" s="5">
        <v>96</v>
      </c>
      <c r="F2770" s="4">
        <v>96</v>
      </c>
      <c r="G2770" s="4">
        <v>0</v>
      </c>
      <c r="H2770" s="3">
        <v>11</v>
      </c>
      <c r="I2770" s="13">
        <f t="shared" si="172"/>
        <v>53136000</v>
      </c>
      <c r="J2770" s="12">
        <f t="shared" si="173"/>
        <v>177600000</v>
      </c>
      <c r="K2770" s="13">
        <f t="shared" si="174"/>
        <v>177600000</v>
      </c>
      <c r="L2770" s="12">
        <f t="shared" si="175"/>
        <v>177600000</v>
      </c>
    </row>
    <row r="2771" spans="1:12" ht="19.5" x14ac:dyDescent="0.25">
      <c r="A2771" s="11">
        <v>501445</v>
      </c>
      <c r="B2771" s="1"/>
      <c r="C2771" s="2" t="s">
        <v>1679</v>
      </c>
      <c r="D2771" s="7"/>
      <c r="E2771" s="5">
        <v>84</v>
      </c>
      <c r="F2771" s="4">
        <v>84</v>
      </c>
      <c r="G2771" s="4">
        <v>0</v>
      </c>
      <c r="H2771" s="3">
        <v>11</v>
      </c>
      <c r="I2771" s="13">
        <f t="shared" si="172"/>
        <v>46494000</v>
      </c>
      <c r="J2771" s="12">
        <f t="shared" si="173"/>
        <v>155400000</v>
      </c>
      <c r="K2771" s="13">
        <f t="shared" si="174"/>
        <v>155400000</v>
      </c>
      <c r="L2771" s="12">
        <f t="shared" si="175"/>
        <v>155400000</v>
      </c>
    </row>
    <row r="2772" spans="1:12" ht="37.5" x14ac:dyDescent="0.25">
      <c r="A2772" s="11">
        <v>501450</v>
      </c>
      <c r="B2772" s="1"/>
      <c r="C2772" s="2" t="s">
        <v>1677</v>
      </c>
      <c r="D2772" s="7"/>
      <c r="E2772" s="5">
        <v>90</v>
      </c>
      <c r="F2772" s="4">
        <v>90</v>
      </c>
      <c r="G2772" s="4">
        <v>0</v>
      </c>
      <c r="H2772" s="3">
        <v>11</v>
      </c>
      <c r="I2772" s="13">
        <f t="shared" si="172"/>
        <v>49815000</v>
      </c>
      <c r="J2772" s="12">
        <f t="shared" si="173"/>
        <v>166500000</v>
      </c>
      <c r="K2772" s="13">
        <f t="shared" si="174"/>
        <v>166500000</v>
      </c>
      <c r="L2772" s="12">
        <f t="shared" si="175"/>
        <v>166500000</v>
      </c>
    </row>
    <row r="2773" spans="1:12" ht="37.5" x14ac:dyDescent="0.25">
      <c r="A2773" s="11">
        <v>501455</v>
      </c>
      <c r="B2773" s="1"/>
      <c r="C2773" s="2" t="s">
        <v>1678</v>
      </c>
      <c r="D2773" s="7"/>
      <c r="E2773" s="5">
        <v>108</v>
      </c>
      <c r="F2773" s="4">
        <v>108</v>
      </c>
      <c r="G2773" s="4">
        <v>0</v>
      </c>
      <c r="H2773" s="3">
        <v>11</v>
      </c>
      <c r="I2773" s="13">
        <f t="shared" si="172"/>
        <v>59778000</v>
      </c>
      <c r="J2773" s="12">
        <f t="shared" si="173"/>
        <v>199800000</v>
      </c>
      <c r="K2773" s="13">
        <f t="shared" si="174"/>
        <v>199800000</v>
      </c>
      <c r="L2773" s="12">
        <f t="shared" si="175"/>
        <v>199800000</v>
      </c>
    </row>
    <row r="2774" spans="1:12" ht="75" x14ac:dyDescent="0.25">
      <c r="A2774" s="11">
        <v>501460</v>
      </c>
      <c r="B2774" s="1"/>
      <c r="C2774" s="2" t="s">
        <v>1680</v>
      </c>
      <c r="D2774" s="7" t="s">
        <v>3384</v>
      </c>
      <c r="E2774" s="5">
        <v>108</v>
      </c>
      <c r="F2774" s="4">
        <v>108</v>
      </c>
      <c r="G2774" s="4">
        <v>0</v>
      </c>
      <c r="H2774" s="3">
        <v>14</v>
      </c>
      <c r="I2774" s="13">
        <f t="shared" si="172"/>
        <v>59778000</v>
      </c>
      <c r="J2774" s="12">
        <f t="shared" si="173"/>
        <v>199800000</v>
      </c>
      <c r="K2774" s="13">
        <f t="shared" si="174"/>
        <v>199800000</v>
      </c>
      <c r="L2774" s="12">
        <f t="shared" si="175"/>
        <v>199800000</v>
      </c>
    </row>
    <row r="2775" spans="1:12" ht="19.5" x14ac:dyDescent="0.25">
      <c r="A2775" s="11">
        <v>501465</v>
      </c>
      <c r="B2775" s="1"/>
      <c r="C2775" s="2" t="s">
        <v>3385</v>
      </c>
      <c r="D2775" s="7"/>
      <c r="E2775" s="5">
        <v>12</v>
      </c>
      <c r="F2775" s="4">
        <v>12</v>
      </c>
      <c r="G2775" s="4">
        <v>0</v>
      </c>
      <c r="H2775" s="3">
        <v>4</v>
      </c>
      <c r="I2775" s="13">
        <f t="shared" si="172"/>
        <v>6642000</v>
      </c>
      <c r="J2775" s="12">
        <f t="shared" si="173"/>
        <v>22200000</v>
      </c>
      <c r="K2775" s="13">
        <f t="shared" si="174"/>
        <v>22200000</v>
      </c>
      <c r="L2775" s="12">
        <f t="shared" si="175"/>
        <v>22200000</v>
      </c>
    </row>
    <row r="2776" spans="1:12" ht="19.5" x14ac:dyDescent="0.25">
      <c r="A2776" s="11">
        <v>501470</v>
      </c>
      <c r="B2776" s="1"/>
      <c r="C2776" s="2" t="s">
        <v>1681</v>
      </c>
      <c r="D2776" s="7"/>
      <c r="E2776" s="5">
        <v>3</v>
      </c>
      <c r="F2776" s="4">
        <v>3</v>
      </c>
      <c r="G2776" s="4">
        <v>0</v>
      </c>
      <c r="H2776" s="3">
        <v>6</v>
      </c>
      <c r="I2776" s="13">
        <f t="shared" si="172"/>
        <v>1660500</v>
      </c>
      <c r="J2776" s="12">
        <f t="shared" si="173"/>
        <v>5550000</v>
      </c>
      <c r="K2776" s="13">
        <f t="shared" si="174"/>
        <v>5550000</v>
      </c>
      <c r="L2776" s="12">
        <f t="shared" si="175"/>
        <v>5550000</v>
      </c>
    </row>
    <row r="2777" spans="1:12" ht="131.25" x14ac:dyDescent="0.25">
      <c r="A2777" s="11">
        <v>501475</v>
      </c>
      <c r="B2777" s="1"/>
      <c r="C2777" s="2" t="s">
        <v>3386</v>
      </c>
      <c r="D2777" s="7" t="s">
        <v>3387</v>
      </c>
      <c r="E2777" s="5">
        <v>20</v>
      </c>
      <c r="F2777" s="4">
        <v>20</v>
      </c>
      <c r="G2777" s="4">
        <v>0</v>
      </c>
      <c r="H2777" s="3">
        <v>6</v>
      </c>
      <c r="I2777" s="13">
        <f t="shared" si="172"/>
        <v>11070000</v>
      </c>
      <c r="J2777" s="12">
        <f t="shared" si="173"/>
        <v>37000000</v>
      </c>
      <c r="K2777" s="13">
        <f t="shared" si="174"/>
        <v>37000000</v>
      </c>
      <c r="L2777" s="12">
        <f t="shared" si="175"/>
        <v>37000000</v>
      </c>
    </row>
    <row r="2778" spans="1:12" ht="37.5" x14ac:dyDescent="0.25">
      <c r="A2778" s="11">
        <v>501480</v>
      </c>
      <c r="B2778" s="1"/>
      <c r="C2778" s="2" t="s">
        <v>3388</v>
      </c>
      <c r="D2778" s="7" t="s">
        <v>1682</v>
      </c>
      <c r="E2778" s="5">
        <v>18</v>
      </c>
      <c r="F2778" s="4">
        <v>18</v>
      </c>
      <c r="G2778" s="4">
        <v>0</v>
      </c>
      <c r="H2778" s="3">
        <v>5</v>
      </c>
      <c r="I2778" s="13">
        <f t="shared" si="172"/>
        <v>9963000</v>
      </c>
      <c r="J2778" s="12">
        <f t="shared" si="173"/>
        <v>33300000</v>
      </c>
      <c r="K2778" s="13">
        <f t="shared" si="174"/>
        <v>33300000</v>
      </c>
      <c r="L2778" s="12">
        <f t="shared" si="175"/>
        <v>33300000</v>
      </c>
    </row>
    <row r="2779" spans="1:12" ht="37.5" x14ac:dyDescent="0.25">
      <c r="A2779" s="11">
        <v>501485</v>
      </c>
      <c r="B2779" s="1"/>
      <c r="C2779" s="2" t="s">
        <v>1683</v>
      </c>
      <c r="D2779" s="7"/>
      <c r="E2779" s="5">
        <v>88</v>
      </c>
      <c r="F2779" s="4">
        <v>88</v>
      </c>
      <c r="G2779" s="4">
        <v>0</v>
      </c>
      <c r="H2779" s="3">
        <v>6</v>
      </c>
      <c r="I2779" s="13">
        <f t="shared" si="172"/>
        <v>48708000</v>
      </c>
      <c r="J2779" s="12">
        <f t="shared" si="173"/>
        <v>162800000</v>
      </c>
      <c r="K2779" s="13">
        <f t="shared" si="174"/>
        <v>162800000</v>
      </c>
      <c r="L2779" s="12">
        <f t="shared" si="175"/>
        <v>162800000</v>
      </c>
    </row>
    <row r="2780" spans="1:12" ht="56.25" x14ac:dyDescent="0.25">
      <c r="A2780" s="11">
        <v>501490</v>
      </c>
      <c r="B2780" s="1"/>
      <c r="C2780" s="2" t="s">
        <v>3389</v>
      </c>
      <c r="D2780" s="7"/>
      <c r="E2780" s="5">
        <v>19</v>
      </c>
      <c r="F2780" s="4">
        <v>19</v>
      </c>
      <c r="G2780" s="4">
        <v>0</v>
      </c>
      <c r="H2780" s="3">
        <v>4</v>
      </c>
      <c r="I2780" s="13">
        <f t="shared" si="172"/>
        <v>10516500</v>
      </c>
      <c r="J2780" s="12">
        <f t="shared" si="173"/>
        <v>35150000</v>
      </c>
      <c r="K2780" s="13">
        <f t="shared" si="174"/>
        <v>35150000</v>
      </c>
      <c r="L2780" s="12">
        <f t="shared" si="175"/>
        <v>35150000</v>
      </c>
    </row>
    <row r="2781" spans="1:12" ht="56.25" x14ac:dyDescent="0.25">
      <c r="A2781" s="11">
        <v>501492</v>
      </c>
      <c r="B2781" s="1"/>
      <c r="C2781" s="2" t="s">
        <v>3390</v>
      </c>
      <c r="D2781" s="7"/>
      <c r="E2781" s="5">
        <v>67</v>
      </c>
      <c r="F2781" s="4">
        <v>67</v>
      </c>
      <c r="G2781" s="4">
        <v>0</v>
      </c>
      <c r="H2781" s="3">
        <v>10</v>
      </c>
      <c r="I2781" s="13">
        <f t="shared" si="172"/>
        <v>37084500</v>
      </c>
      <c r="J2781" s="12">
        <f t="shared" si="173"/>
        <v>123950000</v>
      </c>
      <c r="K2781" s="13">
        <f t="shared" si="174"/>
        <v>123950000</v>
      </c>
      <c r="L2781" s="12">
        <f t="shared" si="175"/>
        <v>123950000</v>
      </c>
    </row>
    <row r="2782" spans="1:12" ht="56.25" x14ac:dyDescent="0.25">
      <c r="A2782" s="11">
        <v>501493</v>
      </c>
      <c r="B2782" s="1"/>
      <c r="C2782" s="2" t="s">
        <v>3391</v>
      </c>
      <c r="D2782" s="7"/>
      <c r="E2782" s="5">
        <v>54</v>
      </c>
      <c r="F2782" s="4">
        <v>54</v>
      </c>
      <c r="G2782" s="4">
        <v>0</v>
      </c>
      <c r="H2782" s="3">
        <v>10</v>
      </c>
      <c r="I2782" s="13">
        <f t="shared" si="172"/>
        <v>29889000</v>
      </c>
      <c r="J2782" s="12">
        <f t="shared" si="173"/>
        <v>99900000</v>
      </c>
      <c r="K2782" s="13">
        <f t="shared" si="174"/>
        <v>99900000</v>
      </c>
      <c r="L2782" s="12">
        <f t="shared" si="175"/>
        <v>99900000</v>
      </c>
    </row>
    <row r="2783" spans="1:12" ht="56.25" x14ac:dyDescent="0.25">
      <c r="A2783" s="11">
        <v>501495</v>
      </c>
      <c r="B2783" s="1"/>
      <c r="C2783" s="2" t="s">
        <v>3392</v>
      </c>
      <c r="D2783" s="7" t="s">
        <v>3393</v>
      </c>
      <c r="E2783" s="5">
        <v>8</v>
      </c>
      <c r="F2783" s="4">
        <v>8</v>
      </c>
      <c r="G2783" s="4">
        <v>0</v>
      </c>
      <c r="H2783" s="3">
        <v>6</v>
      </c>
      <c r="I2783" s="13">
        <f t="shared" si="172"/>
        <v>4428000</v>
      </c>
      <c r="J2783" s="12">
        <f t="shared" si="173"/>
        <v>14800000</v>
      </c>
      <c r="K2783" s="13">
        <f t="shared" si="174"/>
        <v>14800000</v>
      </c>
      <c r="L2783" s="12">
        <f t="shared" si="175"/>
        <v>14800000</v>
      </c>
    </row>
    <row r="2784" spans="1:12" ht="37.5" x14ac:dyDescent="0.25">
      <c r="A2784" s="11">
        <v>501500</v>
      </c>
      <c r="B2784" s="1"/>
      <c r="C2784" s="2" t="s">
        <v>1684</v>
      </c>
      <c r="D2784" s="7"/>
      <c r="E2784" s="5">
        <v>14</v>
      </c>
      <c r="F2784" s="4">
        <v>14</v>
      </c>
      <c r="G2784" s="4">
        <v>0</v>
      </c>
      <c r="H2784" s="3">
        <v>7</v>
      </c>
      <c r="I2784" s="13">
        <f t="shared" si="172"/>
        <v>7749000</v>
      </c>
      <c r="J2784" s="12">
        <f t="shared" si="173"/>
        <v>25900000</v>
      </c>
      <c r="K2784" s="13">
        <f t="shared" si="174"/>
        <v>25900000</v>
      </c>
      <c r="L2784" s="12">
        <f t="shared" si="175"/>
        <v>25900000</v>
      </c>
    </row>
    <row r="2785" spans="1:12" ht="37.5" x14ac:dyDescent="0.25">
      <c r="A2785" s="11">
        <v>501505</v>
      </c>
      <c r="B2785" s="1"/>
      <c r="C2785" s="2" t="s">
        <v>1685</v>
      </c>
      <c r="D2785" s="7"/>
      <c r="E2785" s="5">
        <v>28</v>
      </c>
      <c r="F2785" s="4">
        <v>28</v>
      </c>
      <c r="G2785" s="4">
        <v>0</v>
      </c>
      <c r="H2785" s="3">
        <v>6</v>
      </c>
      <c r="I2785" s="13">
        <f t="shared" si="172"/>
        <v>15498000</v>
      </c>
      <c r="J2785" s="12">
        <f t="shared" si="173"/>
        <v>51800000</v>
      </c>
      <c r="K2785" s="13">
        <f t="shared" si="174"/>
        <v>51800000</v>
      </c>
      <c r="L2785" s="12">
        <f t="shared" si="175"/>
        <v>51800000</v>
      </c>
    </row>
    <row r="2786" spans="1:12" ht="19.5" x14ac:dyDescent="0.25">
      <c r="A2786" s="11">
        <v>501510</v>
      </c>
      <c r="B2786" s="1"/>
      <c r="C2786" s="2" t="s">
        <v>1686</v>
      </c>
      <c r="D2786" s="7"/>
      <c r="E2786" s="5">
        <v>6</v>
      </c>
      <c r="F2786" s="4">
        <v>6</v>
      </c>
      <c r="G2786" s="4">
        <v>0</v>
      </c>
      <c r="H2786" s="3">
        <v>6</v>
      </c>
      <c r="I2786" s="13">
        <f t="shared" si="172"/>
        <v>3321000</v>
      </c>
      <c r="J2786" s="12">
        <f t="shared" si="173"/>
        <v>11100000</v>
      </c>
      <c r="K2786" s="13">
        <f t="shared" si="174"/>
        <v>11100000</v>
      </c>
      <c r="L2786" s="12">
        <f t="shared" si="175"/>
        <v>11100000</v>
      </c>
    </row>
    <row r="2787" spans="1:12" ht="37.5" x14ac:dyDescent="0.25">
      <c r="A2787" s="11">
        <v>501515</v>
      </c>
      <c r="B2787" s="1"/>
      <c r="C2787" s="2" t="s">
        <v>1687</v>
      </c>
      <c r="D2787" s="7"/>
      <c r="E2787" s="5">
        <v>12</v>
      </c>
      <c r="F2787" s="4">
        <v>12</v>
      </c>
      <c r="G2787" s="4">
        <v>0</v>
      </c>
      <c r="H2787" s="3">
        <v>7</v>
      </c>
      <c r="I2787" s="13">
        <f t="shared" si="172"/>
        <v>6642000</v>
      </c>
      <c r="J2787" s="12">
        <f t="shared" si="173"/>
        <v>22200000</v>
      </c>
      <c r="K2787" s="13">
        <f t="shared" si="174"/>
        <v>22200000</v>
      </c>
      <c r="L2787" s="12">
        <f t="shared" si="175"/>
        <v>22200000</v>
      </c>
    </row>
    <row r="2788" spans="1:12" ht="75" x14ac:dyDescent="0.25">
      <c r="A2788" s="11">
        <v>501520</v>
      </c>
      <c r="B2788" s="1"/>
      <c r="C2788" s="2" t="s">
        <v>1688</v>
      </c>
      <c r="D2788" s="7"/>
      <c r="E2788" s="5">
        <v>21</v>
      </c>
      <c r="F2788" s="4">
        <v>21</v>
      </c>
      <c r="G2788" s="4">
        <v>0</v>
      </c>
      <c r="H2788" s="3">
        <v>5</v>
      </c>
      <c r="I2788" s="13">
        <f t="shared" si="172"/>
        <v>11623500</v>
      </c>
      <c r="J2788" s="12">
        <f t="shared" si="173"/>
        <v>38850000</v>
      </c>
      <c r="K2788" s="13">
        <f t="shared" si="174"/>
        <v>38850000</v>
      </c>
      <c r="L2788" s="12">
        <f t="shared" si="175"/>
        <v>38850000</v>
      </c>
    </row>
    <row r="2789" spans="1:12" ht="93.75" x14ac:dyDescent="0.25">
      <c r="A2789" s="11">
        <v>501525</v>
      </c>
      <c r="B2789" s="1"/>
      <c r="C2789" s="2" t="s">
        <v>1689</v>
      </c>
      <c r="D2789" s="7"/>
      <c r="E2789" s="5">
        <v>11.6</v>
      </c>
      <c r="F2789" s="4">
        <v>8</v>
      </c>
      <c r="G2789" s="4">
        <v>3.6</v>
      </c>
      <c r="H2789" s="3">
        <v>5</v>
      </c>
      <c r="I2789" s="13">
        <f t="shared" si="172"/>
        <v>8532000</v>
      </c>
      <c r="J2789" s="12">
        <f t="shared" si="173"/>
        <v>33160000</v>
      </c>
      <c r="K2789" s="13">
        <f t="shared" si="174"/>
        <v>22216000</v>
      </c>
      <c r="L2789" s="12">
        <f t="shared" si="175"/>
        <v>30424000</v>
      </c>
    </row>
    <row r="2790" spans="1:12" ht="56.25" x14ac:dyDescent="0.25">
      <c r="A2790" s="11">
        <v>501530</v>
      </c>
      <c r="B2790" s="1"/>
      <c r="C2790" s="2" t="s">
        <v>1690</v>
      </c>
      <c r="D2790" s="7"/>
      <c r="E2790" s="5">
        <v>6</v>
      </c>
      <c r="F2790" s="4">
        <v>6</v>
      </c>
      <c r="G2790" s="4">
        <v>0</v>
      </c>
      <c r="H2790" s="3">
        <v>11</v>
      </c>
      <c r="I2790" s="13">
        <f t="shared" si="172"/>
        <v>3321000</v>
      </c>
      <c r="J2790" s="12">
        <f t="shared" si="173"/>
        <v>11100000</v>
      </c>
      <c r="K2790" s="13">
        <f t="shared" si="174"/>
        <v>11100000</v>
      </c>
      <c r="L2790" s="12">
        <f t="shared" si="175"/>
        <v>11100000</v>
      </c>
    </row>
    <row r="2791" spans="1:12" ht="37.5" x14ac:dyDescent="0.25">
      <c r="A2791" s="11">
        <v>501535</v>
      </c>
      <c r="B2791" s="1"/>
      <c r="C2791" s="2" t="s">
        <v>3394</v>
      </c>
      <c r="D2791" s="7"/>
      <c r="E2791" s="5">
        <v>37</v>
      </c>
      <c r="F2791" s="4">
        <v>37</v>
      </c>
      <c r="G2791" s="4">
        <v>0</v>
      </c>
      <c r="H2791" s="3">
        <v>7</v>
      </c>
      <c r="I2791" s="13">
        <f t="shared" si="172"/>
        <v>20479500</v>
      </c>
      <c r="J2791" s="12">
        <f t="shared" si="173"/>
        <v>68450000</v>
      </c>
      <c r="K2791" s="13">
        <f t="shared" si="174"/>
        <v>68450000</v>
      </c>
      <c r="L2791" s="12">
        <f t="shared" si="175"/>
        <v>68450000</v>
      </c>
    </row>
    <row r="2792" spans="1:12" ht="37.5" x14ac:dyDescent="0.25">
      <c r="A2792" s="11">
        <v>501536</v>
      </c>
      <c r="B2792" s="1"/>
      <c r="C2792" s="2" t="s">
        <v>3395</v>
      </c>
      <c r="D2792" s="7"/>
      <c r="E2792" s="5">
        <v>60</v>
      </c>
      <c r="F2792" s="4">
        <v>60</v>
      </c>
      <c r="G2792" s="4">
        <v>0</v>
      </c>
      <c r="H2792" s="3">
        <v>7</v>
      </c>
      <c r="I2792" s="13">
        <f t="shared" si="172"/>
        <v>33210000</v>
      </c>
      <c r="J2792" s="12">
        <f t="shared" si="173"/>
        <v>111000000</v>
      </c>
      <c r="K2792" s="13">
        <f t="shared" si="174"/>
        <v>111000000</v>
      </c>
      <c r="L2792" s="12">
        <f t="shared" si="175"/>
        <v>111000000</v>
      </c>
    </row>
    <row r="2793" spans="1:12" ht="168.75" x14ac:dyDescent="0.25">
      <c r="A2793" s="11">
        <v>501540</v>
      </c>
      <c r="B2793" s="1"/>
      <c r="C2793" s="2" t="s">
        <v>1691</v>
      </c>
      <c r="D2793" s="7"/>
      <c r="E2793" s="5">
        <v>117</v>
      </c>
      <c r="F2793" s="4">
        <v>117</v>
      </c>
      <c r="G2793" s="4">
        <v>0</v>
      </c>
      <c r="H2793" s="3">
        <v>5</v>
      </c>
      <c r="I2793" s="13">
        <f t="shared" si="172"/>
        <v>64759500</v>
      </c>
      <c r="J2793" s="12">
        <f t="shared" si="173"/>
        <v>216450000</v>
      </c>
      <c r="K2793" s="13">
        <f t="shared" si="174"/>
        <v>216450000</v>
      </c>
      <c r="L2793" s="12">
        <f t="shared" si="175"/>
        <v>216450000</v>
      </c>
    </row>
    <row r="2794" spans="1:12" ht="168.75" x14ac:dyDescent="0.25">
      <c r="A2794" s="11">
        <v>501541</v>
      </c>
      <c r="B2794" s="1"/>
      <c r="C2794" s="2" t="s">
        <v>3396</v>
      </c>
      <c r="D2794" s="7"/>
      <c r="E2794" s="5">
        <v>129</v>
      </c>
      <c r="F2794" s="4">
        <v>129</v>
      </c>
      <c r="G2794" s="4">
        <v>0</v>
      </c>
      <c r="H2794" s="3">
        <v>5</v>
      </c>
      <c r="I2794" s="13">
        <f t="shared" si="172"/>
        <v>71401500</v>
      </c>
      <c r="J2794" s="12">
        <f t="shared" si="173"/>
        <v>238650000</v>
      </c>
      <c r="K2794" s="13">
        <f t="shared" si="174"/>
        <v>238650000</v>
      </c>
      <c r="L2794" s="12">
        <f t="shared" si="175"/>
        <v>238650000</v>
      </c>
    </row>
    <row r="2795" spans="1:12" ht="56.25" x14ac:dyDescent="0.25">
      <c r="A2795" s="11">
        <v>501545</v>
      </c>
      <c r="B2795" s="1"/>
      <c r="C2795" s="2" t="s">
        <v>1692</v>
      </c>
      <c r="D2795" s="7"/>
      <c r="E2795" s="5">
        <v>60</v>
      </c>
      <c r="F2795" s="4">
        <v>60</v>
      </c>
      <c r="G2795" s="4">
        <v>0</v>
      </c>
      <c r="H2795" s="3">
        <v>5</v>
      </c>
      <c r="I2795" s="13">
        <f t="shared" si="172"/>
        <v>33210000</v>
      </c>
      <c r="J2795" s="12">
        <f t="shared" si="173"/>
        <v>111000000</v>
      </c>
      <c r="K2795" s="13">
        <f t="shared" si="174"/>
        <v>111000000</v>
      </c>
      <c r="L2795" s="12">
        <f t="shared" si="175"/>
        <v>111000000</v>
      </c>
    </row>
    <row r="2796" spans="1:12" ht="19.5" x14ac:dyDescent="0.25">
      <c r="A2796" s="11">
        <v>501550</v>
      </c>
      <c r="B2796" s="1"/>
      <c r="C2796" s="2" t="s">
        <v>3397</v>
      </c>
      <c r="D2796" s="7"/>
      <c r="E2796" s="5">
        <v>12</v>
      </c>
      <c r="F2796" s="4">
        <v>12</v>
      </c>
      <c r="G2796" s="4">
        <v>0</v>
      </c>
      <c r="H2796" s="3">
        <v>7</v>
      </c>
      <c r="I2796" s="13">
        <f t="shared" si="172"/>
        <v>6642000</v>
      </c>
      <c r="J2796" s="12">
        <f t="shared" si="173"/>
        <v>22200000</v>
      </c>
      <c r="K2796" s="13">
        <f t="shared" si="174"/>
        <v>22200000</v>
      </c>
      <c r="L2796" s="12">
        <f t="shared" si="175"/>
        <v>22200000</v>
      </c>
    </row>
    <row r="2797" spans="1:12" ht="37.5" x14ac:dyDescent="0.25">
      <c r="A2797" s="11">
        <v>501555</v>
      </c>
      <c r="B2797" s="1"/>
      <c r="C2797" s="2" t="s">
        <v>3398</v>
      </c>
      <c r="D2797" s="7"/>
      <c r="E2797" s="5">
        <v>13</v>
      </c>
      <c r="F2797" s="4">
        <v>13</v>
      </c>
      <c r="G2797" s="4">
        <v>0</v>
      </c>
      <c r="H2797" s="3">
        <v>7</v>
      </c>
      <c r="I2797" s="13">
        <f t="shared" si="172"/>
        <v>7195500</v>
      </c>
      <c r="J2797" s="12">
        <f t="shared" si="173"/>
        <v>24050000</v>
      </c>
      <c r="K2797" s="13">
        <f t="shared" si="174"/>
        <v>24050000</v>
      </c>
      <c r="L2797" s="12">
        <f t="shared" si="175"/>
        <v>24050000</v>
      </c>
    </row>
    <row r="2798" spans="1:12" ht="56.25" x14ac:dyDescent="0.25">
      <c r="A2798" s="11">
        <v>501560</v>
      </c>
      <c r="B2798" s="1"/>
      <c r="C2798" s="2" t="s">
        <v>1693</v>
      </c>
      <c r="D2798" s="7" t="s">
        <v>3376</v>
      </c>
      <c r="E2798" s="5">
        <v>22.3</v>
      </c>
      <c r="F2798" s="4">
        <v>22.3</v>
      </c>
      <c r="G2798" s="4">
        <v>0</v>
      </c>
      <c r="H2798" s="3">
        <v>7</v>
      </c>
      <c r="I2798" s="13">
        <f t="shared" si="172"/>
        <v>12343050</v>
      </c>
      <c r="J2798" s="12">
        <f t="shared" si="173"/>
        <v>41255000</v>
      </c>
      <c r="K2798" s="13">
        <f t="shared" si="174"/>
        <v>41255000</v>
      </c>
      <c r="L2798" s="12">
        <f t="shared" si="175"/>
        <v>41255000</v>
      </c>
    </row>
    <row r="2799" spans="1:12" ht="93.75" x14ac:dyDescent="0.25">
      <c r="A2799" s="11">
        <v>501565</v>
      </c>
      <c r="B2799" s="1"/>
      <c r="C2799" s="2" t="s">
        <v>1694</v>
      </c>
      <c r="D2799" s="7"/>
      <c r="E2799" s="5">
        <v>3</v>
      </c>
      <c r="F2799" s="4">
        <v>3</v>
      </c>
      <c r="G2799" s="4">
        <v>0</v>
      </c>
      <c r="H2799" s="3">
        <v>5</v>
      </c>
      <c r="I2799" s="13">
        <f t="shared" si="172"/>
        <v>1660500</v>
      </c>
      <c r="J2799" s="12">
        <f t="shared" si="173"/>
        <v>5550000</v>
      </c>
      <c r="K2799" s="13">
        <f t="shared" si="174"/>
        <v>5550000</v>
      </c>
      <c r="L2799" s="12">
        <f t="shared" si="175"/>
        <v>5550000</v>
      </c>
    </row>
    <row r="2800" spans="1:12" ht="93.75" x14ac:dyDescent="0.25">
      <c r="A2800" s="11">
        <v>501570</v>
      </c>
      <c r="B2800" s="1"/>
      <c r="C2800" s="2" t="s">
        <v>1695</v>
      </c>
      <c r="D2800" s="7"/>
      <c r="E2800" s="5">
        <v>5</v>
      </c>
      <c r="F2800" s="4">
        <v>5</v>
      </c>
      <c r="G2800" s="4">
        <v>0</v>
      </c>
      <c r="H2800" s="3">
        <v>5</v>
      </c>
      <c r="I2800" s="13">
        <f t="shared" si="172"/>
        <v>2767500</v>
      </c>
      <c r="J2800" s="12">
        <f t="shared" si="173"/>
        <v>9250000</v>
      </c>
      <c r="K2800" s="13">
        <f t="shared" si="174"/>
        <v>9250000</v>
      </c>
      <c r="L2800" s="12">
        <f t="shared" si="175"/>
        <v>9250000</v>
      </c>
    </row>
    <row r="2801" spans="1:12" ht="37.5" x14ac:dyDescent="0.25">
      <c r="A2801" s="11">
        <v>501575</v>
      </c>
      <c r="B2801" s="1"/>
      <c r="C2801" s="2" t="s">
        <v>1696</v>
      </c>
      <c r="D2801" s="7"/>
      <c r="E2801" s="5">
        <v>20</v>
      </c>
      <c r="F2801" s="4">
        <v>20</v>
      </c>
      <c r="G2801" s="4">
        <v>0</v>
      </c>
      <c r="H2801" s="3">
        <v>7</v>
      </c>
      <c r="I2801" s="13">
        <f t="shared" si="172"/>
        <v>11070000</v>
      </c>
      <c r="J2801" s="12">
        <f t="shared" si="173"/>
        <v>37000000</v>
      </c>
      <c r="K2801" s="13">
        <f t="shared" si="174"/>
        <v>37000000</v>
      </c>
      <c r="L2801" s="12">
        <f t="shared" si="175"/>
        <v>37000000</v>
      </c>
    </row>
    <row r="2802" spans="1:12" ht="56.25" x14ac:dyDescent="0.25">
      <c r="A2802" s="11">
        <v>501580</v>
      </c>
      <c r="B2802" s="1"/>
      <c r="C2802" s="2" t="s">
        <v>1697</v>
      </c>
      <c r="D2802" s="7"/>
      <c r="E2802" s="5">
        <v>26</v>
      </c>
      <c r="F2802" s="4">
        <v>26</v>
      </c>
      <c r="G2802" s="4">
        <v>0</v>
      </c>
      <c r="H2802" s="3">
        <v>7</v>
      </c>
      <c r="I2802" s="13">
        <f t="shared" si="172"/>
        <v>14391000</v>
      </c>
      <c r="J2802" s="12">
        <f t="shared" si="173"/>
        <v>48100000</v>
      </c>
      <c r="K2802" s="13">
        <f t="shared" si="174"/>
        <v>48100000</v>
      </c>
      <c r="L2802" s="12">
        <f t="shared" si="175"/>
        <v>48100000</v>
      </c>
    </row>
    <row r="2803" spans="1:12" ht="93.75" x14ac:dyDescent="0.25">
      <c r="A2803" s="11">
        <v>501585</v>
      </c>
      <c r="B2803" s="1"/>
      <c r="C2803" s="2" t="s">
        <v>1698</v>
      </c>
      <c r="D2803" s="7"/>
      <c r="E2803" s="5">
        <v>22</v>
      </c>
      <c r="F2803" s="4">
        <v>22</v>
      </c>
      <c r="G2803" s="4">
        <v>0</v>
      </c>
      <c r="H2803" s="3">
        <v>7</v>
      </c>
      <c r="I2803" s="13">
        <f t="shared" si="172"/>
        <v>12177000</v>
      </c>
      <c r="J2803" s="12">
        <f t="shared" si="173"/>
        <v>40700000</v>
      </c>
      <c r="K2803" s="13">
        <f t="shared" si="174"/>
        <v>40700000</v>
      </c>
      <c r="L2803" s="12">
        <f t="shared" si="175"/>
        <v>40700000</v>
      </c>
    </row>
    <row r="2804" spans="1:12" ht="19.5" x14ac:dyDescent="0.25">
      <c r="A2804" s="11">
        <v>501590</v>
      </c>
      <c r="B2804" s="1"/>
      <c r="C2804" s="2" t="s">
        <v>1699</v>
      </c>
      <c r="D2804" s="7"/>
      <c r="E2804" s="5">
        <v>28</v>
      </c>
      <c r="F2804" s="4">
        <v>28</v>
      </c>
      <c r="G2804" s="4">
        <v>0</v>
      </c>
      <c r="H2804" s="3">
        <v>8</v>
      </c>
      <c r="I2804" s="13">
        <f t="shared" si="172"/>
        <v>15498000</v>
      </c>
      <c r="J2804" s="12">
        <f t="shared" si="173"/>
        <v>51800000</v>
      </c>
      <c r="K2804" s="13">
        <f t="shared" si="174"/>
        <v>51800000</v>
      </c>
      <c r="L2804" s="12">
        <f t="shared" si="175"/>
        <v>51800000</v>
      </c>
    </row>
    <row r="2805" spans="1:12" ht="93.75" x14ac:dyDescent="0.25">
      <c r="A2805" s="11">
        <v>501595</v>
      </c>
      <c r="B2805" s="1"/>
      <c r="C2805" s="2" t="s">
        <v>3399</v>
      </c>
      <c r="D2805" s="7"/>
      <c r="E2805" s="5">
        <v>40</v>
      </c>
      <c r="F2805" s="4">
        <v>40</v>
      </c>
      <c r="G2805" s="4">
        <v>0</v>
      </c>
      <c r="H2805" s="3">
        <v>8</v>
      </c>
      <c r="I2805" s="13">
        <f t="shared" si="172"/>
        <v>22140000</v>
      </c>
      <c r="J2805" s="12">
        <f t="shared" si="173"/>
        <v>74000000</v>
      </c>
      <c r="K2805" s="13">
        <f t="shared" si="174"/>
        <v>74000000</v>
      </c>
      <c r="L2805" s="12">
        <f t="shared" si="175"/>
        <v>74000000</v>
      </c>
    </row>
    <row r="2806" spans="1:12" ht="75" x14ac:dyDescent="0.25">
      <c r="A2806" s="11">
        <v>501610</v>
      </c>
      <c r="B2806" s="1"/>
      <c r="C2806" s="2" t="s">
        <v>3400</v>
      </c>
      <c r="D2806" s="7"/>
      <c r="E2806" s="5">
        <v>39</v>
      </c>
      <c r="F2806" s="4">
        <v>39</v>
      </c>
      <c r="G2806" s="4">
        <v>0</v>
      </c>
      <c r="H2806" s="3">
        <v>8</v>
      </c>
      <c r="I2806" s="13">
        <f t="shared" si="172"/>
        <v>21586500</v>
      </c>
      <c r="J2806" s="12">
        <f t="shared" si="173"/>
        <v>72150000</v>
      </c>
      <c r="K2806" s="13">
        <f t="shared" si="174"/>
        <v>72150000</v>
      </c>
      <c r="L2806" s="12">
        <f t="shared" si="175"/>
        <v>72150000</v>
      </c>
    </row>
    <row r="2807" spans="1:12" ht="75" x14ac:dyDescent="0.25">
      <c r="A2807" s="11">
        <v>501615</v>
      </c>
      <c r="B2807" s="1"/>
      <c r="C2807" s="2" t="s">
        <v>3401</v>
      </c>
      <c r="D2807" s="7"/>
      <c r="E2807" s="5">
        <v>53</v>
      </c>
      <c r="F2807" s="4">
        <v>53</v>
      </c>
      <c r="G2807" s="4">
        <v>0</v>
      </c>
      <c r="H2807" s="3">
        <v>8</v>
      </c>
      <c r="I2807" s="13">
        <f t="shared" si="172"/>
        <v>29335500</v>
      </c>
      <c r="J2807" s="12">
        <f t="shared" si="173"/>
        <v>98050000</v>
      </c>
      <c r="K2807" s="13">
        <f t="shared" si="174"/>
        <v>98050000</v>
      </c>
      <c r="L2807" s="12">
        <f t="shared" si="175"/>
        <v>98050000</v>
      </c>
    </row>
    <row r="2808" spans="1:12" ht="75" x14ac:dyDescent="0.25">
      <c r="A2808" s="11">
        <v>501620</v>
      </c>
      <c r="B2808" s="1"/>
      <c r="C2808" s="2" t="s">
        <v>3402</v>
      </c>
      <c r="D2808" s="7"/>
      <c r="E2808" s="5">
        <v>63</v>
      </c>
      <c r="F2808" s="4">
        <v>63</v>
      </c>
      <c r="G2808" s="4">
        <v>0</v>
      </c>
      <c r="H2808" s="3">
        <v>8</v>
      </c>
      <c r="I2808" s="13">
        <f t="shared" si="172"/>
        <v>34870500</v>
      </c>
      <c r="J2808" s="12">
        <f t="shared" si="173"/>
        <v>116550000</v>
      </c>
      <c r="K2808" s="13">
        <f t="shared" si="174"/>
        <v>116550000</v>
      </c>
      <c r="L2808" s="12">
        <f t="shared" si="175"/>
        <v>116550000</v>
      </c>
    </row>
    <row r="2809" spans="1:12" ht="112.5" x14ac:dyDescent="0.25">
      <c r="A2809" s="11">
        <v>501625</v>
      </c>
      <c r="B2809" s="1" t="s">
        <v>24</v>
      </c>
      <c r="C2809" s="2" t="s">
        <v>3403</v>
      </c>
      <c r="D2809" s="7"/>
      <c r="E2809" s="5">
        <v>20</v>
      </c>
      <c r="F2809" s="4">
        <v>20</v>
      </c>
      <c r="G2809" s="4">
        <v>0</v>
      </c>
      <c r="H2809" s="3">
        <v>0</v>
      </c>
      <c r="I2809" s="13">
        <f t="shared" si="172"/>
        <v>11070000</v>
      </c>
      <c r="J2809" s="12">
        <f t="shared" si="173"/>
        <v>37000000</v>
      </c>
      <c r="K2809" s="13">
        <f t="shared" si="174"/>
        <v>37000000</v>
      </c>
      <c r="L2809" s="12">
        <f t="shared" si="175"/>
        <v>37000000</v>
      </c>
    </row>
    <row r="2810" spans="1:12" ht="37.5" x14ac:dyDescent="0.25">
      <c r="A2810" s="11">
        <v>501630</v>
      </c>
      <c r="B2810" s="1"/>
      <c r="C2810" s="2" t="s">
        <v>1700</v>
      </c>
      <c r="D2810" s="7"/>
      <c r="E2810" s="5">
        <v>34</v>
      </c>
      <c r="F2810" s="4">
        <v>34</v>
      </c>
      <c r="G2810" s="4">
        <v>0</v>
      </c>
      <c r="H2810" s="3">
        <v>8</v>
      </c>
      <c r="I2810" s="13">
        <f t="shared" si="172"/>
        <v>18819000</v>
      </c>
      <c r="J2810" s="12">
        <f t="shared" si="173"/>
        <v>62900000</v>
      </c>
      <c r="K2810" s="13">
        <f t="shared" si="174"/>
        <v>62900000</v>
      </c>
      <c r="L2810" s="12">
        <f t="shared" si="175"/>
        <v>62900000</v>
      </c>
    </row>
    <row r="2811" spans="1:12" ht="37.5" x14ac:dyDescent="0.25">
      <c r="A2811" s="11">
        <v>501640</v>
      </c>
      <c r="B2811" s="1"/>
      <c r="C2811" s="2" t="s">
        <v>1701</v>
      </c>
      <c r="D2811" s="7"/>
      <c r="E2811" s="5">
        <v>59</v>
      </c>
      <c r="F2811" s="4">
        <v>59</v>
      </c>
      <c r="G2811" s="4">
        <v>0</v>
      </c>
      <c r="H2811" s="3">
        <v>11</v>
      </c>
      <c r="I2811" s="13">
        <f t="shared" si="172"/>
        <v>32656500</v>
      </c>
      <c r="J2811" s="12">
        <f t="shared" si="173"/>
        <v>109150000</v>
      </c>
      <c r="K2811" s="13">
        <f t="shared" si="174"/>
        <v>109150000</v>
      </c>
      <c r="L2811" s="12">
        <f t="shared" si="175"/>
        <v>109150000</v>
      </c>
    </row>
    <row r="2812" spans="1:12" ht="75" x14ac:dyDescent="0.25">
      <c r="A2812" s="11">
        <v>501645</v>
      </c>
      <c r="B2812" s="1"/>
      <c r="C2812" s="2" t="s">
        <v>3404</v>
      </c>
      <c r="D2812" s="7"/>
      <c r="E2812" s="5">
        <v>55</v>
      </c>
      <c r="F2812" s="4">
        <v>55</v>
      </c>
      <c r="G2812" s="4">
        <v>0</v>
      </c>
      <c r="H2812" s="3">
        <v>11</v>
      </c>
      <c r="I2812" s="13">
        <f t="shared" si="172"/>
        <v>30442500</v>
      </c>
      <c r="J2812" s="12">
        <f t="shared" si="173"/>
        <v>101750000</v>
      </c>
      <c r="K2812" s="13">
        <f t="shared" si="174"/>
        <v>101750000</v>
      </c>
      <c r="L2812" s="12">
        <f t="shared" si="175"/>
        <v>101750000</v>
      </c>
    </row>
    <row r="2813" spans="1:12" ht="75" x14ac:dyDescent="0.25">
      <c r="A2813" s="11">
        <v>501650</v>
      </c>
      <c r="B2813" s="1"/>
      <c r="C2813" s="2" t="s">
        <v>3405</v>
      </c>
      <c r="D2813" s="7"/>
      <c r="E2813" s="5">
        <v>56</v>
      </c>
      <c r="F2813" s="4">
        <v>56</v>
      </c>
      <c r="G2813" s="4">
        <v>0</v>
      </c>
      <c r="H2813" s="3">
        <v>11</v>
      </c>
      <c r="I2813" s="13">
        <f t="shared" si="172"/>
        <v>30996000</v>
      </c>
      <c r="J2813" s="12">
        <f t="shared" si="173"/>
        <v>103600000</v>
      </c>
      <c r="K2813" s="13">
        <f t="shared" si="174"/>
        <v>103600000</v>
      </c>
      <c r="L2813" s="12">
        <f t="shared" si="175"/>
        <v>103600000</v>
      </c>
    </row>
    <row r="2814" spans="1:12" ht="19.5" x14ac:dyDescent="0.25">
      <c r="A2814" s="11">
        <v>501651</v>
      </c>
      <c r="B2814" s="1"/>
      <c r="C2814" s="2" t="s">
        <v>3406</v>
      </c>
      <c r="D2814" s="7"/>
      <c r="E2814" s="5">
        <v>85</v>
      </c>
      <c r="F2814" s="4">
        <v>85</v>
      </c>
      <c r="G2814" s="4">
        <v>0</v>
      </c>
      <c r="H2814" s="3">
        <v>8</v>
      </c>
      <c r="I2814" s="13">
        <f t="shared" si="172"/>
        <v>47047500</v>
      </c>
      <c r="J2814" s="12">
        <f t="shared" si="173"/>
        <v>157250000</v>
      </c>
      <c r="K2814" s="13">
        <f t="shared" si="174"/>
        <v>157250000</v>
      </c>
      <c r="L2814" s="12">
        <f t="shared" si="175"/>
        <v>157250000</v>
      </c>
    </row>
    <row r="2815" spans="1:12" ht="93.75" x14ac:dyDescent="0.25">
      <c r="A2815" s="11">
        <v>501665</v>
      </c>
      <c r="B2815" s="1"/>
      <c r="C2815" s="2" t="s">
        <v>1702</v>
      </c>
      <c r="D2815" s="7"/>
      <c r="E2815" s="5">
        <v>46</v>
      </c>
      <c r="F2815" s="4">
        <v>46</v>
      </c>
      <c r="G2815" s="4">
        <v>0</v>
      </c>
      <c r="H2815" s="3">
        <v>11</v>
      </c>
      <c r="I2815" s="13">
        <f t="shared" si="172"/>
        <v>25461000</v>
      </c>
      <c r="J2815" s="12">
        <f t="shared" si="173"/>
        <v>85100000</v>
      </c>
      <c r="K2815" s="13">
        <f t="shared" si="174"/>
        <v>85100000</v>
      </c>
      <c r="L2815" s="12">
        <f t="shared" si="175"/>
        <v>85100000</v>
      </c>
    </row>
    <row r="2816" spans="1:12" ht="131.25" x14ac:dyDescent="0.25">
      <c r="A2816" s="11">
        <v>501670</v>
      </c>
      <c r="B2816" s="1"/>
      <c r="C2816" s="2" t="s">
        <v>3407</v>
      </c>
      <c r="D2816" s="7"/>
      <c r="E2816" s="5">
        <v>56</v>
      </c>
      <c r="F2816" s="4">
        <v>56</v>
      </c>
      <c r="G2816" s="4">
        <v>0</v>
      </c>
      <c r="H2816" s="3">
        <v>11</v>
      </c>
      <c r="I2816" s="13">
        <f t="shared" si="172"/>
        <v>30996000</v>
      </c>
      <c r="J2816" s="12">
        <f t="shared" si="173"/>
        <v>103600000</v>
      </c>
      <c r="K2816" s="13">
        <f t="shared" si="174"/>
        <v>103600000</v>
      </c>
      <c r="L2816" s="12">
        <f t="shared" si="175"/>
        <v>103600000</v>
      </c>
    </row>
    <row r="2817" spans="1:12" ht="75" x14ac:dyDescent="0.25">
      <c r="A2817" s="11">
        <v>501675</v>
      </c>
      <c r="B2817" s="1"/>
      <c r="C2817" s="2" t="s">
        <v>5501</v>
      </c>
      <c r="D2817" s="7" t="s">
        <v>3408</v>
      </c>
      <c r="E2817" s="5">
        <v>70</v>
      </c>
      <c r="F2817" s="4">
        <v>70</v>
      </c>
      <c r="G2817" s="4">
        <v>0</v>
      </c>
      <c r="H2817" s="3">
        <v>11</v>
      </c>
      <c r="I2817" s="13">
        <f t="shared" si="172"/>
        <v>38745000</v>
      </c>
      <c r="J2817" s="12">
        <f t="shared" si="173"/>
        <v>129500000</v>
      </c>
      <c r="K2817" s="13">
        <f t="shared" si="174"/>
        <v>129500000</v>
      </c>
      <c r="L2817" s="12">
        <f t="shared" si="175"/>
        <v>129500000</v>
      </c>
    </row>
    <row r="2818" spans="1:12" ht="37.5" x14ac:dyDescent="0.25">
      <c r="A2818" s="11">
        <v>501676</v>
      </c>
      <c r="B2818" s="1"/>
      <c r="C2818" s="2" t="s">
        <v>1703</v>
      </c>
      <c r="D2818" s="7" t="s">
        <v>3408</v>
      </c>
      <c r="E2818" s="5">
        <v>60</v>
      </c>
      <c r="F2818" s="4">
        <v>60</v>
      </c>
      <c r="G2818" s="4">
        <v>0</v>
      </c>
      <c r="H2818" s="3">
        <v>11</v>
      </c>
      <c r="I2818" s="13">
        <f t="shared" si="172"/>
        <v>33210000</v>
      </c>
      <c r="J2818" s="12">
        <f t="shared" si="173"/>
        <v>111000000</v>
      </c>
      <c r="K2818" s="13">
        <f t="shared" si="174"/>
        <v>111000000</v>
      </c>
      <c r="L2818" s="12">
        <f t="shared" si="175"/>
        <v>111000000</v>
      </c>
    </row>
    <row r="2819" spans="1:12" ht="56.25" x14ac:dyDescent="0.25">
      <c r="A2819" s="11">
        <v>501677</v>
      </c>
      <c r="B2819" s="1"/>
      <c r="C2819" s="2" t="s">
        <v>3409</v>
      </c>
      <c r="D2819" s="7"/>
      <c r="E2819" s="5">
        <v>34</v>
      </c>
      <c r="F2819" s="4">
        <v>34</v>
      </c>
      <c r="G2819" s="4">
        <v>0</v>
      </c>
      <c r="H2819" s="3">
        <v>11</v>
      </c>
      <c r="I2819" s="13">
        <f t="shared" si="172"/>
        <v>18819000</v>
      </c>
      <c r="J2819" s="12">
        <f t="shared" si="173"/>
        <v>62900000</v>
      </c>
      <c r="K2819" s="13">
        <f t="shared" si="174"/>
        <v>62900000</v>
      </c>
      <c r="L2819" s="12">
        <f t="shared" si="175"/>
        <v>62900000</v>
      </c>
    </row>
    <row r="2820" spans="1:12" ht="75" x14ac:dyDescent="0.25">
      <c r="A2820" s="11">
        <v>501678</v>
      </c>
      <c r="B2820" s="1"/>
      <c r="C2820" s="2" t="s">
        <v>3410</v>
      </c>
      <c r="D2820" s="7"/>
      <c r="E2820" s="5">
        <v>73</v>
      </c>
      <c r="F2820" s="4">
        <v>73</v>
      </c>
      <c r="G2820" s="4">
        <v>0</v>
      </c>
      <c r="H2820" s="3">
        <v>11</v>
      </c>
      <c r="I2820" s="13">
        <f t="shared" ref="I2820:I2883" si="176">F2820*553500+G2820*1140000</f>
        <v>40405500</v>
      </c>
      <c r="J2820" s="12">
        <f t="shared" ref="J2820:J2883" si="177">F2820*1850000+G2820*5100000</f>
        <v>135050000</v>
      </c>
      <c r="K2820" s="13">
        <f t="shared" ref="K2820:K2883" si="178">F2820*1850000+G2820*2060000</f>
        <v>135050000</v>
      </c>
      <c r="L2820" s="12">
        <f t="shared" ref="L2820:L2883" si="179">F2820*1850000+G2820*4340000</f>
        <v>135050000</v>
      </c>
    </row>
    <row r="2821" spans="1:12" ht="93.75" x14ac:dyDescent="0.25">
      <c r="A2821" s="11">
        <v>501680</v>
      </c>
      <c r="B2821" s="1"/>
      <c r="C2821" s="2" t="s">
        <v>1704</v>
      </c>
      <c r="D2821" s="7"/>
      <c r="E2821" s="5">
        <v>41</v>
      </c>
      <c r="F2821" s="4">
        <v>41</v>
      </c>
      <c r="G2821" s="4">
        <v>0</v>
      </c>
      <c r="H2821" s="3">
        <v>9</v>
      </c>
      <c r="I2821" s="13">
        <f t="shared" si="176"/>
        <v>22693500</v>
      </c>
      <c r="J2821" s="12">
        <f t="shared" si="177"/>
        <v>75850000</v>
      </c>
      <c r="K2821" s="13">
        <f t="shared" si="178"/>
        <v>75850000</v>
      </c>
      <c r="L2821" s="12">
        <f t="shared" si="179"/>
        <v>75850000</v>
      </c>
    </row>
    <row r="2822" spans="1:12" ht="56.25" x14ac:dyDescent="0.25">
      <c r="A2822" s="11">
        <v>501685</v>
      </c>
      <c r="B2822" s="1"/>
      <c r="C2822" s="2" t="s">
        <v>1705</v>
      </c>
      <c r="D2822" s="7"/>
      <c r="E2822" s="5">
        <v>71</v>
      </c>
      <c r="F2822" s="4">
        <v>71</v>
      </c>
      <c r="G2822" s="4">
        <v>0</v>
      </c>
      <c r="H2822" s="3">
        <v>11</v>
      </c>
      <c r="I2822" s="13">
        <f t="shared" si="176"/>
        <v>39298500</v>
      </c>
      <c r="J2822" s="12">
        <f t="shared" si="177"/>
        <v>131350000</v>
      </c>
      <c r="K2822" s="13">
        <f t="shared" si="178"/>
        <v>131350000</v>
      </c>
      <c r="L2822" s="12">
        <f t="shared" si="179"/>
        <v>131350000</v>
      </c>
    </row>
    <row r="2823" spans="1:12" ht="56.25" x14ac:dyDescent="0.25">
      <c r="A2823" s="11">
        <v>501690</v>
      </c>
      <c r="B2823" s="1"/>
      <c r="C2823" s="2" t="s">
        <v>3411</v>
      </c>
      <c r="D2823" s="7" t="s">
        <v>3412</v>
      </c>
      <c r="E2823" s="5">
        <v>36</v>
      </c>
      <c r="F2823" s="4">
        <v>36</v>
      </c>
      <c r="G2823" s="4">
        <v>0</v>
      </c>
      <c r="H2823" s="3">
        <v>9</v>
      </c>
      <c r="I2823" s="13">
        <f t="shared" si="176"/>
        <v>19926000</v>
      </c>
      <c r="J2823" s="12">
        <f t="shared" si="177"/>
        <v>66600000</v>
      </c>
      <c r="K2823" s="13">
        <f t="shared" si="178"/>
        <v>66600000</v>
      </c>
      <c r="L2823" s="12">
        <f t="shared" si="179"/>
        <v>66600000</v>
      </c>
    </row>
    <row r="2824" spans="1:12" ht="56.25" x14ac:dyDescent="0.25">
      <c r="A2824" s="11">
        <v>501691</v>
      </c>
      <c r="B2824" s="1"/>
      <c r="C2824" s="2" t="s">
        <v>3413</v>
      </c>
      <c r="D2824" s="7" t="s">
        <v>3412</v>
      </c>
      <c r="E2824" s="5">
        <v>39</v>
      </c>
      <c r="F2824" s="4">
        <v>39</v>
      </c>
      <c r="G2824" s="4">
        <v>0</v>
      </c>
      <c r="H2824" s="3">
        <v>9</v>
      </c>
      <c r="I2824" s="13">
        <f t="shared" si="176"/>
        <v>21586500</v>
      </c>
      <c r="J2824" s="12">
        <f t="shared" si="177"/>
        <v>72150000</v>
      </c>
      <c r="K2824" s="13">
        <f t="shared" si="178"/>
        <v>72150000</v>
      </c>
      <c r="L2824" s="12">
        <f t="shared" si="179"/>
        <v>72150000</v>
      </c>
    </row>
    <row r="2825" spans="1:12" ht="56.25" x14ac:dyDescent="0.25">
      <c r="A2825" s="11">
        <v>501692</v>
      </c>
      <c r="B2825" s="1"/>
      <c r="C2825" s="2" t="s">
        <v>3414</v>
      </c>
      <c r="D2825" s="7" t="s">
        <v>3412</v>
      </c>
      <c r="E2825" s="5">
        <v>50</v>
      </c>
      <c r="F2825" s="4">
        <v>50</v>
      </c>
      <c r="G2825" s="4">
        <v>0</v>
      </c>
      <c r="H2825" s="3">
        <v>9</v>
      </c>
      <c r="I2825" s="13">
        <f t="shared" si="176"/>
        <v>27675000</v>
      </c>
      <c r="J2825" s="12">
        <f t="shared" si="177"/>
        <v>92500000</v>
      </c>
      <c r="K2825" s="13">
        <f t="shared" si="178"/>
        <v>92500000</v>
      </c>
      <c r="L2825" s="12">
        <f t="shared" si="179"/>
        <v>92500000</v>
      </c>
    </row>
    <row r="2826" spans="1:12" ht="37.5" x14ac:dyDescent="0.25">
      <c r="A2826" s="11">
        <v>501695</v>
      </c>
      <c r="B2826" s="1"/>
      <c r="C2826" s="2" t="s">
        <v>3415</v>
      </c>
      <c r="D2826" s="7" t="s">
        <v>1379</v>
      </c>
      <c r="E2826" s="5">
        <v>88</v>
      </c>
      <c r="F2826" s="4">
        <v>88</v>
      </c>
      <c r="G2826" s="4">
        <v>0</v>
      </c>
      <c r="H2826" s="3">
        <v>8</v>
      </c>
      <c r="I2826" s="13">
        <f t="shared" si="176"/>
        <v>48708000</v>
      </c>
      <c r="J2826" s="12">
        <f t="shared" si="177"/>
        <v>162800000</v>
      </c>
      <c r="K2826" s="13">
        <f t="shared" si="178"/>
        <v>162800000</v>
      </c>
      <c r="L2826" s="12">
        <f t="shared" si="179"/>
        <v>162800000</v>
      </c>
    </row>
    <row r="2827" spans="1:12" ht="37.5" x14ac:dyDescent="0.25">
      <c r="A2827" s="11">
        <v>501697</v>
      </c>
      <c r="B2827" s="1" t="s">
        <v>16</v>
      </c>
      <c r="C2827" s="2" t="s">
        <v>1706</v>
      </c>
      <c r="D2827" s="7"/>
      <c r="E2827" s="5">
        <v>18.3</v>
      </c>
      <c r="F2827" s="4">
        <v>11</v>
      </c>
      <c r="G2827" s="4">
        <v>7.3</v>
      </c>
      <c r="H2827" s="3">
        <v>5</v>
      </c>
      <c r="I2827" s="13">
        <f t="shared" si="176"/>
        <v>14410500</v>
      </c>
      <c r="J2827" s="12">
        <f t="shared" si="177"/>
        <v>57580000</v>
      </c>
      <c r="K2827" s="13">
        <f t="shared" si="178"/>
        <v>35388000</v>
      </c>
      <c r="L2827" s="12">
        <f t="shared" si="179"/>
        <v>52032000</v>
      </c>
    </row>
    <row r="2828" spans="1:12" ht="37.5" x14ac:dyDescent="0.25">
      <c r="A2828" s="11">
        <v>501700</v>
      </c>
      <c r="B2828" s="1"/>
      <c r="C2828" s="2" t="s">
        <v>3416</v>
      </c>
      <c r="D2828" s="7"/>
      <c r="E2828" s="5">
        <v>9</v>
      </c>
      <c r="F2828" s="4">
        <v>9</v>
      </c>
      <c r="G2828" s="4">
        <v>0</v>
      </c>
      <c r="H2828" s="3">
        <v>6</v>
      </c>
      <c r="I2828" s="13">
        <f t="shared" si="176"/>
        <v>4981500</v>
      </c>
      <c r="J2828" s="12">
        <f t="shared" si="177"/>
        <v>16650000</v>
      </c>
      <c r="K2828" s="13">
        <f t="shared" si="178"/>
        <v>16650000</v>
      </c>
      <c r="L2828" s="12">
        <f t="shared" si="179"/>
        <v>16650000</v>
      </c>
    </row>
    <row r="2829" spans="1:12" ht="19.5" x14ac:dyDescent="0.25">
      <c r="A2829" s="11">
        <v>501705</v>
      </c>
      <c r="B2829" s="1"/>
      <c r="C2829" s="2" t="s">
        <v>3417</v>
      </c>
      <c r="D2829" s="7"/>
      <c r="E2829" s="5">
        <v>8</v>
      </c>
      <c r="F2829" s="4">
        <v>8</v>
      </c>
      <c r="G2829" s="4">
        <v>0</v>
      </c>
      <c r="H2829" s="3">
        <v>6</v>
      </c>
      <c r="I2829" s="13">
        <f t="shared" si="176"/>
        <v>4428000</v>
      </c>
      <c r="J2829" s="12">
        <f t="shared" si="177"/>
        <v>14800000</v>
      </c>
      <c r="K2829" s="13">
        <f t="shared" si="178"/>
        <v>14800000</v>
      </c>
      <c r="L2829" s="12">
        <f t="shared" si="179"/>
        <v>14800000</v>
      </c>
    </row>
    <row r="2830" spans="1:12" ht="56.25" x14ac:dyDescent="0.25">
      <c r="A2830" s="11">
        <v>501710</v>
      </c>
      <c r="B2830" s="1"/>
      <c r="C2830" s="2" t="s">
        <v>1707</v>
      </c>
      <c r="D2830" s="7"/>
      <c r="E2830" s="5">
        <v>11</v>
      </c>
      <c r="F2830" s="4">
        <v>11</v>
      </c>
      <c r="G2830" s="4">
        <v>0</v>
      </c>
      <c r="H2830" s="3">
        <v>6</v>
      </c>
      <c r="I2830" s="13">
        <f t="shared" si="176"/>
        <v>6088500</v>
      </c>
      <c r="J2830" s="12">
        <f t="shared" si="177"/>
        <v>20350000</v>
      </c>
      <c r="K2830" s="13">
        <f t="shared" si="178"/>
        <v>20350000</v>
      </c>
      <c r="L2830" s="12">
        <f t="shared" si="179"/>
        <v>20350000</v>
      </c>
    </row>
    <row r="2831" spans="1:12" ht="56.25" x14ac:dyDescent="0.25">
      <c r="A2831" s="11">
        <v>501715</v>
      </c>
      <c r="B2831" s="1"/>
      <c r="C2831" s="2" t="s">
        <v>3418</v>
      </c>
      <c r="D2831" s="7" t="s">
        <v>3419</v>
      </c>
      <c r="E2831" s="5">
        <v>8</v>
      </c>
      <c r="F2831" s="4">
        <v>8</v>
      </c>
      <c r="G2831" s="4">
        <v>0</v>
      </c>
      <c r="H2831" s="3">
        <v>7</v>
      </c>
      <c r="I2831" s="13">
        <f t="shared" si="176"/>
        <v>4428000</v>
      </c>
      <c r="J2831" s="12">
        <f t="shared" si="177"/>
        <v>14800000</v>
      </c>
      <c r="K2831" s="13">
        <f t="shared" si="178"/>
        <v>14800000</v>
      </c>
      <c r="L2831" s="12">
        <f t="shared" si="179"/>
        <v>14800000</v>
      </c>
    </row>
    <row r="2832" spans="1:12" ht="131.25" x14ac:dyDescent="0.25">
      <c r="A2832" s="11">
        <v>501720</v>
      </c>
      <c r="B2832" s="1"/>
      <c r="C2832" s="2" t="s">
        <v>3420</v>
      </c>
      <c r="D2832" s="7"/>
      <c r="E2832" s="5">
        <v>9</v>
      </c>
      <c r="F2832" s="4">
        <v>9</v>
      </c>
      <c r="G2832" s="4">
        <v>0</v>
      </c>
      <c r="H2832" s="3">
        <v>7</v>
      </c>
      <c r="I2832" s="13">
        <f t="shared" si="176"/>
        <v>4981500</v>
      </c>
      <c r="J2832" s="12">
        <f t="shared" si="177"/>
        <v>16650000</v>
      </c>
      <c r="K2832" s="13">
        <f t="shared" si="178"/>
        <v>16650000</v>
      </c>
      <c r="L2832" s="12">
        <f t="shared" si="179"/>
        <v>16650000</v>
      </c>
    </row>
    <row r="2833" spans="1:12" ht="112.5" x14ac:dyDescent="0.25">
      <c r="A2833" s="11">
        <v>501722</v>
      </c>
      <c r="B2833" s="1"/>
      <c r="C2833" s="2" t="s">
        <v>3421</v>
      </c>
      <c r="D2833" s="7"/>
      <c r="E2833" s="5">
        <v>13</v>
      </c>
      <c r="F2833" s="4">
        <v>13</v>
      </c>
      <c r="G2833" s="4">
        <v>0</v>
      </c>
      <c r="H2833" s="3">
        <v>7</v>
      </c>
      <c r="I2833" s="13">
        <f t="shared" si="176"/>
        <v>7195500</v>
      </c>
      <c r="J2833" s="12">
        <f t="shared" si="177"/>
        <v>24050000</v>
      </c>
      <c r="K2833" s="13">
        <f t="shared" si="178"/>
        <v>24050000</v>
      </c>
      <c r="L2833" s="12">
        <f t="shared" si="179"/>
        <v>24050000</v>
      </c>
    </row>
    <row r="2834" spans="1:12" ht="56.25" x14ac:dyDescent="0.25">
      <c r="A2834" s="11">
        <v>501723</v>
      </c>
      <c r="B2834" s="1" t="s">
        <v>24</v>
      </c>
      <c r="C2834" s="2" t="s">
        <v>3422</v>
      </c>
      <c r="D2834" s="7"/>
      <c r="E2834" s="5">
        <v>3</v>
      </c>
      <c r="F2834" s="4">
        <v>3</v>
      </c>
      <c r="G2834" s="4">
        <v>0</v>
      </c>
      <c r="H2834" s="3">
        <v>0</v>
      </c>
      <c r="I2834" s="13">
        <f t="shared" si="176"/>
        <v>1660500</v>
      </c>
      <c r="J2834" s="12">
        <f t="shared" si="177"/>
        <v>5550000</v>
      </c>
      <c r="K2834" s="13">
        <f t="shared" si="178"/>
        <v>5550000</v>
      </c>
      <c r="L2834" s="12">
        <f t="shared" si="179"/>
        <v>5550000</v>
      </c>
    </row>
    <row r="2835" spans="1:12" ht="93.75" x14ac:dyDescent="0.25">
      <c r="A2835" s="11">
        <v>501725</v>
      </c>
      <c r="B2835" s="1"/>
      <c r="C2835" s="2" t="s">
        <v>1708</v>
      </c>
      <c r="D2835" s="7"/>
      <c r="E2835" s="5">
        <v>5</v>
      </c>
      <c r="F2835" s="4">
        <v>5</v>
      </c>
      <c r="G2835" s="4">
        <v>0</v>
      </c>
      <c r="H2835" s="3">
        <v>5</v>
      </c>
      <c r="I2835" s="13">
        <f t="shared" si="176"/>
        <v>2767500</v>
      </c>
      <c r="J2835" s="12">
        <f t="shared" si="177"/>
        <v>9250000</v>
      </c>
      <c r="K2835" s="13">
        <f t="shared" si="178"/>
        <v>9250000</v>
      </c>
      <c r="L2835" s="12">
        <f t="shared" si="179"/>
        <v>9250000</v>
      </c>
    </row>
    <row r="2836" spans="1:12" ht="75" x14ac:dyDescent="0.25">
      <c r="A2836" s="11">
        <v>501730</v>
      </c>
      <c r="B2836" s="1"/>
      <c r="C2836" s="2" t="s">
        <v>1709</v>
      </c>
      <c r="D2836" s="7"/>
      <c r="E2836" s="5">
        <v>6</v>
      </c>
      <c r="F2836" s="4">
        <v>6</v>
      </c>
      <c r="G2836" s="4">
        <v>0</v>
      </c>
      <c r="H2836" s="3">
        <v>5</v>
      </c>
      <c r="I2836" s="13">
        <f t="shared" si="176"/>
        <v>3321000</v>
      </c>
      <c r="J2836" s="12">
        <f t="shared" si="177"/>
        <v>11100000</v>
      </c>
      <c r="K2836" s="13">
        <f t="shared" si="178"/>
        <v>11100000</v>
      </c>
      <c r="L2836" s="12">
        <f t="shared" si="179"/>
        <v>11100000</v>
      </c>
    </row>
    <row r="2837" spans="1:12" ht="75" x14ac:dyDescent="0.25">
      <c r="A2837" s="11">
        <v>501735</v>
      </c>
      <c r="B2837" s="1"/>
      <c r="C2837" s="2" t="s">
        <v>1710</v>
      </c>
      <c r="D2837" s="7"/>
      <c r="E2837" s="5">
        <v>10.9</v>
      </c>
      <c r="F2837" s="4">
        <v>8</v>
      </c>
      <c r="G2837" s="4">
        <v>2.9</v>
      </c>
      <c r="H2837" s="3">
        <v>5</v>
      </c>
      <c r="I2837" s="13">
        <f t="shared" si="176"/>
        <v>7734000</v>
      </c>
      <c r="J2837" s="12">
        <f t="shared" si="177"/>
        <v>29590000</v>
      </c>
      <c r="K2837" s="13">
        <f t="shared" si="178"/>
        <v>20774000</v>
      </c>
      <c r="L2837" s="12">
        <f t="shared" si="179"/>
        <v>27386000</v>
      </c>
    </row>
    <row r="2838" spans="1:12" ht="131.25" x14ac:dyDescent="0.25">
      <c r="A2838" s="11">
        <v>501740</v>
      </c>
      <c r="B2838" s="1"/>
      <c r="C2838" s="2" t="s">
        <v>3423</v>
      </c>
      <c r="D2838" s="7" t="s">
        <v>1711</v>
      </c>
      <c r="E2838" s="5">
        <v>22.5</v>
      </c>
      <c r="F2838" s="4">
        <v>16</v>
      </c>
      <c r="G2838" s="4">
        <v>6.5</v>
      </c>
      <c r="H2838" s="3">
        <v>7</v>
      </c>
      <c r="I2838" s="13">
        <f t="shared" si="176"/>
        <v>16266000</v>
      </c>
      <c r="J2838" s="12">
        <f t="shared" si="177"/>
        <v>62750000</v>
      </c>
      <c r="K2838" s="13">
        <f t="shared" si="178"/>
        <v>42990000</v>
      </c>
      <c r="L2838" s="12">
        <f t="shared" si="179"/>
        <v>57810000</v>
      </c>
    </row>
    <row r="2839" spans="1:12" ht="75" x14ac:dyDescent="0.25">
      <c r="A2839" s="11">
        <v>501745</v>
      </c>
      <c r="B2839" s="1"/>
      <c r="C2839" s="2" t="s">
        <v>1712</v>
      </c>
      <c r="D2839" s="7"/>
      <c r="E2839" s="5">
        <v>24</v>
      </c>
      <c r="F2839" s="4">
        <v>24</v>
      </c>
      <c r="G2839" s="4">
        <v>0</v>
      </c>
      <c r="H2839" s="3">
        <v>8</v>
      </c>
      <c r="I2839" s="13">
        <f t="shared" si="176"/>
        <v>13284000</v>
      </c>
      <c r="J2839" s="12">
        <f t="shared" si="177"/>
        <v>44400000</v>
      </c>
      <c r="K2839" s="13">
        <f t="shared" si="178"/>
        <v>44400000</v>
      </c>
      <c r="L2839" s="12">
        <f t="shared" si="179"/>
        <v>44400000</v>
      </c>
    </row>
    <row r="2840" spans="1:12" ht="131.25" x14ac:dyDescent="0.25">
      <c r="A2840" s="11">
        <v>501750</v>
      </c>
      <c r="B2840" s="1"/>
      <c r="C2840" s="2" t="s">
        <v>3424</v>
      </c>
      <c r="D2840" s="7" t="s">
        <v>1713</v>
      </c>
      <c r="E2840" s="5">
        <v>142</v>
      </c>
      <c r="F2840" s="4">
        <v>142</v>
      </c>
      <c r="G2840" s="4">
        <v>0</v>
      </c>
      <c r="H2840" s="3">
        <v>11</v>
      </c>
      <c r="I2840" s="13">
        <f t="shared" si="176"/>
        <v>78597000</v>
      </c>
      <c r="J2840" s="12">
        <f t="shared" si="177"/>
        <v>262700000</v>
      </c>
      <c r="K2840" s="13">
        <f t="shared" si="178"/>
        <v>262700000</v>
      </c>
      <c r="L2840" s="12">
        <f t="shared" si="179"/>
        <v>262700000</v>
      </c>
    </row>
    <row r="2841" spans="1:12" ht="56.25" x14ac:dyDescent="0.25">
      <c r="A2841" s="11">
        <v>501755</v>
      </c>
      <c r="B2841" s="1"/>
      <c r="C2841" s="2" t="s">
        <v>1714</v>
      </c>
      <c r="D2841" s="7"/>
      <c r="E2841" s="5">
        <v>58</v>
      </c>
      <c r="F2841" s="4">
        <v>58</v>
      </c>
      <c r="G2841" s="4">
        <v>0</v>
      </c>
      <c r="H2841" s="3">
        <v>11</v>
      </c>
      <c r="I2841" s="13">
        <f t="shared" si="176"/>
        <v>32103000</v>
      </c>
      <c r="J2841" s="12">
        <f t="shared" si="177"/>
        <v>107300000</v>
      </c>
      <c r="K2841" s="13">
        <f t="shared" si="178"/>
        <v>107300000</v>
      </c>
      <c r="L2841" s="12">
        <f t="shared" si="179"/>
        <v>107300000</v>
      </c>
    </row>
    <row r="2842" spans="1:12" ht="56.25" x14ac:dyDescent="0.25">
      <c r="A2842" s="11">
        <v>501760</v>
      </c>
      <c r="B2842" s="1"/>
      <c r="C2842" s="2" t="s">
        <v>3425</v>
      </c>
      <c r="D2842" s="7"/>
      <c r="E2842" s="5">
        <v>29</v>
      </c>
      <c r="F2842" s="4">
        <v>29</v>
      </c>
      <c r="G2842" s="4">
        <v>0</v>
      </c>
      <c r="H2842" s="3">
        <v>8</v>
      </c>
      <c r="I2842" s="13">
        <f t="shared" si="176"/>
        <v>16051500</v>
      </c>
      <c r="J2842" s="12">
        <f t="shared" si="177"/>
        <v>53650000</v>
      </c>
      <c r="K2842" s="13">
        <f t="shared" si="178"/>
        <v>53650000</v>
      </c>
      <c r="L2842" s="12">
        <f t="shared" si="179"/>
        <v>53650000</v>
      </c>
    </row>
    <row r="2843" spans="1:12" ht="93.75" x14ac:dyDescent="0.25">
      <c r="A2843" s="11">
        <v>501765</v>
      </c>
      <c r="B2843" s="1"/>
      <c r="C2843" s="2" t="s">
        <v>3426</v>
      </c>
      <c r="D2843" s="7" t="s">
        <v>1715</v>
      </c>
      <c r="E2843" s="5">
        <v>80</v>
      </c>
      <c r="F2843" s="4">
        <v>80</v>
      </c>
      <c r="G2843" s="4">
        <v>0</v>
      </c>
      <c r="H2843" s="3">
        <v>8</v>
      </c>
      <c r="I2843" s="13">
        <f t="shared" si="176"/>
        <v>44280000</v>
      </c>
      <c r="J2843" s="12">
        <f t="shared" si="177"/>
        <v>148000000</v>
      </c>
      <c r="K2843" s="13">
        <f t="shared" si="178"/>
        <v>148000000</v>
      </c>
      <c r="L2843" s="12">
        <f t="shared" si="179"/>
        <v>148000000</v>
      </c>
    </row>
    <row r="2844" spans="1:12" ht="37.5" x14ac:dyDescent="0.25">
      <c r="A2844" s="11">
        <v>501770</v>
      </c>
      <c r="B2844" s="1"/>
      <c r="C2844" s="2" t="s">
        <v>1716</v>
      </c>
      <c r="D2844" s="7"/>
      <c r="E2844" s="5">
        <v>20</v>
      </c>
      <c r="F2844" s="4">
        <v>20</v>
      </c>
      <c r="G2844" s="4">
        <v>0</v>
      </c>
      <c r="H2844" s="3">
        <v>8</v>
      </c>
      <c r="I2844" s="13">
        <f t="shared" si="176"/>
        <v>11070000</v>
      </c>
      <c r="J2844" s="12">
        <f t="shared" si="177"/>
        <v>37000000</v>
      </c>
      <c r="K2844" s="13">
        <f t="shared" si="178"/>
        <v>37000000</v>
      </c>
      <c r="L2844" s="12">
        <f t="shared" si="179"/>
        <v>37000000</v>
      </c>
    </row>
    <row r="2845" spans="1:12" ht="56.25" x14ac:dyDescent="0.25">
      <c r="A2845" s="11">
        <v>501775</v>
      </c>
      <c r="B2845" s="1"/>
      <c r="C2845" s="2" t="s">
        <v>1717</v>
      </c>
      <c r="D2845" s="7"/>
      <c r="E2845" s="5">
        <v>21</v>
      </c>
      <c r="F2845" s="4">
        <v>21</v>
      </c>
      <c r="G2845" s="4">
        <v>0</v>
      </c>
      <c r="H2845" s="3">
        <v>8</v>
      </c>
      <c r="I2845" s="13">
        <f t="shared" si="176"/>
        <v>11623500</v>
      </c>
      <c r="J2845" s="12">
        <f t="shared" si="177"/>
        <v>38850000</v>
      </c>
      <c r="K2845" s="13">
        <f t="shared" si="178"/>
        <v>38850000</v>
      </c>
      <c r="L2845" s="12">
        <f t="shared" si="179"/>
        <v>38850000</v>
      </c>
    </row>
    <row r="2846" spans="1:12" ht="56.25" x14ac:dyDescent="0.25">
      <c r="A2846" s="11">
        <v>501780</v>
      </c>
      <c r="B2846" s="1"/>
      <c r="C2846" s="2" t="s">
        <v>3427</v>
      </c>
      <c r="D2846" s="7"/>
      <c r="E2846" s="5">
        <v>3</v>
      </c>
      <c r="F2846" s="4">
        <v>3</v>
      </c>
      <c r="G2846" s="4">
        <v>0</v>
      </c>
      <c r="H2846" s="3">
        <v>5</v>
      </c>
      <c r="I2846" s="13">
        <f t="shared" si="176"/>
        <v>1660500</v>
      </c>
      <c r="J2846" s="12">
        <f t="shared" si="177"/>
        <v>5550000</v>
      </c>
      <c r="K2846" s="13">
        <f t="shared" si="178"/>
        <v>5550000</v>
      </c>
      <c r="L2846" s="12">
        <f t="shared" si="179"/>
        <v>5550000</v>
      </c>
    </row>
    <row r="2847" spans="1:12" ht="37.5" x14ac:dyDescent="0.25">
      <c r="A2847" s="11">
        <v>501785</v>
      </c>
      <c r="B2847" s="1"/>
      <c r="C2847" s="2" t="s">
        <v>1718</v>
      </c>
      <c r="D2847" s="7"/>
      <c r="E2847" s="5">
        <v>8</v>
      </c>
      <c r="F2847" s="4">
        <v>8</v>
      </c>
      <c r="G2847" s="4">
        <v>0</v>
      </c>
      <c r="H2847" s="3">
        <v>6</v>
      </c>
      <c r="I2847" s="13">
        <f t="shared" si="176"/>
        <v>4428000</v>
      </c>
      <c r="J2847" s="12">
        <f t="shared" si="177"/>
        <v>14800000</v>
      </c>
      <c r="K2847" s="13">
        <f t="shared" si="178"/>
        <v>14800000</v>
      </c>
      <c r="L2847" s="12">
        <f t="shared" si="179"/>
        <v>14800000</v>
      </c>
    </row>
    <row r="2848" spans="1:12" ht="112.5" x14ac:dyDescent="0.25">
      <c r="A2848" s="11">
        <v>501790</v>
      </c>
      <c r="B2848" s="1"/>
      <c r="C2848" s="2" t="s">
        <v>3428</v>
      </c>
      <c r="D2848" s="7"/>
      <c r="E2848" s="5">
        <v>3</v>
      </c>
      <c r="F2848" s="4">
        <v>3</v>
      </c>
      <c r="G2848" s="4">
        <v>0</v>
      </c>
      <c r="H2848" s="3">
        <v>4</v>
      </c>
      <c r="I2848" s="13">
        <f t="shared" si="176"/>
        <v>1660500</v>
      </c>
      <c r="J2848" s="12">
        <f t="shared" si="177"/>
        <v>5550000</v>
      </c>
      <c r="K2848" s="13">
        <f t="shared" si="178"/>
        <v>5550000</v>
      </c>
      <c r="L2848" s="12">
        <f t="shared" si="179"/>
        <v>5550000</v>
      </c>
    </row>
    <row r="2849" spans="1:12" ht="56.25" x14ac:dyDescent="0.25">
      <c r="A2849" s="11">
        <v>501792</v>
      </c>
      <c r="B2849" s="1"/>
      <c r="C2849" s="2" t="s">
        <v>1719</v>
      </c>
      <c r="D2849" s="7"/>
      <c r="E2849" s="5">
        <v>2</v>
      </c>
      <c r="F2849" s="4">
        <v>2</v>
      </c>
      <c r="G2849" s="4">
        <v>0</v>
      </c>
      <c r="H2849" s="3">
        <v>4</v>
      </c>
      <c r="I2849" s="13">
        <f t="shared" si="176"/>
        <v>1107000</v>
      </c>
      <c r="J2849" s="12">
        <f t="shared" si="177"/>
        <v>3700000</v>
      </c>
      <c r="K2849" s="13">
        <f t="shared" si="178"/>
        <v>3700000</v>
      </c>
      <c r="L2849" s="12">
        <f t="shared" si="179"/>
        <v>3700000</v>
      </c>
    </row>
    <row r="2850" spans="1:12" ht="56.25" x14ac:dyDescent="0.25">
      <c r="A2850" s="11">
        <v>501795</v>
      </c>
      <c r="B2850" s="1"/>
      <c r="C2850" s="2" t="s">
        <v>1720</v>
      </c>
      <c r="D2850" s="7"/>
      <c r="E2850" s="5">
        <v>16</v>
      </c>
      <c r="F2850" s="4">
        <v>16</v>
      </c>
      <c r="G2850" s="4">
        <v>0</v>
      </c>
      <c r="H2850" s="3">
        <v>7</v>
      </c>
      <c r="I2850" s="13">
        <f t="shared" si="176"/>
        <v>8856000</v>
      </c>
      <c r="J2850" s="12">
        <f t="shared" si="177"/>
        <v>29600000</v>
      </c>
      <c r="K2850" s="13">
        <f t="shared" si="178"/>
        <v>29600000</v>
      </c>
      <c r="L2850" s="12">
        <f t="shared" si="179"/>
        <v>29600000</v>
      </c>
    </row>
    <row r="2851" spans="1:12" ht="75" x14ac:dyDescent="0.25">
      <c r="A2851" s="11">
        <v>501800</v>
      </c>
      <c r="B2851" s="1"/>
      <c r="C2851" s="2" t="s">
        <v>1721</v>
      </c>
      <c r="D2851" s="7"/>
      <c r="E2851" s="5">
        <v>72</v>
      </c>
      <c r="F2851" s="4">
        <v>72</v>
      </c>
      <c r="G2851" s="4">
        <v>0</v>
      </c>
      <c r="H2851" s="3">
        <v>11</v>
      </c>
      <c r="I2851" s="13">
        <f t="shared" si="176"/>
        <v>39852000</v>
      </c>
      <c r="J2851" s="12">
        <f t="shared" si="177"/>
        <v>133200000</v>
      </c>
      <c r="K2851" s="13">
        <f t="shared" si="178"/>
        <v>133200000</v>
      </c>
      <c r="L2851" s="12">
        <f t="shared" si="179"/>
        <v>133200000</v>
      </c>
    </row>
    <row r="2852" spans="1:12" ht="112.5" x14ac:dyDescent="0.25">
      <c r="A2852" s="11">
        <v>501805</v>
      </c>
      <c r="B2852" s="1"/>
      <c r="C2852" s="2" t="s">
        <v>1722</v>
      </c>
      <c r="D2852" s="7"/>
      <c r="E2852" s="5">
        <v>40</v>
      </c>
      <c r="F2852" s="4">
        <v>40</v>
      </c>
      <c r="G2852" s="4">
        <v>0</v>
      </c>
      <c r="H2852" s="3">
        <v>9</v>
      </c>
      <c r="I2852" s="13">
        <f t="shared" si="176"/>
        <v>22140000</v>
      </c>
      <c r="J2852" s="12">
        <f t="shared" si="177"/>
        <v>74000000</v>
      </c>
      <c r="K2852" s="13">
        <f t="shared" si="178"/>
        <v>74000000</v>
      </c>
      <c r="L2852" s="12">
        <f t="shared" si="179"/>
        <v>74000000</v>
      </c>
    </row>
    <row r="2853" spans="1:12" ht="93.75" x14ac:dyDescent="0.25">
      <c r="A2853" s="11">
        <v>501810</v>
      </c>
      <c r="B2853" s="1"/>
      <c r="C2853" s="2" t="s">
        <v>1723</v>
      </c>
      <c r="D2853" s="7"/>
      <c r="E2853" s="5">
        <v>73</v>
      </c>
      <c r="F2853" s="4">
        <v>73</v>
      </c>
      <c r="G2853" s="4">
        <v>0</v>
      </c>
      <c r="H2853" s="3">
        <v>11</v>
      </c>
      <c r="I2853" s="13">
        <f t="shared" si="176"/>
        <v>40405500</v>
      </c>
      <c r="J2853" s="12">
        <f t="shared" si="177"/>
        <v>135050000</v>
      </c>
      <c r="K2853" s="13">
        <f t="shared" si="178"/>
        <v>135050000</v>
      </c>
      <c r="L2853" s="12">
        <f t="shared" si="179"/>
        <v>135050000</v>
      </c>
    </row>
    <row r="2854" spans="1:12" ht="150" x14ac:dyDescent="0.25">
      <c r="A2854" s="11">
        <v>501815</v>
      </c>
      <c r="B2854" s="1"/>
      <c r="C2854" s="2" t="s">
        <v>3429</v>
      </c>
      <c r="D2854" s="7"/>
      <c r="E2854" s="5">
        <v>91</v>
      </c>
      <c r="F2854" s="4">
        <v>91</v>
      </c>
      <c r="G2854" s="4">
        <v>0</v>
      </c>
      <c r="H2854" s="3">
        <v>11</v>
      </c>
      <c r="I2854" s="13">
        <f t="shared" si="176"/>
        <v>50368500</v>
      </c>
      <c r="J2854" s="12">
        <f t="shared" si="177"/>
        <v>168350000</v>
      </c>
      <c r="K2854" s="13">
        <f t="shared" si="178"/>
        <v>168350000</v>
      </c>
      <c r="L2854" s="12">
        <f t="shared" si="179"/>
        <v>168350000</v>
      </c>
    </row>
    <row r="2855" spans="1:12" ht="131.25" x14ac:dyDescent="0.25">
      <c r="A2855" s="11">
        <v>501820</v>
      </c>
      <c r="B2855" s="1"/>
      <c r="C2855" s="2" t="s">
        <v>1724</v>
      </c>
      <c r="D2855" s="7"/>
      <c r="E2855" s="5">
        <v>135</v>
      </c>
      <c r="F2855" s="4">
        <v>135</v>
      </c>
      <c r="G2855" s="4">
        <v>0</v>
      </c>
      <c r="H2855" s="3">
        <v>11</v>
      </c>
      <c r="I2855" s="13">
        <f t="shared" si="176"/>
        <v>74722500</v>
      </c>
      <c r="J2855" s="12">
        <f t="shared" si="177"/>
        <v>249750000</v>
      </c>
      <c r="K2855" s="13">
        <f t="shared" si="178"/>
        <v>249750000</v>
      </c>
      <c r="L2855" s="12">
        <f t="shared" si="179"/>
        <v>249750000</v>
      </c>
    </row>
    <row r="2856" spans="1:12" ht="131.25" x14ac:dyDescent="0.25">
      <c r="A2856" s="11">
        <v>501825</v>
      </c>
      <c r="B2856" s="1"/>
      <c r="C2856" s="2" t="s">
        <v>1725</v>
      </c>
      <c r="D2856" s="7" t="s">
        <v>3430</v>
      </c>
      <c r="E2856" s="5">
        <v>180</v>
      </c>
      <c r="F2856" s="4">
        <v>180</v>
      </c>
      <c r="G2856" s="4">
        <v>0</v>
      </c>
      <c r="H2856" s="3">
        <v>14</v>
      </c>
      <c r="I2856" s="13">
        <f t="shared" si="176"/>
        <v>99630000</v>
      </c>
      <c r="J2856" s="12">
        <f t="shared" si="177"/>
        <v>333000000</v>
      </c>
      <c r="K2856" s="13">
        <f t="shared" si="178"/>
        <v>333000000</v>
      </c>
      <c r="L2856" s="12">
        <f t="shared" si="179"/>
        <v>333000000</v>
      </c>
    </row>
    <row r="2857" spans="1:12" ht="225" x14ac:dyDescent="0.25">
      <c r="A2857" s="11">
        <v>501830</v>
      </c>
      <c r="B2857" s="1"/>
      <c r="C2857" s="2" t="s">
        <v>3431</v>
      </c>
      <c r="D2857" s="7"/>
      <c r="E2857" s="5">
        <v>289</v>
      </c>
      <c r="F2857" s="4">
        <v>289</v>
      </c>
      <c r="G2857" s="4">
        <v>0</v>
      </c>
      <c r="H2857" s="3">
        <v>14</v>
      </c>
      <c r="I2857" s="13">
        <f t="shared" si="176"/>
        <v>159961500</v>
      </c>
      <c r="J2857" s="12">
        <f t="shared" si="177"/>
        <v>534650000</v>
      </c>
      <c r="K2857" s="13">
        <f t="shared" si="178"/>
        <v>534650000</v>
      </c>
      <c r="L2857" s="12">
        <f t="shared" si="179"/>
        <v>534650000</v>
      </c>
    </row>
    <row r="2858" spans="1:12" ht="168.75" x14ac:dyDescent="0.25">
      <c r="A2858" s="11">
        <v>501832</v>
      </c>
      <c r="B2858" s="1"/>
      <c r="C2858" s="2" t="s">
        <v>3432</v>
      </c>
      <c r="D2858" s="7" t="s">
        <v>3433</v>
      </c>
      <c r="E2858" s="5">
        <v>220</v>
      </c>
      <c r="F2858" s="4">
        <v>220</v>
      </c>
      <c r="G2858" s="4">
        <v>0</v>
      </c>
      <c r="H2858" s="3">
        <v>14</v>
      </c>
      <c r="I2858" s="13">
        <f t="shared" si="176"/>
        <v>121770000</v>
      </c>
      <c r="J2858" s="12">
        <f t="shared" si="177"/>
        <v>407000000</v>
      </c>
      <c r="K2858" s="13">
        <f t="shared" si="178"/>
        <v>407000000</v>
      </c>
      <c r="L2858" s="12">
        <f t="shared" si="179"/>
        <v>407000000</v>
      </c>
    </row>
    <row r="2859" spans="1:12" ht="112.5" x14ac:dyDescent="0.25">
      <c r="A2859" s="11">
        <v>501835</v>
      </c>
      <c r="B2859" s="1"/>
      <c r="C2859" s="2" t="s">
        <v>5502</v>
      </c>
      <c r="D2859" s="7"/>
      <c r="E2859" s="5">
        <v>97</v>
      </c>
      <c r="F2859" s="4">
        <v>97</v>
      </c>
      <c r="G2859" s="4">
        <v>0</v>
      </c>
      <c r="H2859" s="3">
        <v>9</v>
      </c>
      <c r="I2859" s="13">
        <f t="shared" si="176"/>
        <v>53689500</v>
      </c>
      <c r="J2859" s="12">
        <f t="shared" si="177"/>
        <v>179450000</v>
      </c>
      <c r="K2859" s="13">
        <f t="shared" si="178"/>
        <v>179450000</v>
      </c>
      <c r="L2859" s="12">
        <f t="shared" si="179"/>
        <v>179450000</v>
      </c>
    </row>
    <row r="2860" spans="1:12" ht="56.25" x14ac:dyDescent="0.25">
      <c r="A2860" s="11">
        <v>501840</v>
      </c>
      <c r="B2860" s="1"/>
      <c r="C2860" s="2" t="s">
        <v>1726</v>
      </c>
      <c r="D2860" s="7"/>
      <c r="E2860" s="5">
        <v>136</v>
      </c>
      <c r="F2860" s="4">
        <v>136</v>
      </c>
      <c r="G2860" s="4">
        <v>0</v>
      </c>
      <c r="H2860" s="3">
        <v>13</v>
      </c>
      <c r="I2860" s="13">
        <f t="shared" si="176"/>
        <v>75276000</v>
      </c>
      <c r="J2860" s="12">
        <f t="shared" si="177"/>
        <v>251600000</v>
      </c>
      <c r="K2860" s="13">
        <f t="shared" si="178"/>
        <v>251600000</v>
      </c>
      <c r="L2860" s="12">
        <f t="shared" si="179"/>
        <v>251600000</v>
      </c>
    </row>
    <row r="2861" spans="1:12" ht="150" x14ac:dyDescent="0.25">
      <c r="A2861" s="11">
        <v>501845</v>
      </c>
      <c r="B2861" s="1"/>
      <c r="C2861" s="2" t="s">
        <v>5503</v>
      </c>
      <c r="D2861" s="7"/>
      <c r="E2861" s="5">
        <v>175</v>
      </c>
      <c r="F2861" s="4">
        <v>175</v>
      </c>
      <c r="G2861" s="4">
        <v>0</v>
      </c>
      <c r="H2861" s="3">
        <v>13</v>
      </c>
      <c r="I2861" s="13">
        <f t="shared" si="176"/>
        <v>96862500</v>
      </c>
      <c r="J2861" s="12">
        <f t="shared" si="177"/>
        <v>323750000</v>
      </c>
      <c r="K2861" s="13">
        <f t="shared" si="178"/>
        <v>323750000</v>
      </c>
      <c r="L2861" s="12">
        <f t="shared" si="179"/>
        <v>323750000</v>
      </c>
    </row>
    <row r="2862" spans="1:12" ht="37.5" x14ac:dyDescent="0.25">
      <c r="A2862" s="11">
        <v>501860</v>
      </c>
      <c r="B2862" s="1" t="s">
        <v>16</v>
      </c>
      <c r="C2862" s="2" t="s">
        <v>1727</v>
      </c>
      <c r="D2862" s="7"/>
      <c r="E2862" s="5">
        <v>4</v>
      </c>
      <c r="F2862" s="4">
        <v>4</v>
      </c>
      <c r="G2862" s="4">
        <v>0</v>
      </c>
      <c r="H2862" s="3">
        <v>4</v>
      </c>
      <c r="I2862" s="13">
        <f t="shared" si="176"/>
        <v>2214000</v>
      </c>
      <c r="J2862" s="12">
        <f t="shared" si="177"/>
        <v>7400000</v>
      </c>
      <c r="K2862" s="13">
        <f t="shared" si="178"/>
        <v>7400000</v>
      </c>
      <c r="L2862" s="12">
        <f t="shared" si="179"/>
        <v>7400000</v>
      </c>
    </row>
    <row r="2863" spans="1:12" ht="37.5" x14ac:dyDescent="0.25">
      <c r="A2863" s="11">
        <v>501865</v>
      </c>
      <c r="B2863" s="1"/>
      <c r="C2863" s="2" t="s">
        <v>1728</v>
      </c>
      <c r="D2863" s="7"/>
      <c r="E2863" s="5">
        <v>2</v>
      </c>
      <c r="F2863" s="4">
        <v>2</v>
      </c>
      <c r="G2863" s="4">
        <v>0</v>
      </c>
      <c r="H2863" s="3">
        <v>4</v>
      </c>
      <c r="I2863" s="13">
        <f t="shared" si="176"/>
        <v>1107000</v>
      </c>
      <c r="J2863" s="12">
        <f t="shared" si="177"/>
        <v>3700000</v>
      </c>
      <c r="K2863" s="13">
        <f t="shared" si="178"/>
        <v>3700000</v>
      </c>
      <c r="L2863" s="12">
        <f t="shared" si="179"/>
        <v>3700000</v>
      </c>
    </row>
    <row r="2864" spans="1:12" ht="56.25" x14ac:dyDescent="0.25">
      <c r="A2864" s="11">
        <v>501870</v>
      </c>
      <c r="B2864" s="1"/>
      <c r="C2864" s="2" t="s">
        <v>1729</v>
      </c>
      <c r="D2864" s="7"/>
      <c r="E2864" s="5">
        <v>10</v>
      </c>
      <c r="F2864" s="4">
        <v>10</v>
      </c>
      <c r="G2864" s="4">
        <v>0</v>
      </c>
      <c r="H2864" s="3">
        <v>4</v>
      </c>
      <c r="I2864" s="13">
        <f t="shared" si="176"/>
        <v>5535000</v>
      </c>
      <c r="J2864" s="12">
        <f t="shared" si="177"/>
        <v>18500000</v>
      </c>
      <c r="K2864" s="13">
        <f t="shared" si="178"/>
        <v>18500000</v>
      </c>
      <c r="L2864" s="12">
        <f t="shared" si="179"/>
        <v>18500000</v>
      </c>
    </row>
    <row r="2865" spans="1:12" ht="56.25" x14ac:dyDescent="0.25">
      <c r="A2865" s="11">
        <v>501875</v>
      </c>
      <c r="B2865" s="1"/>
      <c r="C2865" s="2" t="s">
        <v>1730</v>
      </c>
      <c r="D2865" s="7"/>
      <c r="E2865" s="5">
        <v>1</v>
      </c>
      <c r="F2865" s="4">
        <v>1</v>
      </c>
      <c r="G2865" s="4">
        <v>0</v>
      </c>
      <c r="H2865" s="3">
        <v>4</v>
      </c>
      <c r="I2865" s="13">
        <f t="shared" si="176"/>
        <v>553500</v>
      </c>
      <c r="J2865" s="12">
        <f t="shared" si="177"/>
        <v>1850000</v>
      </c>
      <c r="K2865" s="13">
        <f t="shared" si="178"/>
        <v>1850000</v>
      </c>
      <c r="L2865" s="12">
        <f t="shared" si="179"/>
        <v>1850000</v>
      </c>
    </row>
    <row r="2866" spans="1:12" ht="93.75" x14ac:dyDescent="0.25">
      <c r="A2866" s="11">
        <v>501880</v>
      </c>
      <c r="B2866" s="1" t="s">
        <v>16</v>
      </c>
      <c r="C2866" s="2" t="s">
        <v>3434</v>
      </c>
      <c r="D2866" s="7" t="s">
        <v>568</v>
      </c>
      <c r="E2866" s="5">
        <v>4</v>
      </c>
      <c r="F2866" s="4">
        <v>4</v>
      </c>
      <c r="G2866" s="4">
        <v>0</v>
      </c>
      <c r="H2866" s="3">
        <v>5</v>
      </c>
      <c r="I2866" s="13">
        <f t="shared" si="176"/>
        <v>2214000</v>
      </c>
      <c r="J2866" s="12">
        <f t="shared" si="177"/>
        <v>7400000</v>
      </c>
      <c r="K2866" s="13">
        <f t="shared" si="178"/>
        <v>7400000</v>
      </c>
      <c r="L2866" s="12">
        <f t="shared" si="179"/>
        <v>7400000</v>
      </c>
    </row>
    <row r="2867" spans="1:12" ht="93.75" x14ac:dyDescent="0.25">
      <c r="A2867" s="11">
        <v>501885</v>
      </c>
      <c r="B2867" s="1" t="s">
        <v>16</v>
      </c>
      <c r="C2867" s="2" t="s">
        <v>3435</v>
      </c>
      <c r="D2867" s="7" t="s">
        <v>568</v>
      </c>
      <c r="E2867" s="5">
        <v>26.3</v>
      </c>
      <c r="F2867" s="4">
        <v>19</v>
      </c>
      <c r="G2867" s="4">
        <v>7.3</v>
      </c>
      <c r="H2867" s="3">
        <v>7</v>
      </c>
      <c r="I2867" s="13">
        <f t="shared" si="176"/>
        <v>18838500</v>
      </c>
      <c r="J2867" s="12">
        <f t="shared" si="177"/>
        <v>72380000</v>
      </c>
      <c r="K2867" s="13">
        <f t="shared" si="178"/>
        <v>50188000</v>
      </c>
      <c r="L2867" s="12">
        <f t="shared" si="179"/>
        <v>66832000</v>
      </c>
    </row>
    <row r="2868" spans="1:12" ht="56.25" x14ac:dyDescent="0.25">
      <c r="A2868" s="11">
        <v>501890</v>
      </c>
      <c r="B2868" s="1"/>
      <c r="C2868" s="2" t="s">
        <v>3436</v>
      </c>
      <c r="D2868" s="7"/>
      <c r="E2868" s="5">
        <v>32</v>
      </c>
      <c r="F2868" s="4">
        <v>32</v>
      </c>
      <c r="G2868" s="4">
        <v>0</v>
      </c>
      <c r="H2868" s="3">
        <v>7</v>
      </c>
      <c r="I2868" s="13">
        <f t="shared" si="176"/>
        <v>17712000</v>
      </c>
      <c r="J2868" s="12">
        <f t="shared" si="177"/>
        <v>59200000</v>
      </c>
      <c r="K2868" s="13">
        <f t="shared" si="178"/>
        <v>59200000</v>
      </c>
      <c r="L2868" s="12">
        <f t="shared" si="179"/>
        <v>59200000</v>
      </c>
    </row>
    <row r="2869" spans="1:12" ht="37.5" x14ac:dyDescent="0.25">
      <c r="A2869" s="11">
        <v>501895</v>
      </c>
      <c r="B2869" s="1" t="s">
        <v>16</v>
      </c>
      <c r="C2869" s="2" t="s">
        <v>3437</v>
      </c>
      <c r="D2869" s="7"/>
      <c r="E2869" s="5">
        <v>5</v>
      </c>
      <c r="F2869" s="4">
        <v>5</v>
      </c>
      <c r="G2869" s="4">
        <v>0</v>
      </c>
      <c r="H2869" s="3">
        <v>4</v>
      </c>
      <c r="I2869" s="13">
        <f t="shared" si="176"/>
        <v>2767500</v>
      </c>
      <c r="J2869" s="12">
        <f t="shared" si="177"/>
        <v>9250000</v>
      </c>
      <c r="K2869" s="13">
        <f t="shared" si="178"/>
        <v>9250000</v>
      </c>
      <c r="L2869" s="12">
        <f t="shared" si="179"/>
        <v>9250000</v>
      </c>
    </row>
    <row r="2870" spans="1:12" ht="56.25" x14ac:dyDescent="0.25">
      <c r="A2870" s="11">
        <v>501900</v>
      </c>
      <c r="B2870" s="1"/>
      <c r="C2870" s="2" t="s">
        <v>3438</v>
      </c>
      <c r="D2870" s="7" t="s">
        <v>3439</v>
      </c>
      <c r="E2870" s="5">
        <v>17</v>
      </c>
      <c r="F2870" s="4">
        <v>17</v>
      </c>
      <c r="G2870" s="4">
        <v>0</v>
      </c>
      <c r="H2870" s="3">
        <v>7</v>
      </c>
      <c r="I2870" s="13">
        <f t="shared" si="176"/>
        <v>9409500</v>
      </c>
      <c r="J2870" s="12">
        <f t="shared" si="177"/>
        <v>31450000</v>
      </c>
      <c r="K2870" s="13">
        <f t="shared" si="178"/>
        <v>31450000</v>
      </c>
      <c r="L2870" s="12">
        <f t="shared" si="179"/>
        <v>31450000</v>
      </c>
    </row>
    <row r="2871" spans="1:12" ht="75" x14ac:dyDescent="0.25">
      <c r="A2871" s="11">
        <v>501905</v>
      </c>
      <c r="B2871" s="1"/>
      <c r="C2871" s="2" t="s">
        <v>3440</v>
      </c>
      <c r="D2871" s="7"/>
      <c r="E2871" s="5">
        <v>39</v>
      </c>
      <c r="F2871" s="4">
        <v>29</v>
      </c>
      <c r="G2871" s="4">
        <v>10</v>
      </c>
      <c r="H2871" s="3">
        <v>7</v>
      </c>
      <c r="I2871" s="13">
        <f t="shared" si="176"/>
        <v>27451500</v>
      </c>
      <c r="J2871" s="12">
        <f t="shared" si="177"/>
        <v>104650000</v>
      </c>
      <c r="K2871" s="13">
        <f t="shared" si="178"/>
        <v>74250000</v>
      </c>
      <c r="L2871" s="12">
        <f t="shared" si="179"/>
        <v>97050000</v>
      </c>
    </row>
    <row r="2872" spans="1:12" ht="112.5" x14ac:dyDescent="0.25">
      <c r="A2872" s="11">
        <v>501910</v>
      </c>
      <c r="B2872" s="1"/>
      <c r="C2872" s="2" t="s">
        <v>1731</v>
      </c>
      <c r="D2872" s="7"/>
      <c r="E2872" s="5">
        <v>32</v>
      </c>
      <c r="F2872" s="4">
        <v>32</v>
      </c>
      <c r="G2872" s="4">
        <v>0</v>
      </c>
      <c r="H2872" s="3">
        <v>11</v>
      </c>
      <c r="I2872" s="13">
        <f t="shared" si="176"/>
        <v>17712000</v>
      </c>
      <c r="J2872" s="12">
        <f t="shared" si="177"/>
        <v>59200000</v>
      </c>
      <c r="K2872" s="13">
        <f t="shared" si="178"/>
        <v>59200000</v>
      </c>
      <c r="L2872" s="12">
        <f t="shared" si="179"/>
        <v>59200000</v>
      </c>
    </row>
    <row r="2873" spans="1:12" ht="75" x14ac:dyDescent="0.25">
      <c r="A2873" s="11">
        <v>501915</v>
      </c>
      <c r="B2873" s="1"/>
      <c r="C2873" s="2" t="s">
        <v>3441</v>
      </c>
      <c r="D2873" s="7"/>
      <c r="E2873" s="5">
        <v>61</v>
      </c>
      <c r="F2873" s="4">
        <v>61</v>
      </c>
      <c r="G2873" s="4">
        <v>0</v>
      </c>
      <c r="H2873" s="3">
        <v>11</v>
      </c>
      <c r="I2873" s="13">
        <f t="shared" si="176"/>
        <v>33763500</v>
      </c>
      <c r="J2873" s="12">
        <f t="shared" si="177"/>
        <v>112850000</v>
      </c>
      <c r="K2873" s="13">
        <f t="shared" si="178"/>
        <v>112850000</v>
      </c>
      <c r="L2873" s="12">
        <f t="shared" si="179"/>
        <v>112850000</v>
      </c>
    </row>
    <row r="2874" spans="1:12" ht="37.5" x14ac:dyDescent="0.25">
      <c r="A2874" s="11">
        <v>501920</v>
      </c>
      <c r="B2874" s="1"/>
      <c r="C2874" s="2" t="s">
        <v>1732</v>
      </c>
      <c r="D2874" s="7"/>
      <c r="E2874" s="5">
        <v>54</v>
      </c>
      <c r="F2874" s="4">
        <v>54</v>
      </c>
      <c r="G2874" s="4">
        <v>0</v>
      </c>
      <c r="H2874" s="3">
        <v>11</v>
      </c>
      <c r="I2874" s="13">
        <f t="shared" si="176"/>
        <v>29889000</v>
      </c>
      <c r="J2874" s="12">
        <f t="shared" si="177"/>
        <v>99900000</v>
      </c>
      <c r="K2874" s="13">
        <f t="shared" si="178"/>
        <v>99900000</v>
      </c>
      <c r="L2874" s="12">
        <f t="shared" si="179"/>
        <v>99900000</v>
      </c>
    </row>
    <row r="2875" spans="1:12" ht="56.25" x14ac:dyDescent="0.25">
      <c r="A2875" s="11">
        <v>501925</v>
      </c>
      <c r="B2875" s="1"/>
      <c r="C2875" s="2" t="s">
        <v>1733</v>
      </c>
      <c r="D2875" s="7" t="s">
        <v>3442</v>
      </c>
      <c r="E2875" s="5">
        <v>65</v>
      </c>
      <c r="F2875" s="4">
        <v>65</v>
      </c>
      <c r="G2875" s="4">
        <v>0</v>
      </c>
      <c r="H2875" s="3">
        <v>13</v>
      </c>
      <c r="I2875" s="13">
        <f t="shared" si="176"/>
        <v>35977500</v>
      </c>
      <c r="J2875" s="12">
        <f t="shared" si="177"/>
        <v>120250000</v>
      </c>
      <c r="K2875" s="13">
        <f t="shared" si="178"/>
        <v>120250000</v>
      </c>
      <c r="L2875" s="12">
        <f t="shared" si="179"/>
        <v>120250000</v>
      </c>
    </row>
    <row r="2876" spans="1:12" ht="37.5" x14ac:dyDescent="0.25">
      <c r="A2876" s="11">
        <v>501930</v>
      </c>
      <c r="B2876" s="1"/>
      <c r="C2876" s="2" t="s">
        <v>1734</v>
      </c>
      <c r="D2876" s="7"/>
      <c r="E2876" s="5">
        <v>15.9</v>
      </c>
      <c r="F2876" s="4">
        <v>12</v>
      </c>
      <c r="G2876" s="4">
        <v>3.9</v>
      </c>
      <c r="H2876" s="3">
        <v>7</v>
      </c>
      <c r="I2876" s="13">
        <f t="shared" si="176"/>
        <v>11088000</v>
      </c>
      <c r="J2876" s="12">
        <f t="shared" si="177"/>
        <v>42090000</v>
      </c>
      <c r="K2876" s="13">
        <f t="shared" si="178"/>
        <v>30234000</v>
      </c>
      <c r="L2876" s="12">
        <f t="shared" si="179"/>
        <v>39126000</v>
      </c>
    </row>
    <row r="2877" spans="1:12" ht="56.25" x14ac:dyDescent="0.25">
      <c r="A2877" s="11">
        <v>501931</v>
      </c>
      <c r="B2877" s="1"/>
      <c r="C2877" s="2" t="s">
        <v>1735</v>
      </c>
      <c r="D2877" s="7"/>
      <c r="E2877" s="5">
        <v>6.5</v>
      </c>
      <c r="F2877" s="4">
        <v>5</v>
      </c>
      <c r="G2877" s="4">
        <v>1.5</v>
      </c>
      <c r="H2877" s="3">
        <v>4</v>
      </c>
      <c r="I2877" s="13">
        <f t="shared" si="176"/>
        <v>4477500</v>
      </c>
      <c r="J2877" s="12">
        <f t="shared" si="177"/>
        <v>16900000</v>
      </c>
      <c r="K2877" s="13">
        <f t="shared" si="178"/>
        <v>12340000</v>
      </c>
      <c r="L2877" s="12">
        <f t="shared" si="179"/>
        <v>15760000</v>
      </c>
    </row>
    <row r="2878" spans="1:12" ht="75" x14ac:dyDescent="0.25">
      <c r="A2878" s="11">
        <v>501935</v>
      </c>
      <c r="B2878" s="1"/>
      <c r="C2878" s="2" t="s">
        <v>1736</v>
      </c>
      <c r="D2878" s="7"/>
      <c r="E2878" s="5">
        <v>20</v>
      </c>
      <c r="F2878" s="4">
        <v>20</v>
      </c>
      <c r="G2878" s="4">
        <v>0</v>
      </c>
      <c r="H2878" s="3">
        <v>8</v>
      </c>
      <c r="I2878" s="13">
        <f t="shared" si="176"/>
        <v>11070000</v>
      </c>
      <c r="J2878" s="12">
        <f t="shared" si="177"/>
        <v>37000000</v>
      </c>
      <c r="K2878" s="13">
        <f t="shared" si="178"/>
        <v>37000000</v>
      </c>
      <c r="L2878" s="12">
        <f t="shared" si="179"/>
        <v>37000000</v>
      </c>
    </row>
    <row r="2879" spans="1:12" ht="168.75" x14ac:dyDescent="0.25">
      <c r="A2879" s="11">
        <v>501940</v>
      </c>
      <c r="B2879" s="1"/>
      <c r="C2879" s="2" t="s">
        <v>1737</v>
      </c>
      <c r="D2879" s="7"/>
      <c r="E2879" s="5">
        <v>22</v>
      </c>
      <c r="F2879" s="4">
        <v>22</v>
      </c>
      <c r="G2879" s="4">
        <v>0</v>
      </c>
      <c r="H2879" s="3">
        <v>8</v>
      </c>
      <c r="I2879" s="13">
        <f t="shared" si="176"/>
        <v>12177000</v>
      </c>
      <c r="J2879" s="12">
        <f t="shared" si="177"/>
        <v>40700000</v>
      </c>
      <c r="K2879" s="13">
        <f t="shared" si="178"/>
        <v>40700000</v>
      </c>
      <c r="L2879" s="12">
        <f t="shared" si="179"/>
        <v>40700000</v>
      </c>
    </row>
    <row r="2880" spans="1:12" ht="56.25" x14ac:dyDescent="0.25">
      <c r="A2880" s="11">
        <v>501945</v>
      </c>
      <c r="B2880" s="1"/>
      <c r="C2880" s="2" t="s">
        <v>1738</v>
      </c>
      <c r="D2880" s="7"/>
      <c r="E2880" s="5">
        <v>28</v>
      </c>
      <c r="F2880" s="4">
        <v>28</v>
      </c>
      <c r="G2880" s="4">
        <v>0</v>
      </c>
      <c r="H2880" s="3">
        <v>8</v>
      </c>
      <c r="I2880" s="13">
        <f t="shared" si="176"/>
        <v>15498000</v>
      </c>
      <c r="J2880" s="12">
        <f t="shared" si="177"/>
        <v>51800000</v>
      </c>
      <c r="K2880" s="13">
        <f t="shared" si="178"/>
        <v>51800000</v>
      </c>
      <c r="L2880" s="12">
        <f t="shared" si="179"/>
        <v>51800000</v>
      </c>
    </row>
    <row r="2881" spans="1:12" ht="37.5" x14ac:dyDescent="0.25">
      <c r="A2881" s="11">
        <v>501950</v>
      </c>
      <c r="B2881" s="1"/>
      <c r="C2881" s="2" t="s">
        <v>1739</v>
      </c>
      <c r="D2881" s="7"/>
      <c r="E2881" s="5">
        <v>35</v>
      </c>
      <c r="F2881" s="4">
        <v>35</v>
      </c>
      <c r="G2881" s="4">
        <v>0</v>
      </c>
      <c r="H2881" s="3">
        <v>8</v>
      </c>
      <c r="I2881" s="13">
        <f t="shared" si="176"/>
        <v>19372500</v>
      </c>
      <c r="J2881" s="12">
        <f t="shared" si="177"/>
        <v>64750000</v>
      </c>
      <c r="K2881" s="13">
        <f t="shared" si="178"/>
        <v>64750000</v>
      </c>
      <c r="L2881" s="12">
        <f t="shared" si="179"/>
        <v>64750000</v>
      </c>
    </row>
    <row r="2882" spans="1:12" ht="75" x14ac:dyDescent="0.25">
      <c r="A2882" s="11">
        <v>501955</v>
      </c>
      <c r="B2882" s="1" t="s">
        <v>16</v>
      </c>
      <c r="C2882" s="2" t="s">
        <v>1740</v>
      </c>
      <c r="D2882" s="7" t="s">
        <v>3443</v>
      </c>
      <c r="E2882" s="5">
        <v>25</v>
      </c>
      <c r="F2882" s="4">
        <v>25</v>
      </c>
      <c r="G2882" s="4">
        <v>0</v>
      </c>
      <c r="H2882" s="3">
        <v>9</v>
      </c>
      <c r="I2882" s="13">
        <f t="shared" si="176"/>
        <v>13837500</v>
      </c>
      <c r="J2882" s="12">
        <f t="shared" si="177"/>
        <v>46250000</v>
      </c>
      <c r="K2882" s="13">
        <f t="shared" si="178"/>
        <v>46250000</v>
      </c>
      <c r="L2882" s="12">
        <f t="shared" si="179"/>
        <v>46250000</v>
      </c>
    </row>
    <row r="2883" spans="1:12" ht="93.75" x14ac:dyDescent="0.25">
      <c r="A2883" s="11">
        <v>501960</v>
      </c>
      <c r="B2883" s="1" t="s">
        <v>70</v>
      </c>
      <c r="C2883" s="2" t="s">
        <v>3444</v>
      </c>
      <c r="D2883" s="7"/>
      <c r="E2883" s="5">
        <v>6</v>
      </c>
      <c r="F2883" s="4">
        <v>6</v>
      </c>
      <c r="G2883" s="4">
        <v>0</v>
      </c>
      <c r="H2883" s="3">
        <v>0</v>
      </c>
      <c r="I2883" s="13">
        <f t="shared" si="176"/>
        <v>3321000</v>
      </c>
      <c r="J2883" s="12">
        <f t="shared" si="177"/>
        <v>11100000</v>
      </c>
      <c r="K2883" s="13">
        <f t="shared" si="178"/>
        <v>11100000</v>
      </c>
      <c r="L2883" s="12">
        <f t="shared" si="179"/>
        <v>11100000</v>
      </c>
    </row>
    <row r="2884" spans="1:12" ht="93.75" x14ac:dyDescent="0.25">
      <c r="A2884" s="11">
        <v>501965</v>
      </c>
      <c r="B2884" s="1" t="s">
        <v>16</v>
      </c>
      <c r="C2884" s="2" t="s">
        <v>3445</v>
      </c>
      <c r="D2884" s="7"/>
      <c r="E2884" s="5">
        <v>19</v>
      </c>
      <c r="F2884" s="4">
        <v>19</v>
      </c>
      <c r="G2884" s="4">
        <v>0</v>
      </c>
      <c r="H2884" s="3">
        <v>9</v>
      </c>
      <c r="I2884" s="13">
        <f t="shared" ref="I2884:I2947" si="180">F2884*553500+G2884*1140000</f>
        <v>10516500</v>
      </c>
      <c r="J2884" s="12">
        <f t="shared" ref="J2884:J2947" si="181">F2884*1850000+G2884*5100000</f>
        <v>35150000</v>
      </c>
      <c r="K2884" s="13">
        <f t="shared" ref="K2884:K2947" si="182">F2884*1850000+G2884*2060000</f>
        <v>35150000</v>
      </c>
      <c r="L2884" s="12">
        <f t="shared" ref="L2884:L2947" si="183">F2884*1850000+G2884*4340000</f>
        <v>35150000</v>
      </c>
    </row>
    <row r="2885" spans="1:12" ht="75" x14ac:dyDescent="0.25">
      <c r="A2885" s="11">
        <v>501970</v>
      </c>
      <c r="B2885" s="1"/>
      <c r="C2885" s="2" t="s">
        <v>1741</v>
      </c>
      <c r="D2885" s="7"/>
      <c r="E2885" s="5">
        <v>52</v>
      </c>
      <c r="F2885" s="4">
        <v>52</v>
      </c>
      <c r="G2885" s="4">
        <v>0</v>
      </c>
      <c r="H2885" s="3">
        <v>9</v>
      </c>
      <c r="I2885" s="13">
        <f t="shared" si="180"/>
        <v>28782000</v>
      </c>
      <c r="J2885" s="12">
        <f t="shared" si="181"/>
        <v>96200000</v>
      </c>
      <c r="K2885" s="13">
        <f t="shared" si="182"/>
        <v>96200000</v>
      </c>
      <c r="L2885" s="12">
        <f t="shared" si="183"/>
        <v>96200000</v>
      </c>
    </row>
    <row r="2886" spans="1:12" ht="37.5" x14ac:dyDescent="0.25">
      <c r="A2886" s="11">
        <v>501975</v>
      </c>
      <c r="B2886" s="1"/>
      <c r="C2886" s="2" t="s">
        <v>3446</v>
      </c>
      <c r="D2886" s="7" t="s">
        <v>3447</v>
      </c>
      <c r="E2886" s="5">
        <v>63</v>
      </c>
      <c r="F2886" s="4">
        <v>63</v>
      </c>
      <c r="G2886" s="4">
        <v>0</v>
      </c>
      <c r="H2886" s="3">
        <v>11</v>
      </c>
      <c r="I2886" s="13">
        <f t="shared" si="180"/>
        <v>34870500</v>
      </c>
      <c r="J2886" s="12">
        <f t="shared" si="181"/>
        <v>116550000</v>
      </c>
      <c r="K2886" s="13">
        <f t="shared" si="182"/>
        <v>116550000</v>
      </c>
      <c r="L2886" s="12">
        <f t="shared" si="183"/>
        <v>116550000</v>
      </c>
    </row>
    <row r="2887" spans="1:12" ht="56.25" x14ac:dyDescent="0.25">
      <c r="A2887" s="11">
        <v>501980</v>
      </c>
      <c r="B2887" s="1"/>
      <c r="C2887" s="2" t="s">
        <v>1742</v>
      </c>
      <c r="D2887" s="7"/>
      <c r="E2887" s="5">
        <v>68</v>
      </c>
      <c r="F2887" s="4">
        <v>68</v>
      </c>
      <c r="G2887" s="4">
        <v>0</v>
      </c>
      <c r="H2887" s="3">
        <v>11</v>
      </c>
      <c r="I2887" s="13">
        <f t="shared" si="180"/>
        <v>37638000</v>
      </c>
      <c r="J2887" s="12">
        <f t="shared" si="181"/>
        <v>125800000</v>
      </c>
      <c r="K2887" s="13">
        <f t="shared" si="182"/>
        <v>125800000</v>
      </c>
      <c r="L2887" s="12">
        <f t="shared" si="183"/>
        <v>125800000</v>
      </c>
    </row>
    <row r="2888" spans="1:12" ht="19.5" x14ac:dyDescent="0.25">
      <c r="A2888" s="11">
        <v>501990</v>
      </c>
      <c r="B2888" s="1"/>
      <c r="C2888" s="2" t="s">
        <v>1743</v>
      </c>
      <c r="D2888" s="7"/>
      <c r="E2888" s="5">
        <v>62</v>
      </c>
      <c r="F2888" s="4">
        <v>62</v>
      </c>
      <c r="G2888" s="4">
        <v>0</v>
      </c>
      <c r="H2888" s="3">
        <v>11</v>
      </c>
      <c r="I2888" s="13">
        <f t="shared" si="180"/>
        <v>34317000</v>
      </c>
      <c r="J2888" s="12">
        <f t="shared" si="181"/>
        <v>114700000</v>
      </c>
      <c r="K2888" s="13">
        <f t="shared" si="182"/>
        <v>114700000</v>
      </c>
      <c r="L2888" s="12">
        <f t="shared" si="183"/>
        <v>114700000</v>
      </c>
    </row>
    <row r="2889" spans="1:12" ht="37.5" x14ac:dyDescent="0.25">
      <c r="A2889" s="11">
        <v>501995</v>
      </c>
      <c r="B2889" s="1"/>
      <c r="C2889" s="2" t="s">
        <v>3448</v>
      </c>
      <c r="D2889" s="7"/>
      <c r="E2889" s="5">
        <v>66</v>
      </c>
      <c r="F2889" s="4">
        <v>66</v>
      </c>
      <c r="G2889" s="4">
        <v>0</v>
      </c>
      <c r="H2889" s="3">
        <v>11</v>
      </c>
      <c r="I2889" s="13">
        <f t="shared" si="180"/>
        <v>36531000</v>
      </c>
      <c r="J2889" s="12">
        <f t="shared" si="181"/>
        <v>122100000</v>
      </c>
      <c r="K2889" s="13">
        <f t="shared" si="182"/>
        <v>122100000</v>
      </c>
      <c r="L2889" s="12">
        <f t="shared" si="183"/>
        <v>122100000</v>
      </c>
    </row>
    <row r="2890" spans="1:12" ht="56.25" x14ac:dyDescent="0.25">
      <c r="A2890" s="11">
        <v>502000</v>
      </c>
      <c r="B2890" s="1"/>
      <c r="C2890" s="2" t="s">
        <v>3449</v>
      </c>
      <c r="D2890" s="7"/>
      <c r="E2890" s="5">
        <v>21</v>
      </c>
      <c r="F2890" s="4">
        <v>21</v>
      </c>
      <c r="G2890" s="4">
        <v>0</v>
      </c>
      <c r="H2890" s="3">
        <v>9</v>
      </c>
      <c r="I2890" s="13">
        <f t="shared" si="180"/>
        <v>11623500</v>
      </c>
      <c r="J2890" s="12">
        <f t="shared" si="181"/>
        <v>38850000</v>
      </c>
      <c r="K2890" s="13">
        <f t="shared" si="182"/>
        <v>38850000</v>
      </c>
      <c r="L2890" s="12">
        <f t="shared" si="183"/>
        <v>38850000</v>
      </c>
    </row>
    <row r="2891" spans="1:12" ht="56.25" x14ac:dyDescent="0.25">
      <c r="A2891" s="11">
        <v>502001</v>
      </c>
      <c r="B2891" s="1"/>
      <c r="C2891" s="2" t="s">
        <v>3450</v>
      </c>
      <c r="D2891" s="7"/>
      <c r="E2891" s="5">
        <v>26</v>
      </c>
      <c r="F2891" s="4">
        <v>26</v>
      </c>
      <c r="G2891" s="4">
        <v>0</v>
      </c>
      <c r="H2891" s="3">
        <v>9</v>
      </c>
      <c r="I2891" s="13">
        <f t="shared" si="180"/>
        <v>14391000</v>
      </c>
      <c r="J2891" s="12">
        <f t="shared" si="181"/>
        <v>48100000</v>
      </c>
      <c r="K2891" s="13">
        <f t="shared" si="182"/>
        <v>48100000</v>
      </c>
      <c r="L2891" s="12">
        <f t="shared" si="183"/>
        <v>48100000</v>
      </c>
    </row>
    <row r="2892" spans="1:12" ht="37.5" x14ac:dyDescent="0.25">
      <c r="A2892" s="11">
        <v>502005</v>
      </c>
      <c r="B2892" s="1"/>
      <c r="C2892" s="2" t="s">
        <v>3451</v>
      </c>
      <c r="D2892" s="7"/>
      <c r="E2892" s="5">
        <v>23</v>
      </c>
      <c r="F2892" s="4">
        <v>23</v>
      </c>
      <c r="G2892" s="4">
        <v>0</v>
      </c>
      <c r="H2892" s="3">
        <v>9</v>
      </c>
      <c r="I2892" s="13">
        <f t="shared" si="180"/>
        <v>12730500</v>
      </c>
      <c r="J2892" s="12">
        <f t="shared" si="181"/>
        <v>42550000</v>
      </c>
      <c r="K2892" s="13">
        <f t="shared" si="182"/>
        <v>42550000</v>
      </c>
      <c r="L2892" s="12">
        <f t="shared" si="183"/>
        <v>42550000</v>
      </c>
    </row>
    <row r="2893" spans="1:12" ht="37.5" x14ac:dyDescent="0.25">
      <c r="A2893" s="11">
        <v>502006</v>
      </c>
      <c r="B2893" s="1"/>
      <c r="C2893" s="2" t="s">
        <v>3452</v>
      </c>
      <c r="D2893" s="7"/>
      <c r="E2893" s="5">
        <v>36</v>
      </c>
      <c r="F2893" s="4">
        <v>36</v>
      </c>
      <c r="G2893" s="4">
        <v>0</v>
      </c>
      <c r="H2893" s="3">
        <v>9</v>
      </c>
      <c r="I2893" s="13">
        <f t="shared" si="180"/>
        <v>19926000</v>
      </c>
      <c r="J2893" s="12">
        <f t="shared" si="181"/>
        <v>66600000</v>
      </c>
      <c r="K2893" s="13">
        <f t="shared" si="182"/>
        <v>66600000</v>
      </c>
      <c r="L2893" s="12">
        <f t="shared" si="183"/>
        <v>66600000</v>
      </c>
    </row>
    <row r="2894" spans="1:12" ht="112.5" x14ac:dyDescent="0.25">
      <c r="A2894" s="11">
        <v>502010</v>
      </c>
      <c r="B2894" s="1"/>
      <c r="C2894" s="2" t="s">
        <v>3453</v>
      </c>
      <c r="D2894" s="7" t="s">
        <v>3454</v>
      </c>
      <c r="E2894" s="5">
        <v>15</v>
      </c>
      <c r="F2894" s="4">
        <v>15</v>
      </c>
      <c r="G2894" s="4">
        <v>0</v>
      </c>
      <c r="H2894" s="3">
        <v>9</v>
      </c>
      <c r="I2894" s="13">
        <f t="shared" si="180"/>
        <v>8302500</v>
      </c>
      <c r="J2894" s="12">
        <f t="shared" si="181"/>
        <v>27750000</v>
      </c>
      <c r="K2894" s="13">
        <f t="shared" si="182"/>
        <v>27750000</v>
      </c>
      <c r="L2894" s="12">
        <f t="shared" si="183"/>
        <v>27750000</v>
      </c>
    </row>
    <row r="2895" spans="1:12" ht="37.5" x14ac:dyDescent="0.25">
      <c r="A2895" s="11">
        <v>502015</v>
      </c>
      <c r="B2895" s="1"/>
      <c r="C2895" s="2" t="s">
        <v>1744</v>
      </c>
      <c r="D2895" s="7"/>
      <c r="E2895" s="5">
        <v>49</v>
      </c>
      <c r="F2895" s="4">
        <v>49</v>
      </c>
      <c r="G2895" s="4">
        <v>0</v>
      </c>
      <c r="H2895" s="3">
        <v>9</v>
      </c>
      <c r="I2895" s="13">
        <f t="shared" si="180"/>
        <v>27121500</v>
      </c>
      <c r="J2895" s="12">
        <f t="shared" si="181"/>
        <v>90650000</v>
      </c>
      <c r="K2895" s="13">
        <f t="shared" si="182"/>
        <v>90650000</v>
      </c>
      <c r="L2895" s="12">
        <f t="shared" si="183"/>
        <v>90650000</v>
      </c>
    </row>
    <row r="2896" spans="1:12" ht="37.5" x14ac:dyDescent="0.25">
      <c r="A2896" s="11">
        <v>502020</v>
      </c>
      <c r="B2896" s="1"/>
      <c r="C2896" s="2" t="s">
        <v>1745</v>
      </c>
      <c r="D2896" s="7"/>
      <c r="E2896" s="5">
        <v>29</v>
      </c>
      <c r="F2896" s="4">
        <v>29</v>
      </c>
      <c r="G2896" s="4">
        <v>0</v>
      </c>
      <c r="H2896" s="3">
        <v>9</v>
      </c>
      <c r="I2896" s="13">
        <f t="shared" si="180"/>
        <v>16051500</v>
      </c>
      <c r="J2896" s="12">
        <f t="shared" si="181"/>
        <v>53650000</v>
      </c>
      <c r="K2896" s="13">
        <f t="shared" si="182"/>
        <v>53650000</v>
      </c>
      <c r="L2896" s="12">
        <f t="shared" si="183"/>
        <v>53650000</v>
      </c>
    </row>
    <row r="2897" spans="1:12" ht="56.25" x14ac:dyDescent="0.25">
      <c r="A2897" s="11">
        <v>502025</v>
      </c>
      <c r="B2897" s="1"/>
      <c r="C2897" s="2" t="s">
        <v>1746</v>
      </c>
      <c r="D2897" s="7"/>
      <c r="E2897" s="5">
        <v>50</v>
      </c>
      <c r="F2897" s="4">
        <v>50</v>
      </c>
      <c r="G2897" s="4">
        <v>0</v>
      </c>
      <c r="H2897" s="3">
        <v>9</v>
      </c>
      <c r="I2897" s="13">
        <f t="shared" si="180"/>
        <v>27675000</v>
      </c>
      <c r="J2897" s="12">
        <f t="shared" si="181"/>
        <v>92500000</v>
      </c>
      <c r="K2897" s="13">
        <f t="shared" si="182"/>
        <v>92500000</v>
      </c>
      <c r="L2897" s="12">
        <f t="shared" si="183"/>
        <v>92500000</v>
      </c>
    </row>
    <row r="2898" spans="1:12" ht="37.5" x14ac:dyDescent="0.25">
      <c r="A2898" s="11">
        <v>502030</v>
      </c>
      <c r="B2898" s="1"/>
      <c r="C2898" s="2" t="s">
        <v>1747</v>
      </c>
      <c r="D2898" s="7"/>
      <c r="E2898" s="5">
        <v>52</v>
      </c>
      <c r="F2898" s="4">
        <v>52</v>
      </c>
      <c r="G2898" s="4">
        <v>0</v>
      </c>
      <c r="H2898" s="3">
        <v>9</v>
      </c>
      <c r="I2898" s="13">
        <f t="shared" si="180"/>
        <v>28782000</v>
      </c>
      <c r="J2898" s="12">
        <f t="shared" si="181"/>
        <v>96200000</v>
      </c>
      <c r="K2898" s="13">
        <f t="shared" si="182"/>
        <v>96200000</v>
      </c>
      <c r="L2898" s="12">
        <f t="shared" si="183"/>
        <v>96200000</v>
      </c>
    </row>
    <row r="2899" spans="1:12" ht="37.5" x14ac:dyDescent="0.25">
      <c r="A2899" s="11">
        <v>502035</v>
      </c>
      <c r="B2899" s="1"/>
      <c r="C2899" s="2" t="s">
        <v>1748</v>
      </c>
      <c r="D2899" s="7"/>
      <c r="E2899" s="5">
        <v>37</v>
      </c>
      <c r="F2899" s="4">
        <v>37</v>
      </c>
      <c r="G2899" s="4">
        <v>0</v>
      </c>
      <c r="H2899" s="3">
        <v>9</v>
      </c>
      <c r="I2899" s="13">
        <f t="shared" si="180"/>
        <v>20479500</v>
      </c>
      <c r="J2899" s="12">
        <f t="shared" si="181"/>
        <v>68450000</v>
      </c>
      <c r="K2899" s="13">
        <f t="shared" si="182"/>
        <v>68450000</v>
      </c>
      <c r="L2899" s="12">
        <f t="shared" si="183"/>
        <v>68450000</v>
      </c>
    </row>
    <row r="2900" spans="1:12" ht="112.5" x14ac:dyDescent="0.25">
      <c r="A2900" s="11">
        <v>502040</v>
      </c>
      <c r="B2900" s="1"/>
      <c r="C2900" s="2" t="s">
        <v>1749</v>
      </c>
      <c r="D2900" s="7"/>
      <c r="E2900" s="5">
        <v>130</v>
      </c>
      <c r="F2900" s="4">
        <v>130</v>
      </c>
      <c r="G2900" s="4">
        <v>0</v>
      </c>
      <c r="H2900" s="3">
        <v>11</v>
      </c>
      <c r="I2900" s="13">
        <f t="shared" si="180"/>
        <v>71955000</v>
      </c>
      <c r="J2900" s="12">
        <f t="shared" si="181"/>
        <v>240500000</v>
      </c>
      <c r="K2900" s="13">
        <f t="shared" si="182"/>
        <v>240500000</v>
      </c>
      <c r="L2900" s="12">
        <f t="shared" si="183"/>
        <v>240500000</v>
      </c>
    </row>
    <row r="2901" spans="1:12" ht="150" x14ac:dyDescent="0.25">
      <c r="A2901" s="11">
        <v>502045</v>
      </c>
      <c r="B2901" s="1"/>
      <c r="C2901" s="2" t="s">
        <v>3455</v>
      </c>
      <c r="D2901" s="7"/>
      <c r="E2901" s="5">
        <v>129</v>
      </c>
      <c r="F2901" s="4">
        <v>129</v>
      </c>
      <c r="G2901" s="4">
        <v>0</v>
      </c>
      <c r="H2901" s="3">
        <v>13</v>
      </c>
      <c r="I2901" s="13">
        <f t="shared" si="180"/>
        <v>71401500</v>
      </c>
      <c r="J2901" s="12">
        <f t="shared" si="181"/>
        <v>238650000</v>
      </c>
      <c r="K2901" s="13">
        <f t="shared" si="182"/>
        <v>238650000</v>
      </c>
      <c r="L2901" s="12">
        <f t="shared" si="183"/>
        <v>238650000</v>
      </c>
    </row>
    <row r="2902" spans="1:12" ht="150" x14ac:dyDescent="0.25">
      <c r="A2902" s="11">
        <v>502050</v>
      </c>
      <c r="B2902" s="1"/>
      <c r="C2902" s="2" t="s">
        <v>1750</v>
      </c>
      <c r="D2902" s="7"/>
      <c r="E2902" s="5">
        <v>173</v>
      </c>
      <c r="F2902" s="4">
        <v>173</v>
      </c>
      <c r="G2902" s="4">
        <v>0</v>
      </c>
      <c r="H2902" s="3">
        <v>13</v>
      </c>
      <c r="I2902" s="13">
        <f t="shared" si="180"/>
        <v>95755500</v>
      </c>
      <c r="J2902" s="12">
        <f t="shared" si="181"/>
        <v>320050000</v>
      </c>
      <c r="K2902" s="13">
        <f t="shared" si="182"/>
        <v>320050000</v>
      </c>
      <c r="L2902" s="12">
        <f t="shared" si="183"/>
        <v>320050000</v>
      </c>
    </row>
    <row r="2903" spans="1:12" ht="225" x14ac:dyDescent="0.25">
      <c r="A2903" s="11">
        <v>502055</v>
      </c>
      <c r="B2903" s="1"/>
      <c r="C2903" s="2" t="s">
        <v>3456</v>
      </c>
      <c r="D2903" s="7"/>
      <c r="E2903" s="5">
        <v>92</v>
      </c>
      <c r="F2903" s="4">
        <v>92</v>
      </c>
      <c r="G2903" s="4">
        <v>0</v>
      </c>
      <c r="H2903" s="3">
        <v>13</v>
      </c>
      <c r="I2903" s="13">
        <f t="shared" si="180"/>
        <v>50922000</v>
      </c>
      <c r="J2903" s="12">
        <f t="shared" si="181"/>
        <v>170200000</v>
      </c>
      <c r="K2903" s="13">
        <f t="shared" si="182"/>
        <v>170200000</v>
      </c>
      <c r="L2903" s="12">
        <f t="shared" si="183"/>
        <v>170200000</v>
      </c>
    </row>
    <row r="2904" spans="1:12" ht="75" x14ac:dyDescent="0.25">
      <c r="A2904" s="11">
        <v>502059</v>
      </c>
      <c r="B2904" s="1"/>
      <c r="C2904" s="2" t="s">
        <v>3457</v>
      </c>
      <c r="D2904" s="7" t="s">
        <v>5504</v>
      </c>
      <c r="E2904" s="5">
        <v>50</v>
      </c>
      <c r="F2904" s="4">
        <v>50</v>
      </c>
      <c r="G2904" s="4">
        <v>0</v>
      </c>
      <c r="H2904" s="3">
        <v>9</v>
      </c>
      <c r="I2904" s="13">
        <f t="shared" si="180"/>
        <v>27675000</v>
      </c>
      <c r="J2904" s="12">
        <f t="shared" si="181"/>
        <v>92500000</v>
      </c>
      <c r="K2904" s="13">
        <f t="shared" si="182"/>
        <v>92500000</v>
      </c>
      <c r="L2904" s="12">
        <f t="shared" si="183"/>
        <v>92500000</v>
      </c>
    </row>
    <row r="2905" spans="1:12" ht="56.25" x14ac:dyDescent="0.25">
      <c r="A2905" s="11">
        <v>502060</v>
      </c>
      <c r="B2905" s="1"/>
      <c r="C2905" s="2" t="s">
        <v>3458</v>
      </c>
      <c r="D2905" s="7" t="s">
        <v>113</v>
      </c>
      <c r="E2905" s="5">
        <v>25</v>
      </c>
      <c r="F2905" s="4">
        <v>25</v>
      </c>
      <c r="G2905" s="4">
        <v>0</v>
      </c>
      <c r="H2905" s="3">
        <v>9</v>
      </c>
      <c r="I2905" s="13">
        <f t="shared" si="180"/>
        <v>13837500</v>
      </c>
      <c r="J2905" s="12">
        <f t="shared" si="181"/>
        <v>46250000</v>
      </c>
      <c r="K2905" s="13">
        <f t="shared" si="182"/>
        <v>46250000</v>
      </c>
      <c r="L2905" s="12">
        <f t="shared" si="183"/>
        <v>46250000</v>
      </c>
    </row>
    <row r="2906" spans="1:12" ht="19.5" x14ac:dyDescent="0.25">
      <c r="A2906" s="11">
        <v>502062</v>
      </c>
      <c r="B2906" s="1"/>
      <c r="C2906" s="2" t="s">
        <v>1751</v>
      </c>
      <c r="D2906" s="7"/>
      <c r="E2906" s="5">
        <v>22</v>
      </c>
      <c r="F2906" s="4">
        <v>22</v>
      </c>
      <c r="G2906" s="4">
        <v>0</v>
      </c>
      <c r="H2906" s="3">
        <v>9</v>
      </c>
      <c r="I2906" s="13">
        <f t="shared" si="180"/>
        <v>12177000</v>
      </c>
      <c r="J2906" s="12">
        <f t="shared" si="181"/>
        <v>40700000</v>
      </c>
      <c r="K2906" s="13">
        <f t="shared" si="182"/>
        <v>40700000</v>
      </c>
      <c r="L2906" s="12">
        <f t="shared" si="183"/>
        <v>40700000</v>
      </c>
    </row>
    <row r="2907" spans="1:12" ht="112.5" x14ac:dyDescent="0.25">
      <c r="A2907" s="11">
        <v>502063</v>
      </c>
      <c r="B2907" s="1"/>
      <c r="C2907" s="2" t="s">
        <v>3459</v>
      </c>
      <c r="D2907" s="7" t="s">
        <v>5505</v>
      </c>
      <c r="E2907" s="5">
        <v>43.6</v>
      </c>
      <c r="F2907" s="4">
        <v>16</v>
      </c>
      <c r="G2907" s="4">
        <v>27.6</v>
      </c>
      <c r="H2907" s="3">
        <v>0</v>
      </c>
      <c r="I2907" s="13">
        <f t="shared" si="180"/>
        <v>40320000</v>
      </c>
      <c r="J2907" s="12">
        <f t="shared" si="181"/>
        <v>170360000</v>
      </c>
      <c r="K2907" s="13">
        <f t="shared" si="182"/>
        <v>86456000</v>
      </c>
      <c r="L2907" s="12">
        <f t="shared" si="183"/>
        <v>149384000</v>
      </c>
    </row>
    <row r="2908" spans="1:12" ht="56.25" x14ac:dyDescent="0.25">
      <c r="A2908" s="11">
        <v>502065</v>
      </c>
      <c r="B2908" s="1"/>
      <c r="C2908" s="2" t="s">
        <v>3460</v>
      </c>
      <c r="D2908" s="7"/>
      <c r="E2908" s="5">
        <v>62.4</v>
      </c>
      <c r="F2908" s="4">
        <v>45</v>
      </c>
      <c r="G2908" s="4">
        <v>17.399999999999999</v>
      </c>
      <c r="H2908" s="3">
        <v>9</v>
      </c>
      <c r="I2908" s="13">
        <f t="shared" si="180"/>
        <v>44743500</v>
      </c>
      <c r="J2908" s="12">
        <f t="shared" si="181"/>
        <v>171990000</v>
      </c>
      <c r="K2908" s="13">
        <f t="shared" si="182"/>
        <v>119094000</v>
      </c>
      <c r="L2908" s="12">
        <f t="shared" si="183"/>
        <v>158766000</v>
      </c>
    </row>
    <row r="2909" spans="1:12" ht="131.25" x14ac:dyDescent="0.25">
      <c r="A2909" s="11">
        <v>502066</v>
      </c>
      <c r="B2909" s="1"/>
      <c r="C2909" s="2" t="s">
        <v>3461</v>
      </c>
      <c r="D2909" s="7" t="s">
        <v>5506</v>
      </c>
      <c r="E2909" s="5">
        <v>102.7</v>
      </c>
      <c r="F2909" s="4">
        <v>30</v>
      </c>
      <c r="G2909" s="4">
        <v>72.7</v>
      </c>
      <c r="H2909" s="3">
        <v>0</v>
      </c>
      <c r="I2909" s="13">
        <f t="shared" si="180"/>
        <v>99483000</v>
      </c>
      <c r="J2909" s="12">
        <f t="shared" si="181"/>
        <v>426270000</v>
      </c>
      <c r="K2909" s="13">
        <f t="shared" si="182"/>
        <v>205262000</v>
      </c>
      <c r="L2909" s="12">
        <f t="shared" si="183"/>
        <v>371018000</v>
      </c>
    </row>
    <row r="2910" spans="1:12" ht="112.5" x14ac:dyDescent="0.25">
      <c r="A2910" s="11">
        <v>502067</v>
      </c>
      <c r="B2910" s="1"/>
      <c r="C2910" s="2" t="s">
        <v>3463</v>
      </c>
      <c r="D2910" s="7" t="s">
        <v>5506</v>
      </c>
      <c r="E2910" s="5">
        <v>56.5</v>
      </c>
      <c r="F2910" s="4">
        <v>20</v>
      </c>
      <c r="G2910" s="4">
        <v>36.5</v>
      </c>
      <c r="H2910" s="3">
        <v>0</v>
      </c>
      <c r="I2910" s="13">
        <f t="shared" si="180"/>
        <v>52680000</v>
      </c>
      <c r="J2910" s="12">
        <f t="shared" si="181"/>
        <v>223150000</v>
      </c>
      <c r="K2910" s="13">
        <f t="shared" si="182"/>
        <v>112190000</v>
      </c>
      <c r="L2910" s="12">
        <f t="shared" si="183"/>
        <v>195410000</v>
      </c>
    </row>
    <row r="2911" spans="1:12" ht="93.75" x14ac:dyDescent="0.25">
      <c r="A2911" s="11">
        <v>502068</v>
      </c>
      <c r="B2911" s="1"/>
      <c r="C2911" s="2" t="s">
        <v>3464</v>
      </c>
      <c r="D2911" s="7" t="s">
        <v>5507</v>
      </c>
      <c r="E2911" s="5">
        <v>13.4</v>
      </c>
      <c r="F2911" s="4">
        <v>5</v>
      </c>
      <c r="G2911" s="4">
        <v>8.4</v>
      </c>
      <c r="H2911" s="3">
        <v>0</v>
      </c>
      <c r="I2911" s="13">
        <f t="shared" si="180"/>
        <v>12343500</v>
      </c>
      <c r="J2911" s="12">
        <f t="shared" si="181"/>
        <v>52090000</v>
      </c>
      <c r="K2911" s="13">
        <f t="shared" si="182"/>
        <v>26554000</v>
      </c>
      <c r="L2911" s="12">
        <f t="shared" si="183"/>
        <v>45706000</v>
      </c>
    </row>
    <row r="2912" spans="1:12" ht="112.5" x14ac:dyDescent="0.25">
      <c r="A2912" s="11">
        <v>502069</v>
      </c>
      <c r="B2912" s="1"/>
      <c r="C2912" s="2" t="s">
        <v>3466</v>
      </c>
      <c r="D2912" s="7" t="s">
        <v>5508</v>
      </c>
      <c r="E2912" s="5">
        <v>95.5</v>
      </c>
      <c r="F2912" s="4">
        <v>30</v>
      </c>
      <c r="G2912" s="4">
        <v>65.5</v>
      </c>
      <c r="H2912" s="3">
        <v>0</v>
      </c>
      <c r="I2912" s="13">
        <f t="shared" si="180"/>
        <v>91275000</v>
      </c>
      <c r="J2912" s="12">
        <f t="shared" si="181"/>
        <v>389550000</v>
      </c>
      <c r="K2912" s="13">
        <f t="shared" si="182"/>
        <v>190430000</v>
      </c>
      <c r="L2912" s="12">
        <f t="shared" si="183"/>
        <v>339770000</v>
      </c>
    </row>
    <row r="2913" spans="1:12" ht="37.5" x14ac:dyDescent="0.25">
      <c r="A2913" s="11">
        <v>502071</v>
      </c>
      <c r="B2913" s="1"/>
      <c r="C2913" s="2" t="s">
        <v>1752</v>
      </c>
      <c r="D2913" s="7"/>
      <c r="E2913" s="5">
        <v>23.7</v>
      </c>
      <c r="F2913" s="4">
        <v>15</v>
      </c>
      <c r="G2913" s="4">
        <v>8.6999999999999993</v>
      </c>
      <c r="H2913" s="3">
        <v>6</v>
      </c>
      <c r="I2913" s="13">
        <f t="shared" si="180"/>
        <v>18220500</v>
      </c>
      <c r="J2913" s="12">
        <f t="shared" si="181"/>
        <v>72120000</v>
      </c>
      <c r="K2913" s="13">
        <f t="shared" si="182"/>
        <v>45672000</v>
      </c>
      <c r="L2913" s="12">
        <f t="shared" si="183"/>
        <v>65508000</v>
      </c>
    </row>
    <row r="2914" spans="1:12" ht="75" x14ac:dyDescent="0.25">
      <c r="A2914" s="11">
        <v>502072</v>
      </c>
      <c r="B2914" s="1"/>
      <c r="C2914" s="2" t="s">
        <v>1753</v>
      </c>
      <c r="D2914" s="7"/>
      <c r="E2914" s="5">
        <v>38</v>
      </c>
      <c r="F2914" s="4">
        <v>28</v>
      </c>
      <c r="G2914" s="4">
        <v>10</v>
      </c>
      <c r="H2914" s="3">
        <v>6</v>
      </c>
      <c r="I2914" s="13">
        <f t="shared" si="180"/>
        <v>26898000</v>
      </c>
      <c r="J2914" s="12">
        <f t="shared" si="181"/>
        <v>102800000</v>
      </c>
      <c r="K2914" s="13">
        <f t="shared" si="182"/>
        <v>72400000</v>
      </c>
      <c r="L2914" s="12">
        <f t="shared" si="183"/>
        <v>95200000</v>
      </c>
    </row>
    <row r="2915" spans="1:12" ht="56.25" x14ac:dyDescent="0.25">
      <c r="A2915" s="11">
        <v>502075</v>
      </c>
      <c r="B2915" s="1"/>
      <c r="C2915" s="2" t="s">
        <v>1754</v>
      </c>
      <c r="D2915" s="7"/>
      <c r="E2915" s="5">
        <v>16.399999999999999</v>
      </c>
      <c r="F2915" s="4">
        <v>12</v>
      </c>
      <c r="G2915" s="4">
        <v>4.4000000000000004</v>
      </c>
      <c r="H2915" s="3">
        <v>6</v>
      </c>
      <c r="I2915" s="13">
        <f t="shared" si="180"/>
        <v>11658000</v>
      </c>
      <c r="J2915" s="12">
        <f t="shared" si="181"/>
        <v>44640000</v>
      </c>
      <c r="K2915" s="13">
        <f t="shared" si="182"/>
        <v>31264000</v>
      </c>
      <c r="L2915" s="12">
        <f t="shared" si="183"/>
        <v>41296000</v>
      </c>
    </row>
    <row r="2916" spans="1:12" ht="56.25" x14ac:dyDescent="0.25">
      <c r="A2916" s="11">
        <v>502080</v>
      </c>
      <c r="B2916" s="1"/>
      <c r="C2916" s="2" t="s">
        <v>3467</v>
      </c>
      <c r="D2916" s="7" t="s">
        <v>117</v>
      </c>
      <c r="E2916" s="5">
        <v>22.4</v>
      </c>
      <c r="F2916" s="4">
        <v>18</v>
      </c>
      <c r="G2916" s="4">
        <v>4.4000000000000004</v>
      </c>
      <c r="H2916" s="3">
        <v>6</v>
      </c>
      <c r="I2916" s="13">
        <f t="shared" si="180"/>
        <v>14979000</v>
      </c>
      <c r="J2916" s="12">
        <f t="shared" si="181"/>
        <v>55740000</v>
      </c>
      <c r="K2916" s="13">
        <f t="shared" si="182"/>
        <v>42364000</v>
      </c>
      <c r="L2916" s="12">
        <f t="shared" si="183"/>
        <v>52396000</v>
      </c>
    </row>
    <row r="2917" spans="1:12" ht="37.5" x14ac:dyDescent="0.25">
      <c r="A2917" s="11">
        <v>502085</v>
      </c>
      <c r="B2917" s="1"/>
      <c r="C2917" s="2" t="s">
        <v>1755</v>
      </c>
      <c r="D2917" s="7"/>
      <c r="E2917" s="5">
        <v>7</v>
      </c>
      <c r="F2917" s="4">
        <v>4</v>
      </c>
      <c r="G2917" s="4">
        <v>3</v>
      </c>
      <c r="H2917" s="3">
        <v>0</v>
      </c>
      <c r="I2917" s="13">
        <f t="shared" si="180"/>
        <v>5634000</v>
      </c>
      <c r="J2917" s="12">
        <f t="shared" si="181"/>
        <v>22700000</v>
      </c>
      <c r="K2917" s="13">
        <f t="shared" si="182"/>
        <v>13580000</v>
      </c>
      <c r="L2917" s="12">
        <f t="shared" si="183"/>
        <v>20420000</v>
      </c>
    </row>
    <row r="2918" spans="1:12" ht="37.5" x14ac:dyDescent="0.25">
      <c r="A2918" s="11">
        <v>502090</v>
      </c>
      <c r="B2918" s="1"/>
      <c r="C2918" s="2" t="s">
        <v>3468</v>
      </c>
      <c r="D2918" s="7" t="s">
        <v>1756</v>
      </c>
      <c r="E2918" s="5">
        <v>4.5</v>
      </c>
      <c r="F2918" s="4">
        <v>2</v>
      </c>
      <c r="G2918" s="4">
        <v>2.5</v>
      </c>
      <c r="H2918" s="3">
        <v>0</v>
      </c>
      <c r="I2918" s="13">
        <f t="shared" si="180"/>
        <v>3957000</v>
      </c>
      <c r="J2918" s="12">
        <f t="shared" si="181"/>
        <v>16450000</v>
      </c>
      <c r="K2918" s="13">
        <f t="shared" si="182"/>
        <v>8850000</v>
      </c>
      <c r="L2918" s="12">
        <f t="shared" si="183"/>
        <v>14550000</v>
      </c>
    </row>
    <row r="2919" spans="1:12" ht="37.5" x14ac:dyDescent="0.25">
      <c r="A2919" s="11">
        <v>502091</v>
      </c>
      <c r="B2919" s="1" t="s">
        <v>16</v>
      </c>
      <c r="C2919" s="2" t="s">
        <v>3469</v>
      </c>
      <c r="D2919" s="7" t="s">
        <v>1757</v>
      </c>
      <c r="E2919" s="5">
        <v>4.2</v>
      </c>
      <c r="F2919" s="4">
        <v>2</v>
      </c>
      <c r="G2919" s="4">
        <v>2.2000000000000002</v>
      </c>
      <c r="H2919" s="3">
        <v>0</v>
      </c>
      <c r="I2919" s="13">
        <f t="shared" si="180"/>
        <v>3615000</v>
      </c>
      <c r="J2919" s="12">
        <f t="shared" si="181"/>
        <v>14920000</v>
      </c>
      <c r="K2919" s="13">
        <f t="shared" si="182"/>
        <v>8232000</v>
      </c>
      <c r="L2919" s="12">
        <f t="shared" si="183"/>
        <v>13248000</v>
      </c>
    </row>
    <row r="2920" spans="1:12" ht="37.5" x14ac:dyDescent="0.25">
      <c r="A2920" s="11">
        <v>502095</v>
      </c>
      <c r="B2920" s="1"/>
      <c r="C2920" s="2" t="s">
        <v>1758</v>
      </c>
      <c r="D2920" s="7"/>
      <c r="E2920" s="5">
        <v>10</v>
      </c>
      <c r="F2920" s="4">
        <v>10</v>
      </c>
      <c r="G2920" s="4">
        <v>0</v>
      </c>
      <c r="H2920" s="3">
        <v>9</v>
      </c>
      <c r="I2920" s="13">
        <f t="shared" si="180"/>
        <v>5535000</v>
      </c>
      <c r="J2920" s="12">
        <f t="shared" si="181"/>
        <v>18500000</v>
      </c>
      <c r="K2920" s="13">
        <f t="shared" si="182"/>
        <v>18500000</v>
      </c>
      <c r="L2920" s="12">
        <f t="shared" si="183"/>
        <v>18500000</v>
      </c>
    </row>
    <row r="2921" spans="1:12" ht="75" x14ac:dyDescent="0.25">
      <c r="A2921" s="11">
        <v>502100</v>
      </c>
      <c r="B2921" s="1"/>
      <c r="C2921" s="2" t="s">
        <v>1759</v>
      </c>
      <c r="D2921" s="7"/>
      <c r="E2921" s="5">
        <v>28.7</v>
      </c>
      <c r="F2921" s="4">
        <v>21</v>
      </c>
      <c r="G2921" s="4">
        <v>7.7</v>
      </c>
      <c r="H2921" s="3">
        <v>9</v>
      </c>
      <c r="I2921" s="13">
        <f t="shared" si="180"/>
        <v>20401500</v>
      </c>
      <c r="J2921" s="12">
        <f t="shared" si="181"/>
        <v>78120000</v>
      </c>
      <c r="K2921" s="13">
        <f t="shared" si="182"/>
        <v>54712000</v>
      </c>
      <c r="L2921" s="12">
        <f t="shared" si="183"/>
        <v>72268000</v>
      </c>
    </row>
    <row r="2922" spans="1:12" ht="56.25" x14ac:dyDescent="0.25">
      <c r="A2922" s="11">
        <v>502105</v>
      </c>
      <c r="B2922" s="1"/>
      <c r="C2922" s="2" t="s">
        <v>1760</v>
      </c>
      <c r="D2922" s="7"/>
      <c r="E2922" s="5">
        <v>38</v>
      </c>
      <c r="F2922" s="4">
        <v>28</v>
      </c>
      <c r="G2922" s="4">
        <v>10</v>
      </c>
      <c r="H2922" s="3">
        <v>9</v>
      </c>
      <c r="I2922" s="13">
        <f t="shared" si="180"/>
        <v>26898000</v>
      </c>
      <c r="J2922" s="12">
        <f t="shared" si="181"/>
        <v>102800000</v>
      </c>
      <c r="K2922" s="13">
        <f t="shared" si="182"/>
        <v>72400000</v>
      </c>
      <c r="L2922" s="12">
        <f t="shared" si="183"/>
        <v>95200000</v>
      </c>
    </row>
    <row r="2923" spans="1:12" ht="75" x14ac:dyDescent="0.25">
      <c r="A2923" s="11">
        <v>502110</v>
      </c>
      <c r="B2923" s="1"/>
      <c r="C2923" s="2" t="s">
        <v>1761</v>
      </c>
      <c r="D2923" s="7"/>
      <c r="E2923" s="5">
        <v>28.7</v>
      </c>
      <c r="F2923" s="4">
        <v>21</v>
      </c>
      <c r="G2923" s="4">
        <v>7.7</v>
      </c>
      <c r="H2923" s="3">
        <v>9</v>
      </c>
      <c r="I2923" s="13">
        <f t="shared" si="180"/>
        <v>20401500</v>
      </c>
      <c r="J2923" s="12">
        <f t="shared" si="181"/>
        <v>78120000</v>
      </c>
      <c r="K2923" s="13">
        <f t="shared" si="182"/>
        <v>54712000</v>
      </c>
      <c r="L2923" s="12">
        <f t="shared" si="183"/>
        <v>72268000</v>
      </c>
    </row>
    <row r="2924" spans="1:12" ht="37.5" x14ac:dyDescent="0.25">
      <c r="A2924" s="11">
        <v>502115</v>
      </c>
      <c r="B2924" s="1"/>
      <c r="C2924" s="2" t="s">
        <v>1762</v>
      </c>
      <c r="D2924" s="7"/>
      <c r="E2924" s="5">
        <v>38</v>
      </c>
      <c r="F2924" s="4">
        <v>28</v>
      </c>
      <c r="G2924" s="4">
        <v>10</v>
      </c>
      <c r="H2924" s="3">
        <v>9</v>
      </c>
      <c r="I2924" s="13">
        <f t="shared" si="180"/>
        <v>26898000</v>
      </c>
      <c r="J2924" s="12">
        <f t="shared" si="181"/>
        <v>102800000</v>
      </c>
      <c r="K2924" s="13">
        <f t="shared" si="182"/>
        <v>72400000</v>
      </c>
      <c r="L2924" s="12">
        <f t="shared" si="183"/>
        <v>95200000</v>
      </c>
    </row>
    <row r="2925" spans="1:12" ht="56.25" x14ac:dyDescent="0.25">
      <c r="A2925" s="11">
        <v>502117</v>
      </c>
      <c r="B2925" s="1"/>
      <c r="C2925" s="2" t="s">
        <v>1763</v>
      </c>
      <c r="D2925" s="7"/>
      <c r="E2925" s="5">
        <v>2</v>
      </c>
      <c r="F2925" s="4">
        <v>2</v>
      </c>
      <c r="G2925" s="4">
        <v>0</v>
      </c>
      <c r="H2925" s="3">
        <v>0</v>
      </c>
      <c r="I2925" s="13">
        <f t="shared" si="180"/>
        <v>1107000</v>
      </c>
      <c r="J2925" s="12">
        <f t="shared" si="181"/>
        <v>3700000</v>
      </c>
      <c r="K2925" s="13">
        <f t="shared" si="182"/>
        <v>3700000</v>
      </c>
      <c r="L2925" s="12">
        <f t="shared" si="183"/>
        <v>3700000</v>
      </c>
    </row>
    <row r="2926" spans="1:12" ht="56.25" x14ac:dyDescent="0.25">
      <c r="A2926" s="11">
        <v>502120</v>
      </c>
      <c r="B2926" s="1"/>
      <c r="C2926" s="2" t="s">
        <v>3470</v>
      </c>
      <c r="D2926" s="7" t="s">
        <v>1764</v>
      </c>
      <c r="E2926" s="5">
        <v>65</v>
      </c>
      <c r="F2926" s="4">
        <v>65</v>
      </c>
      <c r="G2926" s="4">
        <v>0</v>
      </c>
      <c r="H2926" s="3">
        <v>11</v>
      </c>
      <c r="I2926" s="13">
        <f t="shared" si="180"/>
        <v>35977500</v>
      </c>
      <c r="J2926" s="12">
        <f t="shared" si="181"/>
        <v>120250000</v>
      </c>
      <c r="K2926" s="13">
        <f t="shared" si="182"/>
        <v>120250000</v>
      </c>
      <c r="L2926" s="12">
        <f t="shared" si="183"/>
        <v>120250000</v>
      </c>
    </row>
    <row r="2927" spans="1:12" ht="93.75" x14ac:dyDescent="0.25">
      <c r="A2927" s="11">
        <v>502125</v>
      </c>
      <c r="B2927" s="1"/>
      <c r="C2927" s="2" t="s">
        <v>3471</v>
      </c>
      <c r="D2927" s="7"/>
      <c r="E2927" s="5">
        <v>65</v>
      </c>
      <c r="F2927" s="4">
        <v>65</v>
      </c>
      <c r="G2927" s="4">
        <v>0</v>
      </c>
      <c r="H2927" s="3">
        <v>11</v>
      </c>
      <c r="I2927" s="13">
        <f t="shared" si="180"/>
        <v>35977500</v>
      </c>
      <c r="J2927" s="12">
        <f t="shared" si="181"/>
        <v>120250000</v>
      </c>
      <c r="K2927" s="13">
        <f t="shared" si="182"/>
        <v>120250000</v>
      </c>
      <c r="L2927" s="12">
        <f t="shared" si="183"/>
        <v>120250000</v>
      </c>
    </row>
    <row r="2928" spans="1:12" ht="37.5" x14ac:dyDescent="0.25">
      <c r="A2928" s="11">
        <v>502130</v>
      </c>
      <c r="B2928" s="1"/>
      <c r="C2928" s="2" t="s">
        <v>1765</v>
      </c>
      <c r="D2928" s="7"/>
      <c r="E2928" s="5">
        <v>31</v>
      </c>
      <c r="F2928" s="4">
        <v>31</v>
      </c>
      <c r="G2928" s="4">
        <v>0</v>
      </c>
      <c r="H2928" s="3">
        <v>11</v>
      </c>
      <c r="I2928" s="13">
        <f t="shared" si="180"/>
        <v>17158500</v>
      </c>
      <c r="J2928" s="12">
        <f t="shared" si="181"/>
        <v>57350000</v>
      </c>
      <c r="K2928" s="13">
        <f t="shared" si="182"/>
        <v>57350000</v>
      </c>
      <c r="L2928" s="12">
        <f t="shared" si="183"/>
        <v>57350000</v>
      </c>
    </row>
    <row r="2929" spans="1:12" ht="75" x14ac:dyDescent="0.25">
      <c r="A2929" s="11">
        <v>502135</v>
      </c>
      <c r="B2929" s="1"/>
      <c r="C2929" s="2" t="s">
        <v>1766</v>
      </c>
      <c r="D2929" s="7"/>
      <c r="E2929" s="5">
        <v>5</v>
      </c>
      <c r="F2929" s="4">
        <v>5</v>
      </c>
      <c r="G2929" s="4">
        <v>0</v>
      </c>
      <c r="H2929" s="3">
        <v>4</v>
      </c>
      <c r="I2929" s="13">
        <f t="shared" si="180"/>
        <v>2767500</v>
      </c>
      <c r="J2929" s="12">
        <f t="shared" si="181"/>
        <v>9250000</v>
      </c>
      <c r="K2929" s="13">
        <f t="shared" si="182"/>
        <v>9250000</v>
      </c>
      <c r="L2929" s="12">
        <f t="shared" si="183"/>
        <v>9250000</v>
      </c>
    </row>
    <row r="2930" spans="1:12" ht="56.25" x14ac:dyDescent="0.25">
      <c r="A2930" s="11">
        <v>502140</v>
      </c>
      <c r="B2930" s="1"/>
      <c r="C2930" s="2" t="s">
        <v>1767</v>
      </c>
      <c r="D2930" s="7"/>
      <c r="E2930" s="5">
        <v>12</v>
      </c>
      <c r="F2930" s="4">
        <v>12</v>
      </c>
      <c r="G2930" s="4">
        <v>0</v>
      </c>
      <c r="H2930" s="3">
        <v>5</v>
      </c>
      <c r="I2930" s="13">
        <f t="shared" si="180"/>
        <v>6642000</v>
      </c>
      <c r="J2930" s="12">
        <f t="shared" si="181"/>
        <v>22200000</v>
      </c>
      <c r="K2930" s="13">
        <f t="shared" si="182"/>
        <v>22200000</v>
      </c>
      <c r="L2930" s="12">
        <f t="shared" si="183"/>
        <v>22200000</v>
      </c>
    </row>
    <row r="2931" spans="1:12" ht="56.25" x14ac:dyDescent="0.25">
      <c r="A2931" s="11">
        <v>502145</v>
      </c>
      <c r="B2931" s="1"/>
      <c r="C2931" s="2" t="s">
        <v>3472</v>
      </c>
      <c r="D2931" s="7"/>
      <c r="E2931" s="5">
        <v>13</v>
      </c>
      <c r="F2931" s="4">
        <v>13</v>
      </c>
      <c r="G2931" s="4">
        <v>0</v>
      </c>
      <c r="H2931" s="3">
        <v>7</v>
      </c>
      <c r="I2931" s="13">
        <f t="shared" si="180"/>
        <v>7195500</v>
      </c>
      <c r="J2931" s="12">
        <f t="shared" si="181"/>
        <v>24050000</v>
      </c>
      <c r="K2931" s="13">
        <f t="shared" si="182"/>
        <v>24050000</v>
      </c>
      <c r="L2931" s="12">
        <f t="shared" si="183"/>
        <v>24050000</v>
      </c>
    </row>
    <row r="2932" spans="1:12" ht="56.25" x14ac:dyDescent="0.25">
      <c r="A2932" s="11">
        <v>502146</v>
      </c>
      <c r="B2932" s="1"/>
      <c r="C2932" s="2" t="s">
        <v>3473</v>
      </c>
      <c r="D2932" s="7"/>
      <c r="E2932" s="5">
        <v>18</v>
      </c>
      <c r="F2932" s="4">
        <v>18</v>
      </c>
      <c r="G2932" s="4">
        <v>0</v>
      </c>
      <c r="H2932" s="3">
        <v>7</v>
      </c>
      <c r="I2932" s="13">
        <f t="shared" si="180"/>
        <v>9963000</v>
      </c>
      <c r="J2932" s="12">
        <f t="shared" si="181"/>
        <v>33300000</v>
      </c>
      <c r="K2932" s="13">
        <f t="shared" si="182"/>
        <v>33300000</v>
      </c>
      <c r="L2932" s="12">
        <f t="shared" si="183"/>
        <v>33300000</v>
      </c>
    </row>
    <row r="2933" spans="1:12" ht="19.5" x14ac:dyDescent="0.25">
      <c r="A2933" s="11">
        <v>502150</v>
      </c>
      <c r="B2933" s="1"/>
      <c r="C2933" s="2" t="s">
        <v>1768</v>
      </c>
      <c r="D2933" s="7"/>
      <c r="E2933" s="5">
        <v>24</v>
      </c>
      <c r="F2933" s="4">
        <v>24</v>
      </c>
      <c r="G2933" s="4">
        <v>0</v>
      </c>
      <c r="H2933" s="3">
        <v>9</v>
      </c>
      <c r="I2933" s="13">
        <f t="shared" si="180"/>
        <v>13284000</v>
      </c>
      <c r="J2933" s="12">
        <f t="shared" si="181"/>
        <v>44400000</v>
      </c>
      <c r="K2933" s="13">
        <f t="shared" si="182"/>
        <v>44400000</v>
      </c>
      <c r="L2933" s="12">
        <f t="shared" si="183"/>
        <v>44400000</v>
      </c>
    </row>
    <row r="2934" spans="1:12" ht="112.5" x14ac:dyDescent="0.25">
      <c r="A2934" s="11">
        <v>502155</v>
      </c>
      <c r="B2934" s="1"/>
      <c r="C2934" s="2" t="s">
        <v>1769</v>
      </c>
      <c r="D2934" s="7"/>
      <c r="E2934" s="5">
        <v>71</v>
      </c>
      <c r="F2934" s="4">
        <v>71</v>
      </c>
      <c r="G2934" s="4">
        <v>0</v>
      </c>
      <c r="H2934" s="3">
        <v>0</v>
      </c>
      <c r="I2934" s="13">
        <f t="shared" si="180"/>
        <v>39298500</v>
      </c>
      <c r="J2934" s="12">
        <f t="shared" si="181"/>
        <v>131350000</v>
      </c>
      <c r="K2934" s="13">
        <f t="shared" si="182"/>
        <v>131350000</v>
      </c>
      <c r="L2934" s="12">
        <f t="shared" si="183"/>
        <v>131350000</v>
      </c>
    </row>
    <row r="2935" spans="1:12" ht="168.75" x14ac:dyDescent="0.25">
      <c r="A2935" s="11">
        <v>502156</v>
      </c>
      <c r="B2935" s="1"/>
      <c r="C2935" s="2" t="s">
        <v>5509</v>
      </c>
      <c r="D2935" s="7"/>
      <c r="E2935" s="5">
        <v>71</v>
      </c>
      <c r="F2935" s="4">
        <v>71</v>
      </c>
      <c r="G2935" s="4">
        <v>0</v>
      </c>
      <c r="H2935" s="3" t="s">
        <v>3474</v>
      </c>
      <c r="I2935" s="13">
        <f t="shared" si="180"/>
        <v>39298500</v>
      </c>
      <c r="J2935" s="12">
        <f t="shared" si="181"/>
        <v>131350000</v>
      </c>
      <c r="K2935" s="13">
        <f t="shared" si="182"/>
        <v>131350000</v>
      </c>
      <c r="L2935" s="12">
        <f t="shared" si="183"/>
        <v>131350000</v>
      </c>
    </row>
    <row r="2936" spans="1:12" ht="168.75" x14ac:dyDescent="0.25">
      <c r="A2936" s="11">
        <v>502157</v>
      </c>
      <c r="B2936" s="1"/>
      <c r="C2936" s="2" t="s">
        <v>1770</v>
      </c>
      <c r="D2936" s="7"/>
      <c r="E2936" s="5">
        <v>71</v>
      </c>
      <c r="F2936" s="4">
        <v>71</v>
      </c>
      <c r="G2936" s="4">
        <v>0</v>
      </c>
      <c r="H2936" s="3" t="s">
        <v>3270</v>
      </c>
      <c r="I2936" s="13">
        <f t="shared" si="180"/>
        <v>39298500</v>
      </c>
      <c r="J2936" s="12">
        <f t="shared" si="181"/>
        <v>131350000</v>
      </c>
      <c r="K2936" s="13">
        <f t="shared" si="182"/>
        <v>131350000</v>
      </c>
      <c r="L2936" s="12">
        <f t="shared" si="183"/>
        <v>131350000</v>
      </c>
    </row>
    <row r="2937" spans="1:12" ht="37.5" x14ac:dyDescent="0.25">
      <c r="A2937" s="11">
        <v>502160</v>
      </c>
      <c r="B2937" s="1"/>
      <c r="C2937" s="2" t="s">
        <v>1771</v>
      </c>
      <c r="D2937" s="7"/>
      <c r="E2937" s="5">
        <v>87</v>
      </c>
      <c r="F2937" s="4">
        <v>87</v>
      </c>
      <c r="G2937" s="4">
        <v>0</v>
      </c>
      <c r="H2937" s="3">
        <v>0</v>
      </c>
      <c r="I2937" s="13">
        <f t="shared" si="180"/>
        <v>48154500</v>
      </c>
      <c r="J2937" s="12">
        <f t="shared" si="181"/>
        <v>160950000</v>
      </c>
      <c r="K2937" s="13">
        <f t="shared" si="182"/>
        <v>160950000</v>
      </c>
      <c r="L2937" s="12">
        <f t="shared" si="183"/>
        <v>160950000</v>
      </c>
    </row>
    <row r="2938" spans="1:12" ht="75" x14ac:dyDescent="0.25">
      <c r="A2938" s="11">
        <v>502161</v>
      </c>
      <c r="B2938" s="1"/>
      <c r="C2938" s="2" t="s">
        <v>5510</v>
      </c>
      <c r="D2938" s="7"/>
      <c r="E2938" s="5">
        <v>87</v>
      </c>
      <c r="F2938" s="4">
        <v>87</v>
      </c>
      <c r="G2938" s="4">
        <v>0</v>
      </c>
      <c r="H2938" s="3" t="s">
        <v>3474</v>
      </c>
      <c r="I2938" s="13">
        <f t="shared" si="180"/>
        <v>48154500</v>
      </c>
      <c r="J2938" s="12">
        <f t="shared" si="181"/>
        <v>160950000</v>
      </c>
      <c r="K2938" s="13">
        <f t="shared" si="182"/>
        <v>160950000</v>
      </c>
      <c r="L2938" s="12">
        <f t="shared" si="183"/>
        <v>160950000</v>
      </c>
    </row>
    <row r="2939" spans="1:12" ht="75" x14ac:dyDescent="0.25">
      <c r="A2939" s="11">
        <v>502162</v>
      </c>
      <c r="B2939" s="1"/>
      <c r="C2939" s="2" t="s">
        <v>3475</v>
      </c>
      <c r="D2939" s="7"/>
      <c r="E2939" s="5">
        <v>87</v>
      </c>
      <c r="F2939" s="4">
        <v>87</v>
      </c>
      <c r="G2939" s="4">
        <v>0</v>
      </c>
      <c r="H2939" s="3" t="s">
        <v>3270</v>
      </c>
      <c r="I2939" s="13">
        <f t="shared" si="180"/>
        <v>48154500</v>
      </c>
      <c r="J2939" s="12">
        <f t="shared" si="181"/>
        <v>160950000</v>
      </c>
      <c r="K2939" s="13">
        <f t="shared" si="182"/>
        <v>160950000</v>
      </c>
      <c r="L2939" s="12">
        <f t="shared" si="183"/>
        <v>160950000</v>
      </c>
    </row>
    <row r="2940" spans="1:12" ht="37.5" x14ac:dyDescent="0.25">
      <c r="A2940" s="11">
        <v>502165</v>
      </c>
      <c r="B2940" s="1"/>
      <c r="C2940" s="2" t="s">
        <v>3476</v>
      </c>
      <c r="D2940" s="7" t="s">
        <v>1772</v>
      </c>
      <c r="E2940" s="5">
        <v>8</v>
      </c>
      <c r="F2940" s="4">
        <v>8</v>
      </c>
      <c r="G2940" s="4">
        <v>0</v>
      </c>
      <c r="H2940" s="3">
        <v>14</v>
      </c>
      <c r="I2940" s="13">
        <f t="shared" si="180"/>
        <v>4428000</v>
      </c>
      <c r="J2940" s="12">
        <f t="shared" si="181"/>
        <v>14800000</v>
      </c>
      <c r="K2940" s="13">
        <f t="shared" si="182"/>
        <v>14800000</v>
      </c>
      <c r="L2940" s="12">
        <f t="shared" si="183"/>
        <v>14800000</v>
      </c>
    </row>
    <row r="2941" spans="1:12" ht="75" x14ac:dyDescent="0.25">
      <c r="A2941" s="11">
        <v>502170</v>
      </c>
      <c r="B2941" s="1"/>
      <c r="C2941" s="2" t="s">
        <v>1773</v>
      </c>
      <c r="D2941" s="7"/>
      <c r="E2941" s="5">
        <v>60</v>
      </c>
      <c r="F2941" s="4">
        <v>60</v>
      </c>
      <c r="G2941" s="4">
        <v>0</v>
      </c>
      <c r="H2941" s="3">
        <v>14</v>
      </c>
      <c r="I2941" s="13">
        <f t="shared" si="180"/>
        <v>33210000</v>
      </c>
      <c r="J2941" s="12">
        <f t="shared" si="181"/>
        <v>111000000</v>
      </c>
      <c r="K2941" s="13">
        <f t="shared" si="182"/>
        <v>111000000</v>
      </c>
      <c r="L2941" s="12">
        <f t="shared" si="183"/>
        <v>111000000</v>
      </c>
    </row>
    <row r="2942" spans="1:12" ht="56.25" x14ac:dyDescent="0.25">
      <c r="A2942" s="11">
        <v>502172</v>
      </c>
      <c r="B2942" s="1"/>
      <c r="C2942" s="2" t="s">
        <v>1774</v>
      </c>
      <c r="D2942" s="7"/>
      <c r="E2942" s="5">
        <v>135</v>
      </c>
      <c r="F2942" s="4">
        <v>135</v>
      </c>
      <c r="G2942" s="4">
        <v>0</v>
      </c>
      <c r="H2942" s="3">
        <v>14</v>
      </c>
      <c r="I2942" s="13">
        <f t="shared" si="180"/>
        <v>74722500</v>
      </c>
      <c r="J2942" s="12">
        <f t="shared" si="181"/>
        <v>249750000</v>
      </c>
      <c r="K2942" s="13">
        <f t="shared" si="182"/>
        <v>249750000</v>
      </c>
      <c r="L2942" s="12">
        <f t="shared" si="183"/>
        <v>249750000</v>
      </c>
    </row>
    <row r="2943" spans="1:12" ht="56.25" x14ac:dyDescent="0.25">
      <c r="A2943" s="11">
        <v>502175</v>
      </c>
      <c r="B2943" s="1" t="s">
        <v>24</v>
      </c>
      <c r="C2943" s="2" t="s">
        <v>1775</v>
      </c>
      <c r="D2943" s="7"/>
      <c r="E2943" s="5">
        <v>41</v>
      </c>
      <c r="F2943" s="4">
        <v>41</v>
      </c>
      <c r="G2943" s="4">
        <v>0</v>
      </c>
      <c r="H2943" s="3">
        <v>0</v>
      </c>
      <c r="I2943" s="13">
        <f t="shared" si="180"/>
        <v>22693500</v>
      </c>
      <c r="J2943" s="12">
        <f t="shared" si="181"/>
        <v>75850000</v>
      </c>
      <c r="K2943" s="13">
        <f t="shared" si="182"/>
        <v>75850000</v>
      </c>
      <c r="L2943" s="12">
        <f t="shared" si="183"/>
        <v>75850000</v>
      </c>
    </row>
    <row r="2944" spans="1:12" ht="168.75" x14ac:dyDescent="0.25">
      <c r="A2944" s="11">
        <v>502180</v>
      </c>
      <c r="B2944" s="1"/>
      <c r="C2944" s="2" t="s">
        <v>1776</v>
      </c>
      <c r="D2944" s="7"/>
      <c r="E2944" s="5">
        <v>96</v>
      </c>
      <c r="F2944" s="4">
        <v>96</v>
      </c>
      <c r="G2944" s="4">
        <v>0</v>
      </c>
      <c r="H2944" s="3">
        <v>0</v>
      </c>
      <c r="I2944" s="13">
        <f t="shared" si="180"/>
        <v>53136000</v>
      </c>
      <c r="J2944" s="12">
        <f t="shared" si="181"/>
        <v>177600000</v>
      </c>
      <c r="K2944" s="13">
        <f t="shared" si="182"/>
        <v>177600000</v>
      </c>
      <c r="L2944" s="12">
        <f t="shared" si="183"/>
        <v>177600000</v>
      </c>
    </row>
    <row r="2945" spans="1:12" ht="187.5" x14ac:dyDescent="0.25">
      <c r="A2945" s="11">
        <v>502181</v>
      </c>
      <c r="B2945" s="1"/>
      <c r="C2945" s="2" t="s">
        <v>1777</v>
      </c>
      <c r="D2945" s="7"/>
      <c r="E2945" s="5">
        <v>96</v>
      </c>
      <c r="F2945" s="4">
        <v>96</v>
      </c>
      <c r="G2945" s="4">
        <v>0</v>
      </c>
      <c r="H2945" s="3" t="s">
        <v>3477</v>
      </c>
      <c r="I2945" s="13">
        <f t="shared" si="180"/>
        <v>53136000</v>
      </c>
      <c r="J2945" s="12">
        <f t="shared" si="181"/>
        <v>177600000</v>
      </c>
      <c r="K2945" s="13">
        <f t="shared" si="182"/>
        <v>177600000</v>
      </c>
      <c r="L2945" s="12">
        <f t="shared" si="183"/>
        <v>177600000</v>
      </c>
    </row>
    <row r="2946" spans="1:12" ht="112.5" x14ac:dyDescent="0.25">
      <c r="A2946" s="11">
        <v>502185</v>
      </c>
      <c r="B2946" s="1"/>
      <c r="C2946" s="2" t="s">
        <v>1779</v>
      </c>
      <c r="D2946" s="7"/>
      <c r="E2946" s="5">
        <v>22</v>
      </c>
      <c r="F2946" s="4">
        <v>22</v>
      </c>
      <c r="G2946" s="4">
        <v>0</v>
      </c>
      <c r="H2946" s="3">
        <v>7</v>
      </c>
      <c r="I2946" s="13">
        <f t="shared" si="180"/>
        <v>12177000</v>
      </c>
      <c r="J2946" s="12">
        <f t="shared" si="181"/>
        <v>40700000</v>
      </c>
      <c r="K2946" s="13">
        <f t="shared" si="182"/>
        <v>40700000</v>
      </c>
      <c r="L2946" s="12">
        <f t="shared" si="183"/>
        <v>40700000</v>
      </c>
    </row>
    <row r="2947" spans="1:12" ht="225" x14ac:dyDescent="0.25">
      <c r="A2947" s="11">
        <v>502190</v>
      </c>
      <c r="B2947" s="1"/>
      <c r="C2947" s="2" t="s">
        <v>3478</v>
      </c>
      <c r="D2947" s="7"/>
      <c r="E2947" s="5">
        <v>31</v>
      </c>
      <c r="F2947" s="4">
        <v>31</v>
      </c>
      <c r="G2947" s="4">
        <v>0</v>
      </c>
      <c r="H2947" s="3">
        <v>7</v>
      </c>
      <c r="I2947" s="13">
        <f t="shared" si="180"/>
        <v>17158500</v>
      </c>
      <c r="J2947" s="12">
        <f t="shared" si="181"/>
        <v>57350000</v>
      </c>
      <c r="K2947" s="13">
        <f t="shared" si="182"/>
        <v>57350000</v>
      </c>
      <c r="L2947" s="12">
        <f t="shared" si="183"/>
        <v>57350000</v>
      </c>
    </row>
    <row r="2948" spans="1:12" ht="56.25" x14ac:dyDescent="0.25">
      <c r="A2948" s="11">
        <v>502195</v>
      </c>
      <c r="B2948" s="1"/>
      <c r="C2948" s="2" t="s">
        <v>3479</v>
      </c>
      <c r="D2948" s="7" t="s">
        <v>1379</v>
      </c>
      <c r="E2948" s="5">
        <v>20</v>
      </c>
      <c r="F2948" s="4">
        <v>20</v>
      </c>
      <c r="G2948" s="4">
        <v>0</v>
      </c>
      <c r="H2948" s="3">
        <v>7</v>
      </c>
      <c r="I2948" s="13">
        <f t="shared" ref="I2948:I3011" si="184">F2948*553500+G2948*1140000</f>
        <v>11070000</v>
      </c>
      <c r="J2948" s="12">
        <f t="shared" ref="J2948:J3011" si="185">F2948*1850000+G2948*5100000</f>
        <v>37000000</v>
      </c>
      <c r="K2948" s="13">
        <f t="shared" ref="K2948:K3011" si="186">F2948*1850000+G2948*2060000</f>
        <v>37000000</v>
      </c>
      <c r="L2948" s="12">
        <f t="shared" ref="L2948:L3011" si="187">F2948*1850000+G2948*4340000</f>
        <v>37000000</v>
      </c>
    </row>
    <row r="2949" spans="1:12" ht="112.5" x14ac:dyDescent="0.25">
      <c r="A2949" s="11">
        <v>502200</v>
      </c>
      <c r="B2949" s="1"/>
      <c r="C2949" s="2" t="s">
        <v>3480</v>
      </c>
      <c r="D2949" s="7" t="s">
        <v>1780</v>
      </c>
      <c r="E2949" s="5">
        <v>41</v>
      </c>
      <c r="F2949" s="4">
        <v>41</v>
      </c>
      <c r="G2949" s="4">
        <v>0</v>
      </c>
      <c r="H2949" s="3">
        <v>7</v>
      </c>
      <c r="I2949" s="13">
        <f t="shared" si="184"/>
        <v>22693500</v>
      </c>
      <c r="J2949" s="12">
        <f t="shared" si="185"/>
        <v>75850000</v>
      </c>
      <c r="K2949" s="13">
        <f t="shared" si="186"/>
        <v>75850000</v>
      </c>
      <c r="L2949" s="12">
        <f t="shared" si="187"/>
        <v>75850000</v>
      </c>
    </row>
    <row r="2950" spans="1:12" ht="56.25" x14ac:dyDescent="0.25">
      <c r="A2950" s="11">
        <v>502201</v>
      </c>
      <c r="B2950" s="1"/>
      <c r="C2950" s="2" t="s">
        <v>1781</v>
      </c>
      <c r="D2950" s="7"/>
      <c r="E2950" s="5">
        <v>8</v>
      </c>
      <c r="F2950" s="4">
        <v>8</v>
      </c>
      <c r="G2950" s="4">
        <v>0</v>
      </c>
      <c r="H2950" s="3">
        <v>4</v>
      </c>
      <c r="I2950" s="13">
        <f t="shared" si="184"/>
        <v>4428000</v>
      </c>
      <c r="J2950" s="12">
        <f t="shared" si="185"/>
        <v>14800000</v>
      </c>
      <c r="K2950" s="13">
        <f t="shared" si="186"/>
        <v>14800000</v>
      </c>
      <c r="L2950" s="12">
        <f t="shared" si="187"/>
        <v>14800000</v>
      </c>
    </row>
    <row r="2951" spans="1:12" ht="56.25" x14ac:dyDescent="0.25">
      <c r="A2951" s="11">
        <v>502205</v>
      </c>
      <c r="B2951" s="1" t="s">
        <v>16</v>
      </c>
      <c r="C2951" s="2" t="s">
        <v>1782</v>
      </c>
      <c r="D2951" s="7"/>
      <c r="E2951" s="5">
        <v>20</v>
      </c>
      <c r="F2951" s="4">
        <v>20</v>
      </c>
      <c r="G2951" s="4">
        <v>0</v>
      </c>
      <c r="H2951" s="3">
        <v>8</v>
      </c>
      <c r="I2951" s="13">
        <f t="shared" si="184"/>
        <v>11070000</v>
      </c>
      <c r="J2951" s="12">
        <f t="shared" si="185"/>
        <v>37000000</v>
      </c>
      <c r="K2951" s="13">
        <f t="shared" si="186"/>
        <v>37000000</v>
      </c>
      <c r="L2951" s="12">
        <f t="shared" si="187"/>
        <v>37000000</v>
      </c>
    </row>
    <row r="2952" spans="1:12" ht="56.25" x14ac:dyDescent="0.25">
      <c r="A2952" s="11">
        <v>502206</v>
      </c>
      <c r="B2952" s="1" t="s">
        <v>70</v>
      </c>
      <c r="C2952" s="2" t="s">
        <v>3481</v>
      </c>
      <c r="D2952" s="7"/>
      <c r="E2952" s="5">
        <v>4</v>
      </c>
      <c r="F2952" s="4">
        <v>4</v>
      </c>
      <c r="G2952" s="4">
        <v>0</v>
      </c>
      <c r="H2952" s="3">
        <v>0</v>
      </c>
      <c r="I2952" s="13">
        <f t="shared" si="184"/>
        <v>2214000</v>
      </c>
      <c r="J2952" s="12">
        <f t="shared" si="185"/>
        <v>7400000</v>
      </c>
      <c r="K2952" s="13">
        <f t="shared" si="186"/>
        <v>7400000</v>
      </c>
      <c r="L2952" s="12">
        <f t="shared" si="187"/>
        <v>7400000</v>
      </c>
    </row>
    <row r="2953" spans="1:12" ht="37.5" x14ac:dyDescent="0.25">
      <c r="A2953" s="11">
        <v>502210</v>
      </c>
      <c r="B2953" s="1"/>
      <c r="C2953" s="2" t="s">
        <v>1783</v>
      </c>
      <c r="D2953" s="7"/>
      <c r="E2953" s="5">
        <v>33</v>
      </c>
      <c r="F2953" s="4">
        <v>33</v>
      </c>
      <c r="G2953" s="4">
        <v>0</v>
      </c>
      <c r="H2953" s="3">
        <v>8</v>
      </c>
      <c r="I2953" s="13">
        <f t="shared" si="184"/>
        <v>18265500</v>
      </c>
      <c r="J2953" s="12">
        <f t="shared" si="185"/>
        <v>61050000</v>
      </c>
      <c r="K2953" s="13">
        <f t="shared" si="186"/>
        <v>61050000</v>
      </c>
      <c r="L2953" s="12">
        <f t="shared" si="187"/>
        <v>61050000</v>
      </c>
    </row>
    <row r="2954" spans="1:12" ht="56.25" x14ac:dyDescent="0.25">
      <c r="A2954" s="11">
        <v>502215</v>
      </c>
      <c r="B2954" s="1"/>
      <c r="C2954" s="2" t="s">
        <v>1784</v>
      </c>
      <c r="D2954" s="7"/>
      <c r="E2954" s="5">
        <v>3</v>
      </c>
      <c r="F2954" s="4">
        <v>3</v>
      </c>
      <c r="G2954" s="4">
        <v>0</v>
      </c>
      <c r="H2954" s="3">
        <v>5</v>
      </c>
      <c r="I2954" s="13">
        <f t="shared" si="184"/>
        <v>1660500</v>
      </c>
      <c r="J2954" s="12">
        <f t="shared" si="185"/>
        <v>5550000</v>
      </c>
      <c r="K2954" s="13">
        <f t="shared" si="186"/>
        <v>5550000</v>
      </c>
      <c r="L2954" s="12">
        <f t="shared" si="187"/>
        <v>5550000</v>
      </c>
    </row>
    <row r="2955" spans="1:12" ht="37.5" x14ac:dyDescent="0.25">
      <c r="A2955" s="11">
        <v>502217</v>
      </c>
      <c r="B2955" s="1"/>
      <c r="C2955" s="2" t="s">
        <v>3482</v>
      </c>
      <c r="D2955" s="7" t="s">
        <v>1785</v>
      </c>
      <c r="E2955" s="5">
        <v>5</v>
      </c>
      <c r="F2955" s="4">
        <v>5</v>
      </c>
      <c r="G2955" s="4">
        <v>0</v>
      </c>
      <c r="H2955" s="3">
        <v>4</v>
      </c>
      <c r="I2955" s="13">
        <f t="shared" si="184"/>
        <v>2767500</v>
      </c>
      <c r="J2955" s="12">
        <f t="shared" si="185"/>
        <v>9250000</v>
      </c>
      <c r="K2955" s="13">
        <f t="shared" si="186"/>
        <v>9250000</v>
      </c>
      <c r="L2955" s="12">
        <f t="shared" si="187"/>
        <v>9250000</v>
      </c>
    </row>
    <row r="2956" spans="1:12" ht="19.5" x14ac:dyDescent="0.25">
      <c r="A2956" s="11">
        <v>502218</v>
      </c>
      <c r="B2956" s="1"/>
      <c r="C2956" s="2" t="s">
        <v>3483</v>
      </c>
      <c r="D2956" s="7"/>
      <c r="E2956" s="5">
        <v>14</v>
      </c>
      <c r="F2956" s="4">
        <v>14</v>
      </c>
      <c r="G2956" s="4">
        <v>0</v>
      </c>
      <c r="H2956" s="3">
        <v>4</v>
      </c>
      <c r="I2956" s="13">
        <f t="shared" si="184"/>
        <v>7749000</v>
      </c>
      <c r="J2956" s="12">
        <f t="shared" si="185"/>
        <v>25900000</v>
      </c>
      <c r="K2956" s="13">
        <f t="shared" si="186"/>
        <v>25900000</v>
      </c>
      <c r="L2956" s="12">
        <f t="shared" si="187"/>
        <v>25900000</v>
      </c>
    </row>
    <row r="2957" spans="1:12" ht="37.5" x14ac:dyDescent="0.25">
      <c r="A2957" s="11">
        <v>502219</v>
      </c>
      <c r="B2957" s="1"/>
      <c r="C2957" s="2" t="s">
        <v>3484</v>
      </c>
      <c r="D2957" s="7"/>
      <c r="E2957" s="5">
        <v>8</v>
      </c>
      <c r="F2957" s="4">
        <v>8</v>
      </c>
      <c r="G2957" s="4">
        <v>0</v>
      </c>
      <c r="H2957" s="3">
        <v>4</v>
      </c>
      <c r="I2957" s="13">
        <f t="shared" si="184"/>
        <v>4428000</v>
      </c>
      <c r="J2957" s="12">
        <f t="shared" si="185"/>
        <v>14800000</v>
      </c>
      <c r="K2957" s="13">
        <f t="shared" si="186"/>
        <v>14800000</v>
      </c>
      <c r="L2957" s="12">
        <f t="shared" si="187"/>
        <v>14800000</v>
      </c>
    </row>
    <row r="2958" spans="1:12" ht="37.5" x14ac:dyDescent="0.25">
      <c r="A2958" s="11">
        <v>600005</v>
      </c>
      <c r="B2958" s="1"/>
      <c r="C2958" s="2" t="s">
        <v>1786</v>
      </c>
      <c r="D2958" s="7"/>
      <c r="E2958" s="5">
        <v>7</v>
      </c>
      <c r="F2958" s="4">
        <v>7</v>
      </c>
      <c r="G2958" s="4">
        <v>0</v>
      </c>
      <c r="H2958" s="3">
        <v>8</v>
      </c>
      <c r="I2958" s="13">
        <f t="shared" si="184"/>
        <v>3874500</v>
      </c>
      <c r="J2958" s="12">
        <f t="shared" si="185"/>
        <v>12950000</v>
      </c>
      <c r="K2958" s="13">
        <f t="shared" si="186"/>
        <v>12950000</v>
      </c>
      <c r="L2958" s="12">
        <f t="shared" si="187"/>
        <v>12950000</v>
      </c>
    </row>
    <row r="2959" spans="1:12" ht="56.25" x14ac:dyDescent="0.25">
      <c r="A2959" s="11">
        <v>600010</v>
      </c>
      <c r="B2959" s="1"/>
      <c r="C2959" s="2" t="s">
        <v>3485</v>
      </c>
      <c r="D2959" s="7" t="s">
        <v>117</v>
      </c>
      <c r="E2959" s="5">
        <v>9.9</v>
      </c>
      <c r="F2959" s="4">
        <v>7</v>
      </c>
      <c r="G2959" s="4">
        <v>2.9</v>
      </c>
      <c r="H2959" s="3">
        <v>5</v>
      </c>
      <c r="I2959" s="13">
        <f t="shared" si="184"/>
        <v>7180500</v>
      </c>
      <c r="J2959" s="12">
        <f t="shared" si="185"/>
        <v>27740000</v>
      </c>
      <c r="K2959" s="13">
        <f t="shared" si="186"/>
        <v>18924000</v>
      </c>
      <c r="L2959" s="12">
        <f t="shared" si="187"/>
        <v>25536000</v>
      </c>
    </row>
    <row r="2960" spans="1:12" ht="56.25" x14ac:dyDescent="0.25">
      <c r="A2960" s="11">
        <v>600015</v>
      </c>
      <c r="B2960" s="1"/>
      <c r="C2960" s="2" t="s">
        <v>3486</v>
      </c>
      <c r="D2960" s="7"/>
      <c r="E2960" s="5">
        <v>47</v>
      </c>
      <c r="F2960" s="4">
        <v>47</v>
      </c>
      <c r="G2960" s="4">
        <v>0</v>
      </c>
      <c r="H2960" s="3">
        <v>11</v>
      </c>
      <c r="I2960" s="13">
        <f t="shared" si="184"/>
        <v>26014500</v>
      </c>
      <c r="J2960" s="12">
        <f t="shared" si="185"/>
        <v>86950000</v>
      </c>
      <c r="K2960" s="13">
        <f t="shared" si="186"/>
        <v>86950000</v>
      </c>
      <c r="L2960" s="12">
        <f t="shared" si="187"/>
        <v>86950000</v>
      </c>
    </row>
    <row r="2961" spans="1:12" ht="56.25" x14ac:dyDescent="0.25">
      <c r="A2961" s="11">
        <v>600020</v>
      </c>
      <c r="B2961" s="1"/>
      <c r="C2961" s="2" t="s">
        <v>3487</v>
      </c>
      <c r="D2961" s="7"/>
      <c r="E2961" s="5">
        <v>52</v>
      </c>
      <c r="F2961" s="4">
        <v>52</v>
      </c>
      <c r="G2961" s="4">
        <v>0</v>
      </c>
      <c r="H2961" s="3">
        <v>11</v>
      </c>
      <c r="I2961" s="13">
        <f t="shared" si="184"/>
        <v>28782000</v>
      </c>
      <c r="J2961" s="12">
        <f t="shared" si="185"/>
        <v>96200000</v>
      </c>
      <c r="K2961" s="13">
        <f t="shared" si="186"/>
        <v>96200000</v>
      </c>
      <c r="L2961" s="12">
        <f t="shared" si="187"/>
        <v>96200000</v>
      </c>
    </row>
    <row r="2962" spans="1:12" ht="93.75" x14ac:dyDescent="0.25">
      <c r="A2962" s="11">
        <v>600021</v>
      </c>
      <c r="B2962" s="1"/>
      <c r="C2962" s="2" t="s">
        <v>3488</v>
      </c>
      <c r="D2962" s="7"/>
      <c r="E2962" s="5">
        <v>66</v>
      </c>
      <c r="F2962" s="4">
        <v>66</v>
      </c>
      <c r="G2962" s="4">
        <v>0</v>
      </c>
      <c r="H2962" s="3">
        <v>11</v>
      </c>
      <c r="I2962" s="13">
        <f t="shared" si="184"/>
        <v>36531000</v>
      </c>
      <c r="J2962" s="12">
        <f t="shared" si="185"/>
        <v>122100000</v>
      </c>
      <c r="K2962" s="13">
        <f t="shared" si="186"/>
        <v>122100000</v>
      </c>
      <c r="L2962" s="12">
        <f t="shared" si="187"/>
        <v>122100000</v>
      </c>
    </row>
    <row r="2963" spans="1:12" ht="75" x14ac:dyDescent="0.25">
      <c r="A2963" s="11">
        <v>600025</v>
      </c>
      <c r="B2963" s="1"/>
      <c r="C2963" s="2" t="s">
        <v>3489</v>
      </c>
      <c r="D2963" s="7"/>
      <c r="E2963" s="5">
        <v>84</v>
      </c>
      <c r="F2963" s="4">
        <v>84</v>
      </c>
      <c r="G2963" s="4">
        <v>0</v>
      </c>
      <c r="H2963" s="3">
        <v>11</v>
      </c>
      <c r="I2963" s="13">
        <f t="shared" si="184"/>
        <v>46494000</v>
      </c>
      <c r="J2963" s="12">
        <f t="shared" si="185"/>
        <v>155400000</v>
      </c>
      <c r="K2963" s="13">
        <f t="shared" si="186"/>
        <v>155400000</v>
      </c>
      <c r="L2963" s="12">
        <f t="shared" si="187"/>
        <v>155400000</v>
      </c>
    </row>
    <row r="2964" spans="1:12" ht="75" x14ac:dyDescent="0.25">
      <c r="A2964" s="11">
        <v>600030</v>
      </c>
      <c r="B2964" s="1"/>
      <c r="C2964" s="2" t="s">
        <v>1787</v>
      </c>
      <c r="D2964" s="7"/>
      <c r="E2964" s="5">
        <v>108</v>
      </c>
      <c r="F2964" s="4">
        <v>108</v>
      </c>
      <c r="G2964" s="4">
        <v>0</v>
      </c>
      <c r="H2964" s="3">
        <v>11</v>
      </c>
      <c r="I2964" s="13">
        <f t="shared" si="184"/>
        <v>59778000</v>
      </c>
      <c r="J2964" s="12">
        <f t="shared" si="185"/>
        <v>199800000</v>
      </c>
      <c r="K2964" s="13">
        <f t="shared" si="186"/>
        <v>199800000</v>
      </c>
      <c r="L2964" s="12">
        <f t="shared" si="187"/>
        <v>199800000</v>
      </c>
    </row>
    <row r="2965" spans="1:12" ht="75" x14ac:dyDescent="0.25">
      <c r="A2965" s="11">
        <v>600031</v>
      </c>
      <c r="B2965" s="1"/>
      <c r="C2965" s="2" t="s">
        <v>1788</v>
      </c>
      <c r="D2965" s="7"/>
      <c r="E2965" s="5">
        <v>132</v>
      </c>
      <c r="F2965" s="4">
        <v>132</v>
      </c>
      <c r="G2965" s="4">
        <v>0</v>
      </c>
      <c r="H2965" s="3">
        <v>11</v>
      </c>
      <c r="I2965" s="13">
        <f t="shared" si="184"/>
        <v>73062000</v>
      </c>
      <c r="J2965" s="12">
        <f t="shared" si="185"/>
        <v>244200000</v>
      </c>
      <c r="K2965" s="13">
        <f t="shared" si="186"/>
        <v>244200000</v>
      </c>
      <c r="L2965" s="12">
        <f t="shared" si="187"/>
        <v>244200000</v>
      </c>
    </row>
    <row r="2966" spans="1:12" ht="75" x14ac:dyDescent="0.25">
      <c r="A2966" s="11">
        <v>600032</v>
      </c>
      <c r="B2966" s="1"/>
      <c r="C2966" s="2" t="s">
        <v>1789</v>
      </c>
      <c r="D2966" s="7"/>
      <c r="E2966" s="5">
        <v>146</v>
      </c>
      <c r="F2966" s="4">
        <v>146</v>
      </c>
      <c r="G2966" s="4">
        <v>0</v>
      </c>
      <c r="H2966" s="3">
        <v>11</v>
      </c>
      <c r="I2966" s="13">
        <f t="shared" si="184"/>
        <v>80811000</v>
      </c>
      <c r="J2966" s="12">
        <f t="shared" si="185"/>
        <v>270100000</v>
      </c>
      <c r="K2966" s="13">
        <f t="shared" si="186"/>
        <v>270100000</v>
      </c>
      <c r="L2966" s="12">
        <f t="shared" si="187"/>
        <v>270100000</v>
      </c>
    </row>
    <row r="2967" spans="1:12" ht="75" x14ac:dyDescent="0.25">
      <c r="A2967" s="11">
        <v>600035</v>
      </c>
      <c r="B2967" s="1"/>
      <c r="C2967" s="2" t="s">
        <v>1790</v>
      </c>
      <c r="D2967" s="7"/>
      <c r="E2967" s="5">
        <v>87</v>
      </c>
      <c r="F2967" s="4">
        <v>87</v>
      </c>
      <c r="G2967" s="4">
        <v>0</v>
      </c>
      <c r="H2967" s="3">
        <v>11</v>
      </c>
      <c r="I2967" s="13">
        <f t="shared" si="184"/>
        <v>48154500</v>
      </c>
      <c r="J2967" s="12">
        <f t="shared" si="185"/>
        <v>160950000</v>
      </c>
      <c r="K2967" s="13">
        <f t="shared" si="186"/>
        <v>160950000</v>
      </c>
      <c r="L2967" s="12">
        <f t="shared" si="187"/>
        <v>160950000</v>
      </c>
    </row>
    <row r="2968" spans="1:12" ht="75" x14ac:dyDescent="0.25">
      <c r="A2968" s="11">
        <v>600040</v>
      </c>
      <c r="B2968" s="1"/>
      <c r="C2968" s="2" t="s">
        <v>1791</v>
      </c>
      <c r="D2968" s="7"/>
      <c r="E2968" s="5">
        <v>103</v>
      </c>
      <c r="F2968" s="4">
        <v>103</v>
      </c>
      <c r="G2968" s="4">
        <v>0</v>
      </c>
      <c r="H2968" s="3">
        <v>23</v>
      </c>
      <c r="I2968" s="13">
        <f t="shared" si="184"/>
        <v>57010500</v>
      </c>
      <c r="J2968" s="12">
        <f t="shared" si="185"/>
        <v>190550000</v>
      </c>
      <c r="K2968" s="13">
        <f t="shared" si="186"/>
        <v>190550000</v>
      </c>
      <c r="L2968" s="12">
        <f t="shared" si="187"/>
        <v>190550000</v>
      </c>
    </row>
    <row r="2969" spans="1:12" ht="56.25" x14ac:dyDescent="0.25">
      <c r="A2969" s="11">
        <v>600045</v>
      </c>
      <c r="B2969" s="1"/>
      <c r="C2969" s="2" t="s">
        <v>1792</v>
      </c>
      <c r="D2969" s="7"/>
      <c r="E2969" s="5">
        <v>29</v>
      </c>
      <c r="F2969" s="4">
        <v>29</v>
      </c>
      <c r="G2969" s="4">
        <v>0</v>
      </c>
      <c r="H2969" s="3">
        <v>11</v>
      </c>
      <c r="I2969" s="13">
        <f t="shared" si="184"/>
        <v>16051500</v>
      </c>
      <c r="J2969" s="12">
        <f t="shared" si="185"/>
        <v>53650000</v>
      </c>
      <c r="K2969" s="13">
        <f t="shared" si="186"/>
        <v>53650000</v>
      </c>
      <c r="L2969" s="12">
        <f t="shared" si="187"/>
        <v>53650000</v>
      </c>
    </row>
    <row r="2970" spans="1:12" ht="56.25" x14ac:dyDescent="0.25">
      <c r="A2970" s="11">
        <v>600050</v>
      </c>
      <c r="B2970" s="1"/>
      <c r="C2970" s="2" t="s">
        <v>3490</v>
      </c>
      <c r="D2970" s="7" t="s">
        <v>113</v>
      </c>
      <c r="E2970" s="5">
        <v>41</v>
      </c>
      <c r="F2970" s="4">
        <v>41</v>
      </c>
      <c r="G2970" s="4">
        <v>0</v>
      </c>
      <c r="H2970" s="3">
        <v>11</v>
      </c>
      <c r="I2970" s="13">
        <f t="shared" si="184"/>
        <v>22693500</v>
      </c>
      <c r="J2970" s="12">
        <f t="shared" si="185"/>
        <v>75850000</v>
      </c>
      <c r="K2970" s="13">
        <f t="shared" si="186"/>
        <v>75850000</v>
      </c>
      <c r="L2970" s="12">
        <f t="shared" si="187"/>
        <v>75850000</v>
      </c>
    </row>
    <row r="2971" spans="1:12" ht="56.25" x14ac:dyDescent="0.25">
      <c r="A2971" s="11">
        <v>600054</v>
      </c>
      <c r="B2971" s="1"/>
      <c r="C2971" s="2" t="s">
        <v>3491</v>
      </c>
      <c r="D2971" s="7"/>
      <c r="E2971" s="5">
        <v>83</v>
      </c>
      <c r="F2971" s="4">
        <v>83</v>
      </c>
      <c r="G2971" s="4">
        <v>0</v>
      </c>
      <c r="H2971" s="3">
        <v>11</v>
      </c>
      <c r="I2971" s="13">
        <f t="shared" si="184"/>
        <v>45940500</v>
      </c>
      <c r="J2971" s="12">
        <f t="shared" si="185"/>
        <v>153550000</v>
      </c>
      <c r="K2971" s="13">
        <f t="shared" si="186"/>
        <v>153550000</v>
      </c>
      <c r="L2971" s="12">
        <f t="shared" si="187"/>
        <v>153550000</v>
      </c>
    </row>
    <row r="2972" spans="1:12" ht="75" x14ac:dyDescent="0.25">
      <c r="A2972" s="11">
        <v>600055</v>
      </c>
      <c r="B2972" s="1"/>
      <c r="C2972" s="2" t="s">
        <v>3492</v>
      </c>
      <c r="D2972" s="7"/>
      <c r="E2972" s="5">
        <v>101</v>
      </c>
      <c r="F2972" s="4">
        <v>101</v>
      </c>
      <c r="G2972" s="4">
        <v>0</v>
      </c>
      <c r="H2972" s="3">
        <v>17</v>
      </c>
      <c r="I2972" s="13">
        <f t="shared" si="184"/>
        <v>55903500</v>
      </c>
      <c r="J2972" s="12">
        <f t="shared" si="185"/>
        <v>186850000</v>
      </c>
      <c r="K2972" s="13">
        <f t="shared" si="186"/>
        <v>186850000</v>
      </c>
      <c r="L2972" s="12">
        <f t="shared" si="187"/>
        <v>186850000</v>
      </c>
    </row>
    <row r="2973" spans="1:12" ht="19.5" x14ac:dyDescent="0.25">
      <c r="A2973" s="11">
        <v>600060</v>
      </c>
      <c r="B2973" s="1" t="s">
        <v>24</v>
      </c>
      <c r="C2973" s="2" t="s">
        <v>3493</v>
      </c>
      <c r="D2973" s="7"/>
      <c r="E2973" s="5">
        <v>20</v>
      </c>
      <c r="F2973" s="4">
        <v>20</v>
      </c>
      <c r="G2973" s="4">
        <v>0</v>
      </c>
      <c r="H2973" s="3">
        <v>0</v>
      </c>
      <c r="I2973" s="13">
        <f t="shared" si="184"/>
        <v>11070000</v>
      </c>
      <c r="J2973" s="12">
        <f t="shared" si="185"/>
        <v>37000000</v>
      </c>
      <c r="K2973" s="13">
        <f t="shared" si="186"/>
        <v>37000000</v>
      </c>
      <c r="L2973" s="12">
        <f t="shared" si="187"/>
        <v>37000000</v>
      </c>
    </row>
    <row r="2974" spans="1:12" ht="56.25" x14ac:dyDescent="0.25">
      <c r="A2974" s="11">
        <v>600065</v>
      </c>
      <c r="B2974" s="1"/>
      <c r="C2974" s="2" t="s">
        <v>1793</v>
      </c>
      <c r="D2974" s="7"/>
      <c r="E2974" s="5">
        <v>80</v>
      </c>
      <c r="F2974" s="4">
        <v>80</v>
      </c>
      <c r="G2974" s="4">
        <v>0</v>
      </c>
      <c r="H2974" s="3">
        <v>17</v>
      </c>
      <c r="I2974" s="13">
        <f t="shared" si="184"/>
        <v>44280000</v>
      </c>
      <c r="J2974" s="12">
        <f t="shared" si="185"/>
        <v>148000000</v>
      </c>
      <c r="K2974" s="13">
        <f t="shared" si="186"/>
        <v>148000000</v>
      </c>
      <c r="L2974" s="12">
        <f t="shared" si="187"/>
        <v>148000000</v>
      </c>
    </row>
    <row r="2975" spans="1:12" ht="75" x14ac:dyDescent="0.25">
      <c r="A2975" s="11">
        <v>600066</v>
      </c>
      <c r="B2975" s="1" t="s">
        <v>24</v>
      </c>
      <c r="C2975" s="2" t="s">
        <v>1794</v>
      </c>
      <c r="D2975" s="7"/>
      <c r="E2975" s="5">
        <v>70</v>
      </c>
      <c r="F2975" s="4">
        <v>70</v>
      </c>
      <c r="G2975" s="4">
        <v>0</v>
      </c>
      <c r="H2975" s="3">
        <v>0</v>
      </c>
      <c r="I2975" s="13">
        <f t="shared" si="184"/>
        <v>38745000</v>
      </c>
      <c r="J2975" s="12">
        <f t="shared" si="185"/>
        <v>129500000</v>
      </c>
      <c r="K2975" s="13">
        <f t="shared" si="186"/>
        <v>129500000</v>
      </c>
      <c r="L2975" s="12">
        <f t="shared" si="187"/>
        <v>129500000</v>
      </c>
    </row>
    <row r="2976" spans="1:12" ht="93.75" x14ac:dyDescent="0.25">
      <c r="A2976" s="11">
        <v>600070</v>
      </c>
      <c r="B2976" s="1"/>
      <c r="C2976" s="2" t="s">
        <v>3494</v>
      </c>
      <c r="D2976" s="7"/>
      <c r="E2976" s="5">
        <v>104</v>
      </c>
      <c r="F2976" s="4">
        <v>104</v>
      </c>
      <c r="G2976" s="4">
        <v>0</v>
      </c>
      <c r="H2976" s="3">
        <v>23</v>
      </c>
      <c r="I2976" s="13">
        <f t="shared" si="184"/>
        <v>57564000</v>
      </c>
      <c r="J2976" s="12">
        <f t="shared" si="185"/>
        <v>192400000</v>
      </c>
      <c r="K2976" s="13">
        <f t="shared" si="186"/>
        <v>192400000</v>
      </c>
      <c r="L2976" s="12">
        <f t="shared" si="187"/>
        <v>192400000</v>
      </c>
    </row>
    <row r="2977" spans="1:12" ht="131.25" x14ac:dyDescent="0.25">
      <c r="A2977" s="11">
        <v>600075</v>
      </c>
      <c r="B2977" s="1"/>
      <c r="C2977" s="2" t="s">
        <v>1795</v>
      </c>
      <c r="D2977" s="7" t="s">
        <v>3495</v>
      </c>
      <c r="E2977" s="5">
        <v>87</v>
      </c>
      <c r="F2977" s="4">
        <v>87</v>
      </c>
      <c r="G2977" s="4">
        <v>0</v>
      </c>
      <c r="H2977" s="3">
        <v>23</v>
      </c>
      <c r="I2977" s="13">
        <f t="shared" si="184"/>
        <v>48154500</v>
      </c>
      <c r="J2977" s="12">
        <f t="shared" si="185"/>
        <v>160950000</v>
      </c>
      <c r="K2977" s="13">
        <f t="shared" si="186"/>
        <v>160950000</v>
      </c>
      <c r="L2977" s="12">
        <f t="shared" si="187"/>
        <v>160950000</v>
      </c>
    </row>
    <row r="2978" spans="1:12" ht="56.25" x14ac:dyDescent="0.25">
      <c r="A2978" s="11">
        <v>600080</v>
      </c>
      <c r="B2978" s="1"/>
      <c r="C2978" s="2" t="s">
        <v>1796</v>
      </c>
      <c r="D2978" s="7"/>
      <c r="E2978" s="5">
        <v>127</v>
      </c>
      <c r="F2978" s="4">
        <v>127</v>
      </c>
      <c r="G2978" s="4">
        <v>0</v>
      </c>
      <c r="H2978" s="3">
        <v>17</v>
      </c>
      <c r="I2978" s="13">
        <f t="shared" si="184"/>
        <v>70294500</v>
      </c>
      <c r="J2978" s="12">
        <f t="shared" si="185"/>
        <v>234950000</v>
      </c>
      <c r="K2978" s="13">
        <f t="shared" si="186"/>
        <v>234950000</v>
      </c>
      <c r="L2978" s="12">
        <f t="shared" si="187"/>
        <v>234950000</v>
      </c>
    </row>
    <row r="2979" spans="1:12" ht="56.25" x14ac:dyDescent="0.25">
      <c r="A2979" s="11">
        <v>600085</v>
      </c>
      <c r="B2979" s="1"/>
      <c r="C2979" s="2" t="s">
        <v>1797</v>
      </c>
      <c r="D2979" s="7"/>
      <c r="E2979" s="5">
        <v>160</v>
      </c>
      <c r="F2979" s="4">
        <v>160</v>
      </c>
      <c r="G2979" s="4">
        <v>0</v>
      </c>
      <c r="H2979" s="3">
        <v>17</v>
      </c>
      <c r="I2979" s="13">
        <f t="shared" si="184"/>
        <v>88560000</v>
      </c>
      <c r="J2979" s="12">
        <f t="shared" si="185"/>
        <v>296000000</v>
      </c>
      <c r="K2979" s="13">
        <f t="shared" si="186"/>
        <v>296000000</v>
      </c>
      <c r="L2979" s="12">
        <f t="shared" si="187"/>
        <v>296000000</v>
      </c>
    </row>
    <row r="2980" spans="1:12" ht="75" x14ac:dyDescent="0.25">
      <c r="A2980" s="11">
        <v>600090</v>
      </c>
      <c r="B2980" s="1"/>
      <c r="C2980" s="2" t="s">
        <v>3496</v>
      </c>
      <c r="D2980" s="7" t="s">
        <v>113</v>
      </c>
      <c r="E2980" s="5">
        <v>8</v>
      </c>
      <c r="F2980" s="4">
        <v>8</v>
      </c>
      <c r="G2980" s="4">
        <v>0</v>
      </c>
      <c r="H2980" s="3">
        <v>9</v>
      </c>
      <c r="I2980" s="13">
        <f t="shared" si="184"/>
        <v>4428000</v>
      </c>
      <c r="J2980" s="12">
        <f t="shared" si="185"/>
        <v>14800000</v>
      </c>
      <c r="K2980" s="13">
        <f t="shared" si="186"/>
        <v>14800000</v>
      </c>
      <c r="L2980" s="12">
        <f t="shared" si="187"/>
        <v>14800000</v>
      </c>
    </row>
    <row r="2981" spans="1:12" ht="56.25" x14ac:dyDescent="0.25">
      <c r="A2981" s="11">
        <v>600095</v>
      </c>
      <c r="B2981" s="1"/>
      <c r="C2981" s="2" t="s">
        <v>1798</v>
      </c>
      <c r="D2981" s="7" t="s">
        <v>113</v>
      </c>
      <c r="E2981" s="5">
        <v>5</v>
      </c>
      <c r="F2981" s="4">
        <v>5</v>
      </c>
      <c r="G2981" s="4">
        <v>0</v>
      </c>
      <c r="H2981" s="3">
        <v>7</v>
      </c>
      <c r="I2981" s="13">
        <f t="shared" si="184"/>
        <v>2767500</v>
      </c>
      <c r="J2981" s="12">
        <f t="shared" si="185"/>
        <v>9250000</v>
      </c>
      <c r="K2981" s="13">
        <f t="shared" si="186"/>
        <v>9250000</v>
      </c>
      <c r="L2981" s="12">
        <f t="shared" si="187"/>
        <v>9250000</v>
      </c>
    </row>
    <row r="2982" spans="1:12" ht="112.5" x14ac:dyDescent="0.25">
      <c r="A2982" s="11">
        <v>600100</v>
      </c>
      <c r="B2982" s="1"/>
      <c r="C2982" s="2" t="s">
        <v>3497</v>
      </c>
      <c r="D2982" s="7" t="s">
        <v>3498</v>
      </c>
      <c r="E2982" s="5">
        <v>37</v>
      </c>
      <c r="F2982" s="4">
        <v>37</v>
      </c>
      <c r="G2982" s="4">
        <v>0</v>
      </c>
      <c r="H2982" s="3">
        <v>17</v>
      </c>
      <c r="I2982" s="13">
        <f t="shared" si="184"/>
        <v>20479500</v>
      </c>
      <c r="J2982" s="12">
        <f t="shared" si="185"/>
        <v>68450000</v>
      </c>
      <c r="K2982" s="13">
        <f t="shared" si="186"/>
        <v>68450000</v>
      </c>
      <c r="L2982" s="12">
        <f t="shared" si="187"/>
        <v>68450000</v>
      </c>
    </row>
    <row r="2983" spans="1:12" ht="112.5" x14ac:dyDescent="0.25">
      <c r="A2983" s="11">
        <v>600101</v>
      </c>
      <c r="B2983" s="1"/>
      <c r="C2983" s="2" t="s">
        <v>3499</v>
      </c>
      <c r="D2983" s="7" t="s">
        <v>3498</v>
      </c>
      <c r="E2983" s="5">
        <v>57</v>
      </c>
      <c r="F2983" s="4">
        <v>57</v>
      </c>
      <c r="G2983" s="4">
        <v>0</v>
      </c>
      <c r="H2983" s="3">
        <v>17</v>
      </c>
      <c r="I2983" s="13">
        <f t="shared" si="184"/>
        <v>31549500</v>
      </c>
      <c r="J2983" s="12">
        <f t="shared" si="185"/>
        <v>105450000</v>
      </c>
      <c r="K2983" s="13">
        <f t="shared" si="186"/>
        <v>105450000</v>
      </c>
      <c r="L2983" s="12">
        <f t="shared" si="187"/>
        <v>105450000</v>
      </c>
    </row>
    <row r="2984" spans="1:12" ht="93.75" x14ac:dyDescent="0.25">
      <c r="A2984" s="11">
        <v>600105</v>
      </c>
      <c r="B2984" s="1"/>
      <c r="C2984" s="2" t="s">
        <v>3500</v>
      </c>
      <c r="D2984" s="7"/>
      <c r="E2984" s="5">
        <v>96</v>
      </c>
      <c r="F2984" s="4">
        <v>96</v>
      </c>
      <c r="G2984" s="4">
        <v>0</v>
      </c>
      <c r="H2984" s="3">
        <v>17</v>
      </c>
      <c r="I2984" s="13">
        <f t="shared" si="184"/>
        <v>53136000</v>
      </c>
      <c r="J2984" s="12">
        <f t="shared" si="185"/>
        <v>177600000</v>
      </c>
      <c r="K2984" s="13">
        <f t="shared" si="186"/>
        <v>177600000</v>
      </c>
      <c r="L2984" s="12">
        <f t="shared" si="187"/>
        <v>177600000</v>
      </c>
    </row>
    <row r="2985" spans="1:12" ht="75" x14ac:dyDescent="0.25">
      <c r="A2985" s="11">
        <v>600110</v>
      </c>
      <c r="B2985" s="1"/>
      <c r="C2985" s="2" t="s">
        <v>1799</v>
      </c>
      <c r="D2985" s="7"/>
      <c r="E2985" s="5">
        <v>71</v>
      </c>
      <c r="F2985" s="4">
        <v>71</v>
      </c>
      <c r="G2985" s="4">
        <v>0</v>
      </c>
      <c r="H2985" s="3">
        <v>17</v>
      </c>
      <c r="I2985" s="13">
        <f t="shared" si="184"/>
        <v>39298500</v>
      </c>
      <c r="J2985" s="12">
        <f t="shared" si="185"/>
        <v>131350000</v>
      </c>
      <c r="K2985" s="13">
        <f t="shared" si="186"/>
        <v>131350000</v>
      </c>
      <c r="L2985" s="12">
        <f t="shared" si="187"/>
        <v>131350000</v>
      </c>
    </row>
    <row r="2986" spans="1:12" ht="75" x14ac:dyDescent="0.25">
      <c r="A2986" s="11">
        <v>600115</v>
      </c>
      <c r="B2986" s="1"/>
      <c r="C2986" s="2" t="s">
        <v>1800</v>
      </c>
      <c r="D2986" s="7"/>
      <c r="E2986" s="5">
        <v>88</v>
      </c>
      <c r="F2986" s="4">
        <v>88</v>
      </c>
      <c r="G2986" s="4">
        <v>0</v>
      </c>
      <c r="H2986" s="3">
        <v>17</v>
      </c>
      <c r="I2986" s="13">
        <f t="shared" si="184"/>
        <v>48708000</v>
      </c>
      <c r="J2986" s="12">
        <f t="shared" si="185"/>
        <v>162800000</v>
      </c>
      <c r="K2986" s="13">
        <f t="shared" si="186"/>
        <v>162800000</v>
      </c>
      <c r="L2986" s="12">
        <f t="shared" si="187"/>
        <v>162800000</v>
      </c>
    </row>
    <row r="2987" spans="1:12" ht="56.25" x14ac:dyDescent="0.25">
      <c r="A2987" s="11">
        <v>600120</v>
      </c>
      <c r="B2987" s="1"/>
      <c r="C2987" s="2" t="s">
        <v>1801</v>
      </c>
      <c r="D2987" s="7"/>
      <c r="E2987" s="5">
        <v>92</v>
      </c>
      <c r="F2987" s="4">
        <v>92</v>
      </c>
      <c r="G2987" s="4">
        <v>0</v>
      </c>
      <c r="H2987" s="3">
        <v>17</v>
      </c>
      <c r="I2987" s="13">
        <f t="shared" si="184"/>
        <v>50922000</v>
      </c>
      <c r="J2987" s="12">
        <f t="shared" si="185"/>
        <v>170200000</v>
      </c>
      <c r="K2987" s="13">
        <f t="shared" si="186"/>
        <v>170200000</v>
      </c>
      <c r="L2987" s="12">
        <f t="shared" si="187"/>
        <v>170200000</v>
      </c>
    </row>
    <row r="2988" spans="1:12" ht="93.75" x14ac:dyDescent="0.25">
      <c r="A2988" s="11">
        <v>600125</v>
      </c>
      <c r="B2988" s="1"/>
      <c r="C2988" s="2" t="s">
        <v>1802</v>
      </c>
      <c r="D2988" s="7" t="s">
        <v>3501</v>
      </c>
      <c r="E2988" s="5">
        <v>31</v>
      </c>
      <c r="F2988" s="4">
        <v>31</v>
      </c>
      <c r="G2988" s="4">
        <v>0</v>
      </c>
      <c r="H2988" s="3">
        <v>17</v>
      </c>
      <c r="I2988" s="13">
        <f t="shared" si="184"/>
        <v>17158500</v>
      </c>
      <c r="J2988" s="12">
        <f t="shared" si="185"/>
        <v>57350000</v>
      </c>
      <c r="K2988" s="13">
        <f t="shared" si="186"/>
        <v>57350000</v>
      </c>
      <c r="L2988" s="12">
        <f t="shared" si="187"/>
        <v>57350000</v>
      </c>
    </row>
    <row r="2989" spans="1:12" ht="93.75" x14ac:dyDescent="0.25">
      <c r="A2989" s="11">
        <v>600130</v>
      </c>
      <c r="B2989" s="1"/>
      <c r="C2989" s="2" t="s">
        <v>3502</v>
      </c>
      <c r="D2989" s="7"/>
      <c r="E2989" s="5">
        <v>65</v>
      </c>
      <c r="F2989" s="4">
        <v>65</v>
      </c>
      <c r="G2989" s="4">
        <v>0</v>
      </c>
      <c r="H2989" s="3">
        <v>17</v>
      </c>
      <c r="I2989" s="13">
        <f t="shared" si="184"/>
        <v>35977500</v>
      </c>
      <c r="J2989" s="12">
        <f t="shared" si="185"/>
        <v>120250000</v>
      </c>
      <c r="K2989" s="13">
        <f t="shared" si="186"/>
        <v>120250000</v>
      </c>
      <c r="L2989" s="12">
        <f t="shared" si="187"/>
        <v>120250000</v>
      </c>
    </row>
    <row r="2990" spans="1:12" ht="56.25" x14ac:dyDescent="0.25">
      <c r="A2990" s="11">
        <v>600135</v>
      </c>
      <c r="B2990" s="1"/>
      <c r="C2990" s="2" t="s">
        <v>3503</v>
      </c>
      <c r="D2990" s="7"/>
      <c r="E2990" s="5">
        <v>122</v>
      </c>
      <c r="F2990" s="4">
        <v>122</v>
      </c>
      <c r="G2990" s="4">
        <v>0</v>
      </c>
      <c r="H2990" s="3">
        <v>26</v>
      </c>
      <c r="I2990" s="13">
        <f t="shared" si="184"/>
        <v>67527000</v>
      </c>
      <c r="J2990" s="12">
        <f t="shared" si="185"/>
        <v>225700000</v>
      </c>
      <c r="K2990" s="13">
        <f t="shared" si="186"/>
        <v>225700000</v>
      </c>
      <c r="L2990" s="12">
        <f t="shared" si="187"/>
        <v>225700000</v>
      </c>
    </row>
    <row r="2991" spans="1:12" ht="56.25" x14ac:dyDescent="0.25">
      <c r="A2991" s="11">
        <v>600140</v>
      </c>
      <c r="B2991" s="1"/>
      <c r="C2991" s="2" t="s">
        <v>1803</v>
      </c>
      <c r="D2991" s="7"/>
      <c r="E2991" s="5">
        <v>149</v>
      </c>
      <c r="F2991" s="4">
        <v>149</v>
      </c>
      <c r="G2991" s="4">
        <v>0</v>
      </c>
      <c r="H2991" s="3">
        <v>26</v>
      </c>
      <c r="I2991" s="13">
        <f t="shared" si="184"/>
        <v>82471500</v>
      </c>
      <c r="J2991" s="12">
        <f t="shared" si="185"/>
        <v>275650000</v>
      </c>
      <c r="K2991" s="13">
        <f t="shared" si="186"/>
        <v>275650000</v>
      </c>
      <c r="L2991" s="12">
        <f t="shared" si="187"/>
        <v>275650000</v>
      </c>
    </row>
    <row r="2992" spans="1:12" ht="75" x14ac:dyDescent="0.25">
      <c r="A2992" s="11">
        <v>600145</v>
      </c>
      <c r="B2992" s="1"/>
      <c r="C2992" s="2" t="s">
        <v>1804</v>
      </c>
      <c r="D2992" s="7"/>
      <c r="E2992" s="5">
        <v>144</v>
      </c>
      <c r="F2992" s="4">
        <v>144</v>
      </c>
      <c r="G2992" s="4">
        <v>0</v>
      </c>
      <c r="H2992" s="3">
        <v>26</v>
      </c>
      <c r="I2992" s="13">
        <f t="shared" si="184"/>
        <v>79704000</v>
      </c>
      <c r="J2992" s="12">
        <f t="shared" si="185"/>
        <v>266400000</v>
      </c>
      <c r="K2992" s="13">
        <f t="shared" si="186"/>
        <v>266400000</v>
      </c>
      <c r="L2992" s="12">
        <f t="shared" si="187"/>
        <v>266400000</v>
      </c>
    </row>
    <row r="2993" spans="1:12" ht="75" x14ac:dyDescent="0.25">
      <c r="A2993" s="11">
        <v>600150</v>
      </c>
      <c r="B2993" s="1"/>
      <c r="C2993" s="2" t="s">
        <v>1805</v>
      </c>
      <c r="D2993" s="7"/>
      <c r="E2993" s="5">
        <v>136</v>
      </c>
      <c r="F2993" s="4">
        <v>136</v>
      </c>
      <c r="G2993" s="4">
        <v>0</v>
      </c>
      <c r="H2993" s="3">
        <v>26</v>
      </c>
      <c r="I2993" s="13">
        <f t="shared" si="184"/>
        <v>75276000</v>
      </c>
      <c r="J2993" s="12">
        <f t="shared" si="185"/>
        <v>251600000</v>
      </c>
      <c r="K2993" s="13">
        <f t="shared" si="186"/>
        <v>251600000</v>
      </c>
      <c r="L2993" s="12">
        <f t="shared" si="187"/>
        <v>251600000</v>
      </c>
    </row>
    <row r="2994" spans="1:12" ht="56.25" x14ac:dyDescent="0.25">
      <c r="A2994" s="11">
        <v>600155</v>
      </c>
      <c r="B2994" s="1"/>
      <c r="C2994" s="2" t="s">
        <v>1806</v>
      </c>
      <c r="D2994" s="7"/>
      <c r="E2994" s="5">
        <v>155</v>
      </c>
      <c r="F2994" s="4">
        <v>155</v>
      </c>
      <c r="G2994" s="4">
        <v>0</v>
      </c>
      <c r="H2994" s="3">
        <v>26</v>
      </c>
      <c r="I2994" s="13">
        <f t="shared" si="184"/>
        <v>85792500</v>
      </c>
      <c r="J2994" s="12">
        <f t="shared" si="185"/>
        <v>286750000</v>
      </c>
      <c r="K2994" s="13">
        <f t="shared" si="186"/>
        <v>286750000</v>
      </c>
      <c r="L2994" s="12">
        <f t="shared" si="187"/>
        <v>286750000</v>
      </c>
    </row>
    <row r="2995" spans="1:12" ht="56.25" x14ac:dyDescent="0.25">
      <c r="A2995" s="11">
        <v>600160</v>
      </c>
      <c r="B2995" s="1" t="s">
        <v>24</v>
      </c>
      <c r="C2995" s="2" t="s">
        <v>3504</v>
      </c>
      <c r="D2995" s="7"/>
      <c r="E2995" s="5">
        <v>7</v>
      </c>
      <c r="F2995" s="4">
        <v>7</v>
      </c>
      <c r="G2995" s="4">
        <v>0</v>
      </c>
      <c r="H2995" s="3">
        <v>0</v>
      </c>
      <c r="I2995" s="13">
        <f t="shared" si="184"/>
        <v>3874500</v>
      </c>
      <c r="J2995" s="12">
        <f t="shared" si="185"/>
        <v>12950000</v>
      </c>
      <c r="K2995" s="13">
        <f t="shared" si="186"/>
        <v>12950000</v>
      </c>
      <c r="L2995" s="12">
        <f t="shared" si="187"/>
        <v>12950000</v>
      </c>
    </row>
    <row r="2996" spans="1:12" ht="56.25" x14ac:dyDescent="0.25">
      <c r="A2996" s="11">
        <v>600165</v>
      </c>
      <c r="B2996" s="1"/>
      <c r="C2996" s="2" t="s">
        <v>1807</v>
      </c>
      <c r="D2996" s="7"/>
      <c r="E2996" s="5">
        <v>143</v>
      </c>
      <c r="F2996" s="4">
        <v>143</v>
      </c>
      <c r="G2996" s="4">
        <v>0</v>
      </c>
      <c r="H2996" s="3">
        <v>26</v>
      </c>
      <c r="I2996" s="13">
        <f t="shared" si="184"/>
        <v>79150500</v>
      </c>
      <c r="J2996" s="12">
        <f t="shared" si="185"/>
        <v>264550000</v>
      </c>
      <c r="K2996" s="13">
        <f t="shared" si="186"/>
        <v>264550000</v>
      </c>
      <c r="L2996" s="12">
        <f t="shared" si="187"/>
        <v>264550000</v>
      </c>
    </row>
    <row r="2997" spans="1:12" ht="56.25" x14ac:dyDescent="0.25">
      <c r="A2997" s="11">
        <v>600170</v>
      </c>
      <c r="B2997" s="1"/>
      <c r="C2997" s="2" t="s">
        <v>1808</v>
      </c>
      <c r="D2997" s="7"/>
      <c r="E2997" s="5">
        <v>158</v>
      </c>
      <c r="F2997" s="4">
        <v>158</v>
      </c>
      <c r="G2997" s="4">
        <v>0</v>
      </c>
      <c r="H2997" s="3">
        <v>26</v>
      </c>
      <c r="I2997" s="13">
        <f t="shared" si="184"/>
        <v>87453000</v>
      </c>
      <c r="J2997" s="12">
        <f t="shared" si="185"/>
        <v>292300000</v>
      </c>
      <c r="K2997" s="13">
        <f t="shared" si="186"/>
        <v>292300000</v>
      </c>
      <c r="L2997" s="12">
        <f t="shared" si="187"/>
        <v>292300000</v>
      </c>
    </row>
    <row r="2998" spans="1:12" ht="168.75" x14ac:dyDescent="0.25">
      <c r="A2998" s="11">
        <v>600175</v>
      </c>
      <c r="B2998" s="1"/>
      <c r="C2998" s="2" t="s">
        <v>3505</v>
      </c>
      <c r="D2998" s="7" t="s">
        <v>3506</v>
      </c>
      <c r="E2998" s="5">
        <v>172</v>
      </c>
      <c r="F2998" s="4">
        <v>172</v>
      </c>
      <c r="G2998" s="4">
        <v>0</v>
      </c>
      <c r="H2998" s="3">
        <v>26</v>
      </c>
      <c r="I2998" s="13">
        <f t="shared" si="184"/>
        <v>95202000</v>
      </c>
      <c r="J2998" s="12">
        <f t="shared" si="185"/>
        <v>318200000</v>
      </c>
      <c r="K2998" s="13">
        <f t="shared" si="186"/>
        <v>318200000</v>
      </c>
      <c r="L2998" s="12">
        <f t="shared" si="187"/>
        <v>318200000</v>
      </c>
    </row>
    <row r="2999" spans="1:12" ht="37.5" x14ac:dyDescent="0.25">
      <c r="A2999" s="11">
        <v>600180</v>
      </c>
      <c r="B2999" s="1"/>
      <c r="C2999" s="2" t="s">
        <v>1809</v>
      </c>
      <c r="D2999" s="7"/>
      <c r="E2999" s="5">
        <v>130</v>
      </c>
      <c r="F2999" s="4">
        <v>130</v>
      </c>
      <c r="G2999" s="4">
        <v>0</v>
      </c>
      <c r="H2999" s="3">
        <v>26</v>
      </c>
      <c r="I2999" s="13">
        <f t="shared" si="184"/>
        <v>71955000</v>
      </c>
      <c r="J2999" s="12">
        <f t="shared" si="185"/>
        <v>240500000</v>
      </c>
      <c r="K2999" s="13">
        <f t="shared" si="186"/>
        <v>240500000</v>
      </c>
      <c r="L2999" s="12">
        <f t="shared" si="187"/>
        <v>240500000</v>
      </c>
    </row>
    <row r="3000" spans="1:12" ht="93.75" x14ac:dyDescent="0.25">
      <c r="A3000" s="11">
        <v>600185</v>
      </c>
      <c r="B3000" s="1"/>
      <c r="C3000" s="2" t="s">
        <v>1810</v>
      </c>
      <c r="D3000" s="7"/>
      <c r="E3000" s="5">
        <v>145</v>
      </c>
      <c r="F3000" s="4">
        <v>145</v>
      </c>
      <c r="G3000" s="4">
        <v>0</v>
      </c>
      <c r="H3000" s="3">
        <v>26</v>
      </c>
      <c r="I3000" s="13">
        <f t="shared" si="184"/>
        <v>80257500</v>
      </c>
      <c r="J3000" s="12">
        <f t="shared" si="185"/>
        <v>268250000</v>
      </c>
      <c r="K3000" s="13">
        <f t="shared" si="186"/>
        <v>268250000</v>
      </c>
      <c r="L3000" s="12">
        <f t="shared" si="187"/>
        <v>268250000</v>
      </c>
    </row>
    <row r="3001" spans="1:12" ht="75" x14ac:dyDescent="0.25">
      <c r="A3001" s="11">
        <v>600190</v>
      </c>
      <c r="B3001" s="1"/>
      <c r="C3001" s="2" t="s">
        <v>1811</v>
      </c>
      <c r="D3001" s="7" t="s">
        <v>3507</v>
      </c>
      <c r="E3001" s="5">
        <v>105</v>
      </c>
      <c r="F3001" s="4">
        <v>105</v>
      </c>
      <c r="G3001" s="4">
        <v>0</v>
      </c>
      <c r="H3001" s="3">
        <v>26</v>
      </c>
      <c r="I3001" s="13">
        <f t="shared" si="184"/>
        <v>58117500</v>
      </c>
      <c r="J3001" s="12">
        <f t="shared" si="185"/>
        <v>194250000</v>
      </c>
      <c r="K3001" s="13">
        <f t="shared" si="186"/>
        <v>194250000</v>
      </c>
      <c r="L3001" s="12">
        <f t="shared" si="187"/>
        <v>194250000</v>
      </c>
    </row>
    <row r="3002" spans="1:12" ht="112.5" x14ac:dyDescent="0.25">
      <c r="A3002" s="11">
        <v>600195</v>
      </c>
      <c r="B3002" s="1"/>
      <c r="C3002" s="2" t="s">
        <v>1812</v>
      </c>
      <c r="D3002" s="7"/>
      <c r="E3002" s="5">
        <v>165</v>
      </c>
      <c r="F3002" s="4">
        <v>165</v>
      </c>
      <c r="G3002" s="4">
        <v>0</v>
      </c>
      <c r="H3002" s="3">
        <v>26</v>
      </c>
      <c r="I3002" s="13">
        <f t="shared" si="184"/>
        <v>91327500</v>
      </c>
      <c r="J3002" s="12">
        <f t="shared" si="185"/>
        <v>305250000</v>
      </c>
      <c r="K3002" s="13">
        <f t="shared" si="186"/>
        <v>305250000</v>
      </c>
      <c r="L3002" s="12">
        <f t="shared" si="187"/>
        <v>305250000</v>
      </c>
    </row>
    <row r="3003" spans="1:12" ht="56.25" x14ac:dyDescent="0.25">
      <c r="A3003" s="11">
        <v>600200</v>
      </c>
      <c r="B3003" s="1"/>
      <c r="C3003" s="2" t="s">
        <v>1813</v>
      </c>
      <c r="D3003" s="7" t="s">
        <v>3508</v>
      </c>
      <c r="E3003" s="5">
        <v>141</v>
      </c>
      <c r="F3003" s="4">
        <v>141</v>
      </c>
      <c r="G3003" s="4">
        <v>0</v>
      </c>
      <c r="H3003" s="3">
        <v>26</v>
      </c>
      <c r="I3003" s="13">
        <f t="shared" si="184"/>
        <v>78043500</v>
      </c>
      <c r="J3003" s="12">
        <f t="shared" si="185"/>
        <v>260850000</v>
      </c>
      <c r="K3003" s="13">
        <f t="shared" si="186"/>
        <v>260850000</v>
      </c>
      <c r="L3003" s="12">
        <f t="shared" si="187"/>
        <v>260850000</v>
      </c>
    </row>
    <row r="3004" spans="1:12" ht="56.25" x14ac:dyDescent="0.25">
      <c r="A3004" s="11">
        <v>600205</v>
      </c>
      <c r="B3004" s="1"/>
      <c r="C3004" s="2" t="s">
        <v>1814</v>
      </c>
      <c r="D3004" s="7"/>
      <c r="E3004" s="5">
        <v>151</v>
      </c>
      <c r="F3004" s="4">
        <v>151</v>
      </c>
      <c r="G3004" s="4">
        <v>0</v>
      </c>
      <c r="H3004" s="3">
        <v>26</v>
      </c>
      <c r="I3004" s="13">
        <f t="shared" si="184"/>
        <v>83578500</v>
      </c>
      <c r="J3004" s="12">
        <f t="shared" si="185"/>
        <v>279350000</v>
      </c>
      <c r="K3004" s="13">
        <f t="shared" si="186"/>
        <v>279350000</v>
      </c>
      <c r="L3004" s="12">
        <f t="shared" si="187"/>
        <v>279350000</v>
      </c>
    </row>
    <row r="3005" spans="1:12" ht="93.75" x14ac:dyDescent="0.25">
      <c r="A3005" s="11">
        <v>600210</v>
      </c>
      <c r="B3005" s="1"/>
      <c r="C3005" s="2" t="s">
        <v>1815</v>
      </c>
      <c r="D3005" s="7"/>
      <c r="E3005" s="5">
        <v>144</v>
      </c>
      <c r="F3005" s="4">
        <v>144</v>
      </c>
      <c r="G3005" s="4">
        <v>0</v>
      </c>
      <c r="H3005" s="3">
        <v>26</v>
      </c>
      <c r="I3005" s="13">
        <f t="shared" si="184"/>
        <v>79704000</v>
      </c>
      <c r="J3005" s="12">
        <f t="shared" si="185"/>
        <v>266400000</v>
      </c>
      <c r="K3005" s="13">
        <f t="shared" si="186"/>
        <v>266400000</v>
      </c>
      <c r="L3005" s="12">
        <f t="shared" si="187"/>
        <v>266400000</v>
      </c>
    </row>
    <row r="3006" spans="1:12" ht="93.75" x14ac:dyDescent="0.25">
      <c r="A3006" s="11">
        <v>600215</v>
      </c>
      <c r="B3006" s="1"/>
      <c r="C3006" s="2" t="s">
        <v>1816</v>
      </c>
      <c r="D3006" s="7"/>
      <c r="E3006" s="5">
        <v>151</v>
      </c>
      <c r="F3006" s="4">
        <v>151</v>
      </c>
      <c r="G3006" s="4">
        <v>0</v>
      </c>
      <c r="H3006" s="3">
        <v>26</v>
      </c>
      <c r="I3006" s="13">
        <f t="shared" si="184"/>
        <v>83578500</v>
      </c>
      <c r="J3006" s="12">
        <f t="shared" si="185"/>
        <v>279350000</v>
      </c>
      <c r="K3006" s="13">
        <f t="shared" si="186"/>
        <v>279350000</v>
      </c>
      <c r="L3006" s="12">
        <f t="shared" si="187"/>
        <v>279350000</v>
      </c>
    </row>
    <row r="3007" spans="1:12" ht="56.25" x14ac:dyDescent="0.25">
      <c r="A3007" s="11">
        <v>600220</v>
      </c>
      <c r="B3007" s="1"/>
      <c r="C3007" s="2" t="s">
        <v>1817</v>
      </c>
      <c r="D3007" s="7"/>
      <c r="E3007" s="5">
        <v>157</v>
      </c>
      <c r="F3007" s="4">
        <v>157</v>
      </c>
      <c r="G3007" s="4">
        <v>0</v>
      </c>
      <c r="H3007" s="3">
        <v>26</v>
      </c>
      <c r="I3007" s="13">
        <f t="shared" si="184"/>
        <v>86899500</v>
      </c>
      <c r="J3007" s="12">
        <f t="shared" si="185"/>
        <v>290450000</v>
      </c>
      <c r="K3007" s="13">
        <f t="shared" si="186"/>
        <v>290450000</v>
      </c>
      <c r="L3007" s="12">
        <f t="shared" si="187"/>
        <v>290450000</v>
      </c>
    </row>
    <row r="3008" spans="1:12" ht="56.25" x14ac:dyDescent="0.25">
      <c r="A3008" s="11">
        <v>600225</v>
      </c>
      <c r="B3008" s="1"/>
      <c r="C3008" s="2" t="s">
        <v>1818</v>
      </c>
      <c r="D3008" s="7"/>
      <c r="E3008" s="5">
        <v>145</v>
      </c>
      <c r="F3008" s="4">
        <v>145</v>
      </c>
      <c r="G3008" s="4">
        <v>0</v>
      </c>
      <c r="H3008" s="3">
        <v>26</v>
      </c>
      <c r="I3008" s="13">
        <f t="shared" si="184"/>
        <v>80257500</v>
      </c>
      <c r="J3008" s="12">
        <f t="shared" si="185"/>
        <v>268250000</v>
      </c>
      <c r="K3008" s="13">
        <f t="shared" si="186"/>
        <v>268250000</v>
      </c>
      <c r="L3008" s="12">
        <f t="shared" si="187"/>
        <v>268250000</v>
      </c>
    </row>
    <row r="3009" spans="1:12" ht="37.5" x14ac:dyDescent="0.25">
      <c r="A3009" s="11">
        <v>600230</v>
      </c>
      <c r="B3009" s="1"/>
      <c r="C3009" s="2" t="s">
        <v>1819</v>
      </c>
      <c r="D3009" s="7"/>
      <c r="E3009" s="5">
        <v>94</v>
      </c>
      <c r="F3009" s="4">
        <v>94</v>
      </c>
      <c r="G3009" s="4">
        <v>0</v>
      </c>
      <c r="H3009" s="3">
        <v>26</v>
      </c>
      <c r="I3009" s="13">
        <f t="shared" si="184"/>
        <v>52029000</v>
      </c>
      <c r="J3009" s="12">
        <f t="shared" si="185"/>
        <v>173900000</v>
      </c>
      <c r="K3009" s="13">
        <f t="shared" si="186"/>
        <v>173900000</v>
      </c>
      <c r="L3009" s="12">
        <f t="shared" si="187"/>
        <v>173900000</v>
      </c>
    </row>
    <row r="3010" spans="1:12" ht="37.5" x14ac:dyDescent="0.25">
      <c r="A3010" s="11">
        <v>600235</v>
      </c>
      <c r="B3010" s="1"/>
      <c r="C3010" s="2" t="s">
        <v>1820</v>
      </c>
      <c r="D3010" s="7"/>
      <c r="E3010" s="5">
        <v>79</v>
      </c>
      <c r="F3010" s="4">
        <v>79</v>
      </c>
      <c r="G3010" s="4">
        <v>0</v>
      </c>
      <c r="H3010" s="3">
        <v>26</v>
      </c>
      <c r="I3010" s="13">
        <f t="shared" si="184"/>
        <v>43726500</v>
      </c>
      <c r="J3010" s="12">
        <f t="shared" si="185"/>
        <v>146150000</v>
      </c>
      <c r="K3010" s="13">
        <f t="shared" si="186"/>
        <v>146150000</v>
      </c>
      <c r="L3010" s="12">
        <f t="shared" si="187"/>
        <v>146150000</v>
      </c>
    </row>
    <row r="3011" spans="1:12" ht="56.25" x14ac:dyDescent="0.25">
      <c r="A3011" s="11">
        <v>600240</v>
      </c>
      <c r="B3011" s="1"/>
      <c r="C3011" s="2" t="s">
        <v>1821</v>
      </c>
      <c r="D3011" s="7"/>
      <c r="E3011" s="5">
        <v>160</v>
      </c>
      <c r="F3011" s="4">
        <v>160</v>
      </c>
      <c r="G3011" s="4">
        <v>0</v>
      </c>
      <c r="H3011" s="3">
        <v>26</v>
      </c>
      <c r="I3011" s="13">
        <f t="shared" si="184"/>
        <v>88560000</v>
      </c>
      <c r="J3011" s="12">
        <f t="shared" si="185"/>
        <v>296000000</v>
      </c>
      <c r="K3011" s="13">
        <f t="shared" si="186"/>
        <v>296000000</v>
      </c>
      <c r="L3011" s="12">
        <f t="shared" si="187"/>
        <v>296000000</v>
      </c>
    </row>
    <row r="3012" spans="1:12" ht="75" x14ac:dyDescent="0.25">
      <c r="A3012" s="11">
        <v>600245</v>
      </c>
      <c r="B3012" s="1"/>
      <c r="C3012" s="2" t="s">
        <v>1822</v>
      </c>
      <c r="D3012" s="7"/>
      <c r="E3012" s="5">
        <v>193</v>
      </c>
      <c r="F3012" s="4">
        <v>193</v>
      </c>
      <c r="G3012" s="4">
        <v>0</v>
      </c>
      <c r="H3012" s="3">
        <v>26</v>
      </c>
      <c r="I3012" s="13">
        <f t="shared" ref="I3012:I3075" si="188">F3012*553500+G3012*1140000</f>
        <v>106825500</v>
      </c>
      <c r="J3012" s="12">
        <f t="shared" ref="J3012:J3075" si="189">F3012*1850000+G3012*5100000</f>
        <v>357050000</v>
      </c>
      <c r="K3012" s="13">
        <f t="shared" ref="K3012:K3075" si="190">F3012*1850000+G3012*2060000</f>
        <v>357050000</v>
      </c>
      <c r="L3012" s="12">
        <f t="shared" ref="L3012:L3075" si="191">F3012*1850000+G3012*4340000</f>
        <v>357050000</v>
      </c>
    </row>
    <row r="3013" spans="1:12" ht="112.5" x14ac:dyDescent="0.25">
      <c r="A3013" s="11">
        <v>600250</v>
      </c>
      <c r="B3013" s="1"/>
      <c r="C3013" s="2" t="s">
        <v>1823</v>
      </c>
      <c r="D3013" s="7" t="s">
        <v>3509</v>
      </c>
      <c r="E3013" s="5">
        <v>140</v>
      </c>
      <c r="F3013" s="4">
        <v>140</v>
      </c>
      <c r="G3013" s="4">
        <v>0</v>
      </c>
      <c r="H3013" s="3">
        <v>26</v>
      </c>
      <c r="I3013" s="13">
        <f t="shared" si="188"/>
        <v>77490000</v>
      </c>
      <c r="J3013" s="12">
        <f t="shared" si="189"/>
        <v>259000000</v>
      </c>
      <c r="K3013" s="13">
        <f t="shared" si="190"/>
        <v>259000000</v>
      </c>
      <c r="L3013" s="12">
        <f t="shared" si="191"/>
        <v>259000000</v>
      </c>
    </row>
    <row r="3014" spans="1:12" ht="37.5" x14ac:dyDescent="0.25">
      <c r="A3014" s="11">
        <v>600255</v>
      </c>
      <c r="B3014" s="1" t="s">
        <v>24</v>
      </c>
      <c r="C3014" s="2" t="s">
        <v>3510</v>
      </c>
      <c r="D3014" s="7"/>
      <c r="E3014" s="5">
        <v>7</v>
      </c>
      <c r="F3014" s="4">
        <v>7</v>
      </c>
      <c r="G3014" s="4">
        <v>0</v>
      </c>
      <c r="H3014" s="3">
        <v>0</v>
      </c>
      <c r="I3014" s="13">
        <f t="shared" si="188"/>
        <v>3874500</v>
      </c>
      <c r="J3014" s="12">
        <f t="shared" si="189"/>
        <v>12950000</v>
      </c>
      <c r="K3014" s="13">
        <f t="shared" si="190"/>
        <v>12950000</v>
      </c>
      <c r="L3014" s="12">
        <f t="shared" si="191"/>
        <v>12950000</v>
      </c>
    </row>
    <row r="3015" spans="1:12" ht="112.5" x14ac:dyDescent="0.25">
      <c r="A3015" s="11">
        <v>600260</v>
      </c>
      <c r="B3015" s="1"/>
      <c r="C3015" s="2" t="s">
        <v>1824</v>
      </c>
      <c r="D3015" s="7"/>
      <c r="E3015" s="5">
        <v>207</v>
      </c>
      <c r="F3015" s="4">
        <v>207</v>
      </c>
      <c r="G3015" s="4">
        <v>0</v>
      </c>
      <c r="H3015" s="3">
        <v>26</v>
      </c>
      <c r="I3015" s="13">
        <f t="shared" si="188"/>
        <v>114574500</v>
      </c>
      <c r="J3015" s="12">
        <f t="shared" si="189"/>
        <v>382950000</v>
      </c>
      <c r="K3015" s="13">
        <f t="shared" si="190"/>
        <v>382950000</v>
      </c>
      <c r="L3015" s="12">
        <f t="shared" si="191"/>
        <v>382950000</v>
      </c>
    </row>
    <row r="3016" spans="1:12" ht="75" x14ac:dyDescent="0.25">
      <c r="A3016" s="11">
        <v>600265</v>
      </c>
      <c r="B3016" s="1"/>
      <c r="C3016" s="2" t="s">
        <v>1825</v>
      </c>
      <c r="D3016" s="7"/>
      <c r="E3016" s="5">
        <v>226</v>
      </c>
      <c r="F3016" s="4">
        <v>226</v>
      </c>
      <c r="G3016" s="4">
        <v>0</v>
      </c>
      <c r="H3016" s="3">
        <v>26</v>
      </c>
      <c r="I3016" s="13">
        <f t="shared" si="188"/>
        <v>125091000</v>
      </c>
      <c r="J3016" s="12">
        <f t="shared" si="189"/>
        <v>418100000</v>
      </c>
      <c r="K3016" s="13">
        <f t="shared" si="190"/>
        <v>418100000</v>
      </c>
      <c r="L3016" s="12">
        <f t="shared" si="191"/>
        <v>418100000</v>
      </c>
    </row>
    <row r="3017" spans="1:12" ht="75" x14ac:dyDescent="0.25">
      <c r="A3017" s="11">
        <v>600270</v>
      </c>
      <c r="B3017" s="1"/>
      <c r="C3017" s="2" t="s">
        <v>1826</v>
      </c>
      <c r="D3017" s="7"/>
      <c r="E3017" s="5">
        <v>284</v>
      </c>
      <c r="F3017" s="4">
        <v>284</v>
      </c>
      <c r="G3017" s="4">
        <v>0</v>
      </c>
      <c r="H3017" s="3">
        <v>26</v>
      </c>
      <c r="I3017" s="13">
        <f t="shared" si="188"/>
        <v>157194000</v>
      </c>
      <c r="J3017" s="12">
        <f t="shared" si="189"/>
        <v>525400000</v>
      </c>
      <c r="K3017" s="13">
        <f t="shared" si="190"/>
        <v>525400000</v>
      </c>
      <c r="L3017" s="12">
        <f t="shared" si="191"/>
        <v>525400000</v>
      </c>
    </row>
    <row r="3018" spans="1:12" ht="56.25" x14ac:dyDescent="0.25">
      <c r="A3018" s="11">
        <v>600275</v>
      </c>
      <c r="B3018" s="1"/>
      <c r="C3018" s="2" t="s">
        <v>1827</v>
      </c>
      <c r="D3018" s="7"/>
      <c r="E3018" s="5">
        <v>243</v>
      </c>
      <c r="F3018" s="4">
        <v>243</v>
      </c>
      <c r="G3018" s="4">
        <v>0</v>
      </c>
      <c r="H3018" s="3">
        <v>26</v>
      </c>
      <c r="I3018" s="13">
        <f t="shared" si="188"/>
        <v>134500500</v>
      </c>
      <c r="J3018" s="12">
        <f t="shared" si="189"/>
        <v>449550000</v>
      </c>
      <c r="K3018" s="13">
        <f t="shared" si="190"/>
        <v>449550000</v>
      </c>
      <c r="L3018" s="12">
        <f t="shared" si="191"/>
        <v>449550000</v>
      </c>
    </row>
    <row r="3019" spans="1:12" ht="93.75" x14ac:dyDescent="0.25">
      <c r="A3019" s="11">
        <v>600280</v>
      </c>
      <c r="B3019" s="1"/>
      <c r="C3019" s="2" t="s">
        <v>1828</v>
      </c>
      <c r="D3019" s="7"/>
      <c r="E3019" s="5">
        <v>159</v>
      </c>
      <c r="F3019" s="4">
        <v>159</v>
      </c>
      <c r="G3019" s="4">
        <v>0</v>
      </c>
      <c r="H3019" s="3">
        <v>26</v>
      </c>
      <c r="I3019" s="13">
        <f t="shared" si="188"/>
        <v>88006500</v>
      </c>
      <c r="J3019" s="12">
        <f t="shared" si="189"/>
        <v>294150000</v>
      </c>
      <c r="K3019" s="13">
        <f t="shared" si="190"/>
        <v>294150000</v>
      </c>
      <c r="L3019" s="12">
        <f t="shared" si="191"/>
        <v>294150000</v>
      </c>
    </row>
    <row r="3020" spans="1:12" ht="112.5" x14ac:dyDescent="0.25">
      <c r="A3020" s="11">
        <v>600285</v>
      </c>
      <c r="B3020" s="1"/>
      <c r="C3020" s="2" t="s">
        <v>1829</v>
      </c>
      <c r="D3020" s="7"/>
      <c r="E3020" s="5">
        <v>263</v>
      </c>
      <c r="F3020" s="4">
        <v>263</v>
      </c>
      <c r="G3020" s="4">
        <v>0</v>
      </c>
      <c r="H3020" s="3">
        <v>26</v>
      </c>
      <c r="I3020" s="13">
        <f t="shared" si="188"/>
        <v>145570500</v>
      </c>
      <c r="J3020" s="12">
        <f t="shared" si="189"/>
        <v>486550000</v>
      </c>
      <c r="K3020" s="13">
        <f t="shared" si="190"/>
        <v>486550000</v>
      </c>
      <c r="L3020" s="12">
        <f t="shared" si="191"/>
        <v>486550000</v>
      </c>
    </row>
    <row r="3021" spans="1:12" ht="150" x14ac:dyDescent="0.25">
      <c r="A3021" s="11">
        <v>600290</v>
      </c>
      <c r="B3021" s="1"/>
      <c r="C3021" s="2" t="s">
        <v>3511</v>
      </c>
      <c r="D3021" s="7"/>
      <c r="E3021" s="5">
        <v>237</v>
      </c>
      <c r="F3021" s="4">
        <v>237</v>
      </c>
      <c r="G3021" s="4">
        <v>0</v>
      </c>
      <c r="H3021" s="3">
        <v>26</v>
      </c>
      <c r="I3021" s="13">
        <f t="shared" si="188"/>
        <v>131179500</v>
      </c>
      <c r="J3021" s="12">
        <f t="shared" si="189"/>
        <v>438450000</v>
      </c>
      <c r="K3021" s="13">
        <f t="shared" si="190"/>
        <v>438450000</v>
      </c>
      <c r="L3021" s="12">
        <f t="shared" si="191"/>
        <v>438450000</v>
      </c>
    </row>
    <row r="3022" spans="1:12" ht="112.5" x14ac:dyDescent="0.25">
      <c r="A3022" s="11">
        <v>600295</v>
      </c>
      <c r="B3022" s="1"/>
      <c r="C3022" s="2" t="s">
        <v>1830</v>
      </c>
      <c r="D3022" s="7"/>
      <c r="E3022" s="5">
        <v>85</v>
      </c>
      <c r="F3022" s="4">
        <v>85</v>
      </c>
      <c r="G3022" s="4">
        <v>0</v>
      </c>
      <c r="H3022" s="3">
        <v>26</v>
      </c>
      <c r="I3022" s="13">
        <f t="shared" si="188"/>
        <v>47047500</v>
      </c>
      <c r="J3022" s="12">
        <f t="shared" si="189"/>
        <v>157250000</v>
      </c>
      <c r="K3022" s="13">
        <f t="shared" si="190"/>
        <v>157250000</v>
      </c>
      <c r="L3022" s="12">
        <f t="shared" si="191"/>
        <v>157250000</v>
      </c>
    </row>
    <row r="3023" spans="1:12" ht="131.25" x14ac:dyDescent="0.25">
      <c r="A3023" s="11">
        <v>600300</v>
      </c>
      <c r="B3023" s="1"/>
      <c r="C3023" s="2" t="s">
        <v>1831</v>
      </c>
      <c r="D3023" s="7" t="s">
        <v>3512</v>
      </c>
      <c r="E3023" s="5">
        <v>115</v>
      </c>
      <c r="F3023" s="4">
        <v>115</v>
      </c>
      <c r="G3023" s="4">
        <v>0</v>
      </c>
      <c r="H3023" s="3">
        <v>26</v>
      </c>
      <c r="I3023" s="13">
        <f t="shared" si="188"/>
        <v>63652500</v>
      </c>
      <c r="J3023" s="12">
        <f t="shared" si="189"/>
        <v>212750000</v>
      </c>
      <c r="K3023" s="13">
        <f t="shared" si="190"/>
        <v>212750000</v>
      </c>
      <c r="L3023" s="12">
        <f t="shared" si="191"/>
        <v>212750000</v>
      </c>
    </row>
    <row r="3024" spans="1:12" ht="112.5" x14ac:dyDescent="0.25">
      <c r="A3024" s="11">
        <v>600305</v>
      </c>
      <c r="B3024" s="1"/>
      <c r="C3024" s="2" t="s">
        <v>5511</v>
      </c>
      <c r="D3024" s="7"/>
      <c r="E3024" s="5">
        <v>68</v>
      </c>
      <c r="F3024" s="4">
        <v>68</v>
      </c>
      <c r="G3024" s="4">
        <v>0</v>
      </c>
      <c r="H3024" s="3">
        <v>26</v>
      </c>
      <c r="I3024" s="13">
        <f t="shared" si="188"/>
        <v>37638000</v>
      </c>
      <c r="J3024" s="12">
        <f t="shared" si="189"/>
        <v>125800000</v>
      </c>
      <c r="K3024" s="13">
        <f t="shared" si="190"/>
        <v>125800000</v>
      </c>
      <c r="L3024" s="12">
        <f t="shared" si="191"/>
        <v>125800000</v>
      </c>
    </row>
    <row r="3025" spans="1:12" ht="131.25" x14ac:dyDescent="0.25">
      <c r="A3025" s="11">
        <v>600310</v>
      </c>
      <c r="B3025" s="1"/>
      <c r="C3025" s="2" t="s">
        <v>1832</v>
      </c>
      <c r="D3025" s="7"/>
      <c r="E3025" s="5">
        <v>196</v>
      </c>
      <c r="F3025" s="4">
        <v>196</v>
      </c>
      <c r="G3025" s="4">
        <v>0</v>
      </c>
      <c r="H3025" s="3">
        <v>26</v>
      </c>
      <c r="I3025" s="13">
        <f t="shared" si="188"/>
        <v>108486000</v>
      </c>
      <c r="J3025" s="12">
        <f t="shared" si="189"/>
        <v>362600000</v>
      </c>
      <c r="K3025" s="13">
        <f t="shared" si="190"/>
        <v>362600000</v>
      </c>
      <c r="L3025" s="12">
        <f t="shared" si="191"/>
        <v>362600000</v>
      </c>
    </row>
    <row r="3026" spans="1:12" ht="93.75" x14ac:dyDescent="0.25">
      <c r="A3026" s="11">
        <v>600315</v>
      </c>
      <c r="B3026" s="1"/>
      <c r="C3026" s="2" t="s">
        <v>5512</v>
      </c>
      <c r="D3026" s="7"/>
      <c r="E3026" s="5">
        <v>174</v>
      </c>
      <c r="F3026" s="4">
        <v>174</v>
      </c>
      <c r="G3026" s="4">
        <v>0</v>
      </c>
      <c r="H3026" s="3">
        <v>26</v>
      </c>
      <c r="I3026" s="13">
        <f t="shared" si="188"/>
        <v>96309000</v>
      </c>
      <c r="J3026" s="12">
        <f t="shared" si="189"/>
        <v>321900000</v>
      </c>
      <c r="K3026" s="13">
        <f t="shared" si="190"/>
        <v>321900000</v>
      </c>
      <c r="L3026" s="12">
        <f t="shared" si="191"/>
        <v>321900000</v>
      </c>
    </row>
    <row r="3027" spans="1:12" ht="93.75" x14ac:dyDescent="0.25">
      <c r="A3027" s="11">
        <v>600320</v>
      </c>
      <c r="B3027" s="1"/>
      <c r="C3027" s="2" t="s">
        <v>1833</v>
      </c>
      <c r="D3027" s="7"/>
      <c r="E3027" s="5">
        <v>187</v>
      </c>
      <c r="F3027" s="4">
        <v>187</v>
      </c>
      <c r="G3027" s="4">
        <v>0</v>
      </c>
      <c r="H3027" s="3">
        <v>26</v>
      </c>
      <c r="I3027" s="13">
        <f t="shared" si="188"/>
        <v>103504500</v>
      </c>
      <c r="J3027" s="12">
        <f t="shared" si="189"/>
        <v>345950000</v>
      </c>
      <c r="K3027" s="13">
        <f t="shared" si="190"/>
        <v>345950000</v>
      </c>
      <c r="L3027" s="12">
        <f t="shared" si="191"/>
        <v>345950000</v>
      </c>
    </row>
    <row r="3028" spans="1:12" ht="93.75" x14ac:dyDescent="0.25">
      <c r="A3028" s="11">
        <v>600325</v>
      </c>
      <c r="B3028" s="1"/>
      <c r="C3028" s="2" t="s">
        <v>1834</v>
      </c>
      <c r="D3028" s="7"/>
      <c r="E3028" s="5">
        <v>172</v>
      </c>
      <c r="F3028" s="4">
        <v>172</v>
      </c>
      <c r="G3028" s="4">
        <v>0</v>
      </c>
      <c r="H3028" s="3">
        <v>26</v>
      </c>
      <c r="I3028" s="13">
        <f t="shared" si="188"/>
        <v>95202000</v>
      </c>
      <c r="J3028" s="12">
        <f t="shared" si="189"/>
        <v>318200000</v>
      </c>
      <c r="K3028" s="13">
        <f t="shared" si="190"/>
        <v>318200000</v>
      </c>
      <c r="L3028" s="12">
        <f t="shared" si="191"/>
        <v>318200000</v>
      </c>
    </row>
    <row r="3029" spans="1:12" ht="131.25" x14ac:dyDescent="0.25">
      <c r="A3029" s="11">
        <v>600330</v>
      </c>
      <c r="B3029" s="1"/>
      <c r="C3029" s="2" t="s">
        <v>1835</v>
      </c>
      <c r="D3029" s="7"/>
      <c r="E3029" s="5">
        <v>163</v>
      </c>
      <c r="F3029" s="4">
        <v>163</v>
      </c>
      <c r="G3029" s="4">
        <v>0</v>
      </c>
      <c r="H3029" s="3">
        <v>26</v>
      </c>
      <c r="I3029" s="13">
        <f t="shared" si="188"/>
        <v>90220500</v>
      </c>
      <c r="J3029" s="12">
        <f t="shared" si="189"/>
        <v>301550000</v>
      </c>
      <c r="K3029" s="13">
        <f t="shared" si="190"/>
        <v>301550000</v>
      </c>
      <c r="L3029" s="12">
        <f t="shared" si="191"/>
        <v>301550000</v>
      </c>
    </row>
    <row r="3030" spans="1:12" ht="75" x14ac:dyDescent="0.25">
      <c r="A3030" s="11">
        <v>600335</v>
      </c>
      <c r="B3030" s="1"/>
      <c r="C3030" s="2" t="s">
        <v>1836</v>
      </c>
      <c r="D3030" s="7"/>
      <c r="E3030" s="5">
        <v>141</v>
      </c>
      <c r="F3030" s="4">
        <v>141</v>
      </c>
      <c r="G3030" s="4">
        <v>0</v>
      </c>
      <c r="H3030" s="3">
        <v>26</v>
      </c>
      <c r="I3030" s="13">
        <f t="shared" si="188"/>
        <v>78043500</v>
      </c>
      <c r="J3030" s="12">
        <f t="shared" si="189"/>
        <v>260850000</v>
      </c>
      <c r="K3030" s="13">
        <f t="shared" si="190"/>
        <v>260850000</v>
      </c>
      <c r="L3030" s="12">
        <f t="shared" si="191"/>
        <v>260850000</v>
      </c>
    </row>
    <row r="3031" spans="1:12" ht="75" x14ac:dyDescent="0.25">
      <c r="A3031" s="11">
        <v>600340</v>
      </c>
      <c r="B3031" s="1"/>
      <c r="C3031" s="2" t="s">
        <v>1837</v>
      </c>
      <c r="D3031" s="7" t="s">
        <v>3513</v>
      </c>
      <c r="E3031" s="5">
        <v>242</v>
      </c>
      <c r="F3031" s="4">
        <v>242</v>
      </c>
      <c r="G3031" s="4">
        <v>0</v>
      </c>
      <c r="H3031" s="3">
        <v>26</v>
      </c>
      <c r="I3031" s="13">
        <f t="shared" si="188"/>
        <v>133947000</v>
      </c>
      <c r="J3031" s="12">
        <f t="shared" si="189"/>
        <v>447700000</v>
      </c>
      <c r="K3031" s="13">
        <f t="shared" si="190"/>
        <v>447700000</v>
      </c>
      <c r="L3031" s="12">
        <f t="shared" si="191"/>
        <v>447700000</v>
      </c>
    </row>
    <row r="3032" spans="1:12" ht="56.25" x14ac:dyDescent="0.25">
      <c r="A3032" s="11">
        <v>600345</v>
      </c>
      <c r="B3032" s="1"/>
      <c r="C3032" s="2" t="s">
        <v>1838</v>
      </c>
      <c r="D3032" s="7"/>
      <c r="E3032" s="5">
        <v>174</v>
      </c>
      <c r="F3032" s="4">
        <v>174</v>
      </c>
      <c r="G3032" s="4">
        <v>0</v>
      </c>
      <c r="H3032" s="3">
        <v>26</v>
      </c>
      <c r="I3032" s="13">
        <f t="shared" si="188"/>
        <v>96309000</v>
      </c>
      <c r="J3032" s="12">
        <f t="shared" si="189"/>
        <v>321900000</v>
      </c>
      <c r="K3032" s="13">
        <f t="shared" si="190"/>
        <v>321900000</v>
      </c>
      <c r="L3032" s="12">
        <f t="shared" si="191"/>
        <v>321900000</v>
      </c>
    </row>
    <row r="3033" spans="1:12" ht="56.25" x14ac:dyDescent="0.25">
      <c r="A3033" s="11">
        <v>600355</v>
      </c>
      <c r="B3033" s="1"/>
      <c r="C3033" s="2" t="s">
        <v>1839</v>
      </c>
      <c r="D3033" s="7"/>
      <c r="E3033" s="5">
        <v>78</v>
      </c>
      <c r="F3033" s="4">
        <v>78</v>
      </c>
      <c r="G3033" s="4">
        <v>0</v>
      </c>
      <c r="H3033" s="3">
        <v>26</v>
      </c>
      <c r="I3033" s="13">
        <f t="shared" si="188"/>
        <v>43173000</v>
      </c>
      <c r="J3033" s="12">
        <f t="shared" si="189"/>
        <v>144300000</v>
      </c>
      <c r="K3033" s="13">
        <f t="shared" si="190"/>
        <v>144300000</v>
      </c>
      <c r="L3033" s="12">
        <f t="shared" si="191"/>
        <v>144300000</v>
      </c>
    </row>
    <row r="3034" spans="1:12" ht="56.25" x14ac:dyDescent="0.25">
      <c r="A3034" s="11">
        <v>600360</v>
      </c>
      <c r="B3034" s="1"/>
      <c r="C3034" s="2" t="s">
        <v>3514</v>
      </c>
      <c r="D3034" s="7" t="s">
        <v>1840</v>
      </c>
      <c r="E3034" s="5">
        <v>102</v>
      </c>
      <c r="F3034" s="4">
        <v>102</v>
      </c>
      <c r="G3034" s="4">
        <v>0</v>
      </c>
      <c r="H3034" s="3">
        <v>26</v>
      </c>
      <c r="I3034" s="13">
        <f t="shared" si="188"/>
        <v>56457000</v>
      </c>
      <c r="J3034" s="12">
        <f t="shared" si="189"/>
        <v>188700000</v>
      </c>
      <c r="K3034" s="13">
        <f t="shared" si="190"/>
        <v>188700000</v>
      </c>
      <c r="L3034" s="12">
        <f t="shared" si="191"/>
        <v>188700000</v>
      </c>
    </row>
    <row r="3035" spans="1:12" ht="75" x14ac:dyDescent="0.25">
      <c r="A3035" s="11">
        <v>600365</v>
      </c>
      <c r="B3035" s="1"/>
      <c r="C3035" s="2" t="s">
        <v>1841</v>
      </c>
      <c r="D3035" s="7"/>
      <c r="E3035" s="5">
        <v>123</v>
      </c>
      <c r="F3035" s="4">
        <v>123</v>
      </c>
      <c r="G3035" s="4">
        <v>0</v>
      </c>
      <c r="H3035" s="3">
        <v>26</v>
      </c>
      <c r="I3035" s="13">
        <f t="shared" si="188"/>
        <v>68080500</v>
      </c>
      <c r="J3035" s="12">
        <f t="shared" si="189"/>
        <v>227550000</v>
      </c>
      <c r="K3035" s="13">
        <f t="shared" si="190"/>
        <v>227550000</v>
      </c>
      <c r="L3035" s="12">
        <f t="shared" si="191"/>
        <v>227550000</v>
      </c>
    </row>
    <row r="3036" spans="1:12" ht="56.25" x14ac:dyDescent="0.25">
      <c r="A3036" s="11">
        <v>600370</v>
      </c>
      <c r="B3036" s="1"/>
      <c r="C3036" s="2" t="s">
        <v>1842</v>
      </c>
      <c r="D3036" s="7"/>
      <c r="E3036" s="5">
        <v>124</v>
      </c>
      <c r="F3036" s="4">
        <v>124</v>
      </c>
      <c r="G3036" s="4">
        <v>0</v>
      </c>
      <c r="H3036" s="3">
        <v>26</v>
      </c>
      <c r="I3036" s="13">
        <f t="shared" si="188"/>
        <v>68634000</v>
      </c>
      <c r="J3036" s="12">
        <f t="shared" si="189"/>
        <v>229400000</v>
      </c>
      <c r="K3036" s="13">
        <f t="shared" si="190"/>
        <v>229400000</v>
      </c>
      <c r="L3036" s="12">
        <f t="shared" si="191"/>
        <v>229400000</v>
      </c>
    </row>
    <row r="3037" spans="1:12" ht="112.5" x14ac:dyDescent="0.25">
      <c r="A3037" s="11">
        <v>600375</v>
      </c>
      <c r="B3037" s="1"/>
      <c r="C3037" s="2" t="s">
        <v>1843</v>
      </c>
      <c r="D3037" s="7"/>
      <c r="E3037" s="5">
        <v>136</v>
      </c>
      <c r="F3037" s="4">
        <v>136</v>
      </c>
      <c r="G3037" s="4">
        <v>0</v>
      </c>
      <c r="H3037" s="3">
        <v>26</v>
      </c>
      <c r="I3037" s="13">
        <f t="shared" si="188"/>
        <v>75276000</v>
      </c>
      <c r="J3037" s="12">
        <f t="shared" si="189"/>
        <v>251600000</v>
      </c>
      <c r="K3037" s="13">
        <f t="shared" si="190"/>
        <v>251600000</v>
      </c>
      <c r="L3037" s="12">
        <f t="shared" si="191"/>
        <v>251600000</v>
      </c>
    </row>
    <row r="3038" spans="1:12" ht="56.25" x14ac:dyDescent="0.25">
      <c r="A3038" s="11">
        <v>600380</v>
      </c>
      <c r="B3038" s="1"/>
      <c r="C3038" s="2" t="s">
        <v>1844</v>
      </c>
      <c r="D3038" s="7" t="s">
        <v>1845</v>
      </c>
      <c r="E3038" s="5">
        <v>180</v>
      </c>
      <c r="F3038" s="4">
        <v>180</v>
      </c>
      <c r="G3038" s="4">
        <v>0</v>
      </c>
      <c r="H3038" s="3">
        <v>26</v>
      </c>
      <c r="I3038" s="13">
        <f t="shared" si="188"/>
        <v>99630000</v>
      </c>
      <c r="J3038" s="12">
        <f t="shared" si="189"/>
        <v>333000000</v>
      </c>
      <c r="K3038" s="13">
        <f t="shared" si="190"/>
        <v>333000000</v>
      </c>
      <c r="L3038" s="12">
        <f t="shared" si="191"/>
        <v>333000000</v>
      </c>
    </row>
    <row r="3039" spans="1:12" ht="112.5" x14ac:dyDescent="0.25">
      <c r="A3039" s="11">
        <v>600385</v>
      </c>
      <c r="B3039" s="1"/>
      <c r="C3039" s="2" t="s">
        <v>1846</v>
      </c>
      <c r="D3039" s="7"/>
      <c r="E3039" s="5">
        <v>148</v>
      </c>
      <c r="F3039" s="4">
        <v>148</v>
      </c>
      <c r="G3039" s="4">
        <v>0</v>
      </c>
      <c r="H3039" s="3">
        <v>26</v>
      </c>
      <c r="I3039" s="13">
        <f t="shared" si="188"/>
        <v>81918000</v>
      </c>
      <c r="J3039" s="12">
        <f t="shared" si="189"/>
        <v>273800000</v>
      </c>
      <c r="K3039" s="13">
        <f t="shared" si="190"/>
        <v>273800000</v>
      </c>
      <c r="L3039" s="12">
        <f t="shared" si="191"/>
        <v>273800000</v>
      </c>
    </row>
    <row r="3040" spans="1:12" ht="112.5" x14ac:dyDescent="0.25">
      <c r="A3040" s="11">
        <v>600390</v>
      </c>
      <c r="B3040" s="1"/>
      <c r="C3040" s="2" t="s">
        <v>1847</v>
      </c>
      <c r="D3040" s="7" t="s">
        <v>3515</v>
      </c>
      <c r="E3040" s="5">
        <v>183</v>
      </c>
      <c r="F3040" s="4">
        <v>183</v>
      </c>
      <c r="G3040" s="4">
        <v>0</v>
      </c>
      <c r="H3040" s="3">
        <v>26</v>
      </c>
      <c r="I3040" s="13">
        <f t="shared" si="188"/>
        <v>101290500</v>
      </c>
      <c r="J3040" s="12">
        <f t="shared" si="189"/>
        <v>338550000</v>
      </c>
      <c r="K3040" s="13">
        <f t="shared" si="190"/>
        <v>338550000</v>
      </c>
      <c r="L3040" s="12">
        <f t="shared" si="191"/>
        <v>338550000</v>
      </c>
    </row>
    <row r="3041" spans="1:12" ht="75" x14ac:dyDescent="0.25">
      <c r="A3041" s="11">
        <v>600395</v>
      </c>
      <c r="B3041" s="1"/>
      <c r="C3041" s="2" t="s">
        <v>1848</v>
      </c>
      <c r="D3041" s="7"/>
      <c r="E3041" s="5">
        <v>169</v>
      </c>
      <c r="F3041" s="4">
        <v>169</v>
      </c>
      <c r="G3041" s="4">
        <v>0</v>
      </c>
      <c r="H3041" s="3">
        <v>26</v>
      </c>
      <c r="I3041" s="13">
        <f t="shared" si="188"/>
        <v>93541500</v>
      </c>
      <c r="J3041" s="12">
        <f t="shared" si="189"/>
        <v>312650000</v>
      </c>
      <c r="K3041" s="13">
        <f t="shared" si="190"/>
        <v>312650000</v>
      </c>
      <c r="L3041" s="12">
        <f t="shared" si="191"/>
        <v>312650000</v>
      </c>
    </row>
    <row r="3042" spans="1:12" ht="93.75" x14ac:dyDescent="0.25">
      <c r="A3042" s="11">
        <v>600400</v>
      </c>
      <c r="B3042" s="1"/>
      <c r="C3042" s="2" t="s">
        <v>3516</v>
      </c>
      <c r="D3042" s="7"/>
      <c r="E3042" s="5">
        <v>193</v>
      </c>
      <c r="F3042" s="4">
        <v>193</v>
      </c>
      <c r="G3042" s="4">
        <v>0</v>
      </c>
      <c r="H3042" s="3">
        <v>26</v>
      </c>
      <c r="I3042" s="13">
        <f t="shared" si="188"/>
        <v>106825500</v>
      </c>
      <c r="J3042" s="12">
        <f t="shared" si="189"/>
        <v>357050000</v>
      </c>
      <c r="K3042" s="13">
        <f t="shared" si="190"/>
        <v>357050000</v>
      </c>
      <c r="L3042" s="12">
        <f t="shared" si="191"/>
        <v>357050000</v>
      </c>
    </row>
    <row r="3043" spans="1:12" ht="75" x14ac:dyDescent="0.25">
      <c r="A3043" s="11">
        <v>600405</v>
      </c>
      <c r="B3043" s="1"/>
      <c r="C3043" s="2" t="s">
        <v>3517</v>
      </c>
      <c r="D3043" s="7" t="s">
        <v>3518</v>
      </c>
      <c r="E3043" s="5">
        <v>142</v>
      </c>
      <c r="F3043" s="4">
        <v>142</v>
      </c>
      <c r="G3043" s="4">
        <v>0</v>
      </c>
      <c r="H3043" s="3">
        <v>26</v>
      </c>
      <c r="I3043" s="13">
        <f t="shared" si="188"/>
        <v>78597000</v>
      </c>
      <c r="J3043" s="12">
        <f t="shared" si="189"/>
        <v>262700000</v>
      </c>
      <c r="K3043" s="13">
        <f t="shared" si="190"/>
        <v>262700000</v>
      </c>
      <c r="L3043" s="12">
        <f t="shared" si="191"/>
        <v>262700000</v>
      </c>
    </row>
    <row r="3044" spans="1:12" ht="112.5" x14ac:dyDescent="0.25">
      <c r="A3044" s="11">
        <v>600410</v>
      </c>
      <c r="B3044" s="1"/>
      <c r="C3044" s="2" t="s">
        <v>1849</v>
      </c>
      <c r="D3044" s="7"/>
      <c r="E3044" s="5">
        <v>189</v>
      </c>
      <c r="F3044" s="4">
        <v>189</v>
      </c>
      <c r="G3044" s="4">
        <v>0</v>
      </c>
      <c r="H3044" s="3">
        <v>26</v>
      </c>
      <c r="I3044" s="13">
        <f t="shared" si="188"/>
        <v>104611500</v>
      </c>
      <c r="J3044" s="12">
        <f t="shared" si="189"/>
        <v>349650000</v>
      </c>
      <c r="K3044" s="13">
        <f t="shared" si="190"/>
        <v>349650000</v>
      </c>
      <c r="L3044" s="12">
        <f t="shared" si="191"/>
        <v>349650000</v>
      </c>
    </row>
    <row r="3045" spans="1:12" ht="150" x14ac:dyDescent="0.25">
      <c r="A3045" s="11">
        <v>600415</v>
      </c>
      <c r="B3045" s="1"/>
      <c r="C3045" s="2" t="s">
        <v>3519</v>
      </c>
      <c r="D3045" s="7" t="s">
        <v>3520</v>
      </c>
      <c r="E3045" s="5">
        <v>283</v>
      </c>
      <c r="F3045" s="4">
        <v>283</v>
      </c>
      <c r="G3045" s="4">
        <v>0</v>
      </c>
      <c r="H3045" s="3">
        <v>26</v>
      </c>
      <c r="I3045" s="13">
        <f t="shared" si="188"/>
        <v>156640500</v>
      </c>
      <c r="J3045" s="12">
        <f t="shared" si="189"/>
        <v>523550000</v>
      </c>
      <c r="K3045" s="13">
        <f t="shared" si="190"/>
        <v>523550000</v>
      </c>
      <c r="L3045" s="12">
        <f t="shared" si="191"/>
        <v>523550000</v>
      </c>
    </row>
    <row r="3046" spans="1:12" ht="150" x14ac:dyDescent="0.25">
      <c r="A3046" s="11">
        <v>600420</v>
      </c>
      <c r="B3046" s="1"/>
      <c r="C3046" s="2" t="s">
        <v>1850</v>
      </c>
      <c r="D3046" s="7"/>
      <c r="E3046" s="5">
        <v>165</v>
      </c>
      <c r="F3046" s="4">
        <v>165</v>
      </c>
      <c r="G3046" s="4">
        <v>0</v>
      </c>
      <c r="H3046" s="3">
        <v>26</v>
      </c>
      <c r="I3046" s="13">
        <f t="shared" si="188"/>
        <v>91327500</v>
      </c>
      <c r="J3046" s="12">
        <f t="shared" si="189"/>
        <v>305250000</v>
      </c>
      <c r="K3046" s="13">
        <f t="shared" si="190"/>
        <v>305250000</v>
      </c>
      <c r="L3046" s="12">
        <f t="shared" si="191"/>
        <v>305250000</v>
      </c>
    </row>
    <row r="3047" spans="1:12" ht="112.5" x14ac:dyDescent="0.25">
      <c r="A3047" s="11">
        <v>600425</v>
      </c>
      <c r="B3047" s="1"/>
      <c r="C3047" s="2" t="s">
        <v>1851</v>
      </c>
      <c r="D3047" s="7"/>
      <c r="E3047" s="5">
        <v>174</v>
      </c>
      <c r="F3047" s="4">
        <v>174</v>
      </c>
      <c r="G3047" s="4">
        <v>0</v>
      </c>
      <c r="H3047" s="3">
        <v>26</v>
      </c>
      <c r="I3047" s="13">
        <f t="shared" si="188"/>
        <v>96309000</v>
      </c>
      <c r="J3047" s="12">
        <f t="shared" si="189"/>
        <v>321900000</v>
      </c>
      <c r="K3047" s="13">
        <f t="shared" si="190"/>
        <v>321900000</v>
      </c>
      <c r="L3047" s="12">
        <f t="shared" si="191"/>
        <v>321900000</v>
      </c>
    </row>
    <row r="3048" spans="1:12" ht="75" x14ac:dyDescent="0.25">
      <c r="A3048" s="11">
        <v>600430</v>
      </c>
      <c r="B3048" s="1"/>
      <c r="C3048" s="2" t="s">
        <v>1852</v>
      </c>
      <c r="D3048" s="7"/>
      <c r="E3048" s="5">
        <v>188</v>
      </c>
      <c r="F3048" s="4">
        <v>188</v>
      </c>
      <c r="G3048" s="4">
        <v>0</v>
      </c>
      <c r="H3048" s="3">
        <v>26</v>
      </c>
      <c r="I3048" s="13">
        <f t="shared" si="188"/>
        <v>104058000</v>
      </c>
      <c r="J3048" s="12">
        <f t="shared" si="189"/>
        <v>347800000</v>
      </c>
      <c r="K3048" s="13">
        <f t="shared" si="190"/>
        <v>347800000</v>
      </c>
      <c r="L3048" s="12">
        <f t="shared" si="191"/>
        <v>347800000</v>
      </c>
    </row>
    <row r="3049" spans="1:12" ht="112.5" x14ac:dyDescent="0.25">
      <c r="A3049" s="11">
        <v>600435</v>
      </c>
      <c r="B3049" s="1"/>
      <c r="C3049" s="2" t="s">
        <v>1853</v>
      </c>
      <c r="D3049" s="7"/>
      <c r="E3049" s="5">
        <v>203</v>
      </c>
      <c r="F3049" s="4">
        <v>203</v>
      </c>
      <c r="G3049" s="4">
        <v>0</v>
      </c>
      <c r="H3049" s="3">
        <v>26</v>
      </c>
      <c r="I3049" s="13">
        <f t="shared" si="188"/>
        <v>112360500</v>
      </c>
      <c r="J3049" s="12">
        <f t="shared" si="189"/>
        <v>375550000</v>
      </c>
      <c r="K3049" s="13">
        <f t="shared" si="190"/>
        <v>375550000</v>
      </c>
      <c r="L3049" s="12">
        <f t="shared" si="191"/>
        <v>375550000</v>
      </c>
    </row>
    <row r="3050" spans="1:12" ht="150" x14ac:dyDescent="0.25">
      <c r="A3050" s="11">
        <v>600440</v>
      </c>
      <c r="B3050" s="1"/>
      <c r="C3050" s="2" t="s">
        <v>1854</v>
      </c>
      <c r="D3050" s="7"/>
      <c r="E3050" s="5">
        <v>213</v>
      </c>
      <c r="F3050" s="4">
        <v>213</v>
      </c>
      <c r="G3050" s="4">
        <v>0</v>
      </c>
      <c r="H3050" s="3">
        <v>26</v>
      </c>
      <c r="I3050" s="13">
        <f t="shared" si="188"/>
        <v>117895500</v>
      </c>
      <c r="J3050" s="12">
        <f t="shared" si="189"/>
        <v>394050000</v>
      </c>
      <c r="K3050" s="13">
        <f t="shared" si="190"/>
        <v>394050000</v>
      </c>
      <c r="L3050" s="12">
        <f t="shared" si="191"/>
        <v>394050000</v>
      </c>
    </row>
    <row r="3051" spans="1:12" ht="131.25" x14ac:dyDescent="0.25">
      <c r="A3051" s="11">
        <v>600445</v>
      </c>
      <c r="B3051" s="1"/>
      <c r="C3051" s="2" t="s">
        <v>1855</v>
      </c>
      <c r="D3051" s="7"/>
      <c r="E3051" s="5">
        <v>149</v>
      </c>
      <c r="F3051" s="4">
        <v>149</v>
      </c>
      <c r="G3051" s="4">
        <v>0</v>
      </c>
      <c r="H3051" s="3">
        <v>26</v>
      </c>
      <c r="I3051" s="13">
        <f t="shared" si="188"/>
        <v>82471500</v>
      </c>
      <c r="J3051" s="12">
        <f t="shared" si="189"/>
        <v>275650000</v>
      </c>
      <c r="K3051" s="13">
        <f t="shared" si="190"/>
        <v>275650000</v>
      </c>
      <c r="L3051" s="12">
        <f t="shared" si="191"/>
        <v>275650000</v>
      </c>
    </row>
    <row r="3052" spans="1:12" ht="393.75" x14ac:dyDescent="0.25">
      <c r="A3052" s="11">
        <v>600450</v>
      </c>
      <c r="B3052" s="1"/>
      <c r="C3052" s="2" t="s">
        <v>3521</v>
      </c>
      <c r="D3052" s="7"/>
      <c r="E3052" s="5">
        <v>221</v>
      </c>
      <c r="F3052" s="4">
        <v>221</v>
      </c>
      <c r="G3052" s="4">
        <v>0</v>
      </c>
      <c r="H3052" s="3">
        <v>26</v>
      </c>
      <c r="I3052" s="13">
        <f t="shared" si="188"/>
        <v>122323500</v>
      </c>
      <c r="J3052" s="12">
        <f t="shared" si="189"/>
        <v>408850000</v>
      </c>
      <c r="K3052" s="13">
        <f t="shared" si="190"/>
        <v>408850000</v>
      </c>
      <c r="L3052" s="12">
        <f t="shared" si="191"/>
        <v>408850000</v>
      </c>
    </row>
    <row r="3053" spans="1:12" ht="168.75" x14ac:dyDescent="0.25">
      <c r="A3053" s="11">
        <v>600455</v>
      </c>
      <c r="B3053" s="1"/>
      <c r="C3053" s="2" t="s">
        <v>1856</v>
      </c>
      <c r="D3053" s="7"/>
      <c r="E3053" s="5">
        <v>162</v>
      </c>
      <c r="F3053" s="4">
        <v>162</v>
      </c>
      <c r="G3053" s="4">
        <v>0</v>
      </c>
      <c r="H3053" s="3">
        <v>26</v>
      </c>
      <c r="I3053" s="13">
        <f t="shared" si="188"/>
        <v>89667000</v>
      </c>
      <c r="J3053" s="12">
        <f t="shared" si="189"/>
        <v>299700000</v>
      </c>
      <c r="K3053" s="13">
        <f t="shared" si="190"/>
        <v>299700000</v>
      </c>
      <c r="L3053" s="12">
        <f t="shared" si="191"/>
        <v>299700000</v>
      </c>
    </row>
    <row r="3054" spans="1:12" ht="187.5" x14ac:dyDescent="0.25">
      <c r="A3054" s="11">
        <v>600460</v>
      </c>
      <c r="B3054" s="1"/>
      <c r="C3054" s="2" t="s">
        <v>1857</v>
      </c>
      <c r="D3054" s="7"/>
      <c r="E3054" s="5">
        <v>194</v>
      </c>
      <c r="F3054" s="4">
        <v>194</v>
      </c>
      <c r="G3054" s="4">
        <v>0</v>
      </c>
      <c r="H3054" s="3">
        <v>26</v>
      </c>
      <c r="I3054" s="13">
        <f t="shared" si="188"/>
        <v>107379000</v>
      </c>
      <c r="J3054" s="12">
        <f t="shared" si="189"/>
        <v>358900000</v>
      </c>
      <c r="K3054" s="13">
        <f t="shared" si="190"/>
        <v>358900000</v>
      </c>
      <c r="L3054" s="12">
        <f t="shared" si="191"/>
        <v>358900000</v>
      </c>
    </row>
    <row r="3055" spans="1:12" ht="131.25" x14ac:dyDescent="0.25">
      <c r="A3055" s="11">
        <v>600465</v>
      </c>
      <c r="B3055" s="1"/>
      <c r="C3055" s="2" t="s">
        <v>3522</v>
      </c>
      <c r="D3055" s="7"/>
      <c r="E3055" s="5">
        <v>191</v>
      </c>
      <c r="F3055" s="4">
        <v>191</v>
      </c>
      <c r="G3055" s="4">
        <v>0</v>
      </c>
      <c r="H3055" s="3">
        <v>26</v>
      </c>
      <c r="I3055" s="13">
        <f t="shared" si="188"/>
        <v>105718500</v>
      </c>
      <c r="J3055" s="12">
        <f t="shared" si="189"/>
        <v>353350000</v>
      </c>
      <c r="K3055" s="13">
        <f t="shared" si="190"/>
        <v>353350000</v>
      </c>
      <c r="L3055" s="12">
        <f t="shared" si="191"/>
        <v>353350000</v>
      </c>
    </row>
    <row r="3056" spans="1:12" ht="93.75" x14ac:dyDescent="0.25">
      <c r="A3056" s="11">
        <v>600470</v>
      </c>
      <c r="B3056" s="1"/>
      <c r="C3056" s="2" t="s">
        <v>1858</v>
      </c>
      <c r="D3056" s="7"/>
      <c r="E3056" s="5">
        <v>141</v>
      </c>
      <c r="F3056" s="4">
        <v>141</v>
      </c>
      <c r="G3056" s="4">
        <v>0</v>
      </c>
      <c r="H3056" s="3">
        <v>26</v>
      </c>
      <c r="I3056" s="13">
        <f t="shared" si="188"/>
        <v>78043500</v>
      </c>
      <c r="J3056" s="12">
        <f t="shared" si="189"/>
        <v>260850000</v>
      </c>
      <c r="K3056" s="13">
        <f t="shared" si="190"/>
        <v>260850000</v>
      </c>
      <c r="L3056" s="12">
        <f t="shared" si="191"/>
        <v>260850000</v>
      </c>
    </row>
    <row r="3057" spans="1:12" ht="37.5" x14ac:dyDescent="0.25">
      <c r="A3057" s="11">
        <v>600475</v>
      </c>
      <c r="B3057" s="1"/>
      <c r="C3057" s="2" t="s">
        <v>1859</v>
      </c>
      <c r="D3057" s="7"/>
      <c r="E3057" s="5">
        <v>162</v>
      </c>
      <c r="F3057" s="4">
        <v>162</v>
      </c>
      <c r="G3057" s="4">
        <v>0</v>
      </c>
      <c r="H3057" s="3">
        <v>26</v>
      </c>
      <c r="I3057" s="13">
        <f t="shared" si="188"/>
        <v>89667000</v>
      </c>
      <c r="J3057" s="12">
        <f t="shared" si="189"/>
        <v>299700000</v>
      </c>
      <c r="K3057" s="13">
        <f t="shared" si="190"/>
        <v>299700000</v>
      </c>
      <c r="L3057" s="12">
        <f t="shared" si="191"/>
        <v>299700000</v>
      </c>
    </row>
    <row r="3058" spans="1:12" ht="112.5" x14ac:dyDescent="0.25">
      <c r="A3058" s="11">
        <v>600480</v>
      </c>
      <c r="B3058" s="1"/>
      <c r="C3058" s="2" t="s">
        <v>3523</v>
      </c>
      <c r="D3058" s="7"/>
      <c r="E3058" s="5">
        <v>150</v>
      </c>
      <c r="F3058" s="4">
        <v>150</v>
      </c>
      <c r="G3058" s="4">
        <v>0</v>
      </c>
      <c r="H3058" s="3">
        <v>26</v>
      </c>
      <c r="I3058" s="13">
        <f t="shared" si="188"/>
        <v>83025000</v>
      </c>
      <c r="J3058" s="12">
        <f t="shared" si="189"/>
        <v>277500000</v>
      </c>
      <c r="K3058" s="13">
        <f t="shared" si="190"/>
        <v>277500000</v>
      </c>
      <c r="L3058" s="12">
        <f t="shared" si="191"/>
        <v>277500000</v>
      </c>
    </row>
    <row r="3059" spans="1:12" ht="150" x14ac:dyDescent="0.25">
      <c r="A3059" s="11">
        <v>600485</v>
      </c>
      <c r="B3059" s="1"/>
      <c r="C3059" s="2" t="s">
        <v>3524</v>
      </c>
      <c r="D3059" s="7"/>
      <c r="E3059" s="5">
        <v>212</v>
      </c>
      <c r="F3059" s="4">
        <v>212</v>
      </c>
      <c r="G3059" s="4">
        <v>0</v>
      </c>
      <c r="H3059" s="3">
        <v>26</v>
      </c>
      <c r="I3059" s="13">
        <f t="shared" si="188"/>
        <v>117342000</v>
      </c>
      <c r="J3059" s="12">
        <f t="shared" si="189"/>
        <v>392200000</v>
      </c>
      <c r="K3059" s="13">
        <f t="shared" si="190"/>
        <v>392200000</v>
      </c>
      <c r="L3059" s="12">
        <f t="shared" si="191"/>
        <v>392200000</v>
      </c>
    </row>
    <row r="3060" spans="1:12" ht="131.25" x14ac:dyDescent="0.25">
      <c r="A3060" s="11">
        <v>600490</v>
      </c>
      <c r="B3060" s="1"/>
      <c r="C3060" s="2" t="s">
        <v>1860</v>
      </c>
      <c r="D3060" s="7"/>
      <c r="E3060" s="5">
        <v>211</v>
      </c>
      <c r="F3060" s="4">
        <v>211</v>
      </c>
      <c r="G3060" s="4">
        <v>0</v>
      </c>
      <c r="H3060" s="3">
        <v>26</v>
      </c>
      <c r="I3060" s="13">
        <f t="shared" si="188"/>
        <v>116788500</v>
      </c>
      <c r="J3060" s="12">
        <f t="shared" si="189"/>
        <v>390350000</v>
      </c>
      <c r="K3060" s="13">
        <f t="shared" si="190"/>
        <v>390350000</v>
      </c>
      <c r="L3060" s="12">
        <f t="shared" si="191"/>
        <v>390350000</v>
      </c>
    </row>
    <row r="3061" spans="1:12" ht="168.75" x14ac:dyDescent="0.25">
      <c r="A3061" s="11">
        <v>600495</v>
      </c>
      <c r="B3061" s="1"/>
      <c r="C3061" s="2" t="s">
        <v>3525</v>
      </c>
      <c r="D3061" s="7"/>
      <c r="E3061" s="5">
        <v>237</v>
      </c>
      <c r="F3061" s="4">
        <v>237</v>
      </c>
      <c r="G3061" s="4">
        <v>0</v>
      </c>
      <c r="H3061" s="3">
        <v>26</v>
      </c>
      <c r="I3061" s="13">
        <f t="shared" si="188"/>
        <v>131179500</v>
      </c>
      <c r="J3061" s="12">
        <f t="shared" si="189"/>
        <v>438450000</v>
      </c>
      <c r="K3061" s="13">
        <f t="shared" si="190"/>
        <v>438450000</v>
      </c>
      <c r="L3061" s="12">
        <f t="shared" si="191"/>
        <v>438450000</v>
      </c>
    </row>
    <row r="3062" spans="1:12" ht="56.25" x14ac:dyDescent="0.25">
      <c r="A3062" s="11">
        <v>600500</v>
      </c>
      <c r="B3062" s="1" t="s">
        <v>24</v>
      </c>
      <c r="C3062" s="2" t="s">
        <v>3526</v>
      </c>
      <c r="D3062" s="7"/>
      <c r="E3062" s="5">
        <v>55</v>
      </c>
      <c r="F3062" s="4">
        <v>55</v>
      </c>
      <c r="G3062" s="4">
        <v>0</v>
      </c>
      <c r="H3062" s="3">
        <v>0</v>
      </c>
      <c r="I3062" s="13">
        <f t="shared" si="188"/>
        <v>30442500</v>
      </c>
      <c r="J3062" s="12">
        <f t="shared" si="189"/>
        <v>101750000</v>
      </c>
      <c r="K3062" s="13">
        <f t="shared" si="190"/>
        <v>101750000</v>
      </c>
      <c r="L3062" s="12">
        <f t="shared" si="191"/>
        <v>101750000</v>
      </c>
    </row>
    <row r="3063" spans="1:12" ht="75" x14ac:dyDescent="0.25">
      <c r="A3063" s="11">
        <v>600505</v>
      </c>
      <c r="B3063" s="1" t="s">
        <v>24</v>
      </c>
      <c r="C3063" s="2" t="s">
        <v>3527</v>
      </c>
      <c r="D3063" s="7"/>
      <c r="E3063" s="5">
        <v>151</v>
      </c>
      <c r="F3063" s="4">
        <v>151</v>
      </c>
      <c r="G3063" s="4">
        <v>0</v>
      </c>
      <c r="H3063" s="3">
        <v>0</v>
      </c>
      <c r="I3063" s="13">
        <f t="shared" si="188"/>
        <v>83578500</v>
      </c>
      <c r="J3063" s="12">
        <f t="shared" si="189"/>
        <v>279350000</v>
      </c>
      <c r="K3063" s="13">
        <f t="shared" si="190"/>
        <v>279350000</v>
      </c>
      <c r="L3063" s="12">
        <f t="shared" si="191"/>
        <v>279350000</v>
      </c>
    </row>
    <row r="3064" spans="1:12" ht="56.25" x14ac:dyDescent="0.25">
      <c r="A3064" s="11">
        <v>600510</v>
      </c>
      <c r="B3064" s="1" t="s">
        <v>24</v>
      </c>
      <c r="C3064" s="2" t="s">
        <v>3528</v>
      </c>
      <c r="D3064" s="7"/>
      <c r="E3064" s="5">
        <v>39</v>
      </c>
      <c r="F3064" s="4">
        <v>39</v>
      </c>
      <c r="G3064" s="4">
        <v>0</v>
      </c>
      <c r="H3064" s="3">
        <v>0</v>
      </c>
      <c r="I3064" s="13">
        <f t="shared" si="188"/>
        <v>21586500</v>
      </c>
      <c r="J3064" s="12">
        <f t="shared" si="189"/>
        <v>72150000</v>
      </c>
      <c r="K3064" s="13">
        <f t="shared" si="190"/>
        <v>72150000</v>
      </c>
      <c r="L3064" s="12">
        <f t="shared" si="191"/>
        <v>72150000</v>
      </c>
    </row>
    <row r="3065" spans="1:12" ht="75" x14ac:dyDescent="0.25">
      <c r="A3065" s="11">
        <v>600515</v>
      </c>
      <c r="B3065" s="1" t="s">
        <v>24</v>
      </c>
      <c r="C3065" s="2" t="s">
        <v>3529</v>
      </c>
      <c r="D3065" s="7"/>
      <c r="E3065" s="5">
        <v>143</v>
      </c>
      <c r="F3065" s="4">
        <v>143</v>
      </c>
      <c r="G3065" s="4">
        <v>0</v>
      </c>
      <c r="H3065" s="3">
        <v>0</v>
      </c>
      <c r="I3065" s="13">
        <f t="shared" si="188"/>
        <v>79150500</v>
      </c>
      <c r="J3065" s="12">
        <f t="shared" si="189"/>
        <v>264550000</v>
      </c>
      <c r="K3065" s="13">
        <f t="shared" si="190"/>
        <v>264550000</v>
      </c>
      <c r="L3065" s="12">
        <f t="shared" si="191"/>
        <v>264550000</v>
      </c>
    </row>
    <row r="3066" spans="1:12" ht="112.5" x14ac:dyDescent="0.25">
      <c r="A3066" s="11">
        <v>600520</v>
      </c>
      <c r="B3066" s="1"/>
      <c r="C3066" s="2" t="s">
        <v>1861</v>
      </c>
      <c r="D3066" s="7"/>
      <c r="E3066" s="5">
        <v>236</v>
      </c>
      <c r="F3066" s="4">
        <v>236</v>
      </c>
      <c r="G3066" s="4">
        <v>0</v>
      </c>
      <c r="H3066" s="3">
        <v>26</v>
      </c>
      <c r="I3066" s="13">
        <f t="shared" si="188"/>
        <v>130626000</v>
      </c>
      <c r="J3066" s="12">
        <f t="shared" si="189"/>
        <v>436600000</v>
      </c>
      <c r="K3066" s="13">
        <f t="shared" si="190"/>
        <v>436600000</v>
      </c>
      <c r="L3066" s="12">
        <f t="shared" si="191"/>
        <v>436600000</v>
      </c>
    </row>
    <row r="3067" spans="1:12" ht="131.25" x14ac:dyDescent="0.25">
      <c r="A3067" s="11">
        <v>600525</v>
      </c>
      <c r="B3067" s="1"/>
      <c r="C3067" s="2" t="s">
        <v>3530</v>
      </c>
      <c r="D3067" s="7"/>
      <c r="E3067" s="5">
        <v>187</v>
      </c>
      <c r="F3067" s="4">
        <v>187</v>
      </c>
      <c r="G3067" s="4">
        <v>0</v>
      </c>
      <c r="H3067" s="3">
        <v>26</v>
      </c>
      <c r="I3067" s="13">
        <f t="shared" si="188"/>
        <v>103504500</v>
      </c>
      <c r="J3067" s="12">
        <f t="shared" si="189"/>
        <v>345950000</v>
      </c>
      <c r="K3067" s="13">
        <f t="shared" si="190"/>
        <v>345950000</v>
      </c>
      <c r="L3067" s="12">
        <f t="shared" si="191"/>
        <v>345950000</v>
      </c>
    </row>
    <row r="3068" spans="1:12" ht="168.75" x14ac:dyDescent="0.25">
      <c r="A3068" s="11">
        <v>600530</v>
      </c>
      <c r="B3068" s="1"/>
      <c r="C3068" s="2" t="s">
        <v>1862</v>
      </c>
      <c r="D3068" s="7"/>
      <c r="E3068" s="5">
        <v>239</v>
      </c>
      <c r="F3068" s="4">
        <v>239</v>
      </c>
      <c r="G3068" s="4">
        <v>0</v>
      </c>
      <c r="H3068" s="3">
        <v>26</v>
      </c>
      <c r="I3068" s="13">
        <f t="shared" si="188"/>
        <v>132286500</v>
      </c>
      <c r="J3068" s="12">
        <f t="shared" si="189"/>
        <v>442150000</v>
      </c>
      <c r="K3068" s="13">
        <f t="shared" si="190"/>
        <v>442150000</v>
      </c>
      <c r="L3068" s="12">
        <f t="shared" si="191"/>
        <v>442150000</v>
      </c>
    </row>
    <row r="3069" spans="1:12" ht="187.5" x14ac:dyDescent="0.25">
      <c r="A3069" s="11">
        <v>600535</v>
      </c>
      <c r="B3069" s="1"/>
      <c r="C3069" s="2" t="s">
        <v>1863</v>
      </c>
      <c r="D3069" s="7"/>
      <c r="E3069" s="5">
        <v>93</v>
      </c>
      <c r="F3069" s="4">
        <v>93</v>
      </c>
      <c r="G3069" s="4">
        <v>0</v>
      </c>
      <c r="H3069" s="3">
        <v>26</v>
      </c>
      <c r="I3069" s="13">
        <f t="shared" si="188"/>
        <v>51475500</v>
      </c>
      <c r="J3069" s="12">
        <f t="shared" si="189"/>
        <v>172050000</v>
      </c>
      <c r="K3069" s="13">
        <f t="shared" si="190"/>
        <v>172050000</v>
      </c>
      <c r="L3069" s="12">
        <f t="shared" si="191"/>
        <v>172050000</v>
      </c>
    </row>
    <row r="3070" spans="1:12" ht="206.25" x14ac:dyDescent="0.25">
      <c r="A3070" s="11">
        <v>600540</v>
      </c>
      <c r="B3070" s="1"/>
      <c r="C3070" s="2" t="s">
        <v>3531</v>
      </c>
      <c r="D3070" s="7"/>
      <c r="E3070" s="5">
        <v>107</v>
      </c>
      <c r="F3070" s="4">
        <v>107</v>
      </c>
      <c r="G3070" s="4">
        <v>0</v>
      </c>
      <c r="H3070" s="3">
        <v>26</v>
      </c>
      <c r="I3070" s="13">
        <f t="shared" si="188"/>
        <v>59224500</v>
      </c>
      <c r="J3070" s="12">
        <f t="shared" si="189"/>
        <v>197950000</v>
      </c>
      <c r="K3070" s="13">
        <f t="shared" si="190"/>
        <v>197950000</v>
      </c>
      <c r="L3070" s="12">
        <f t="shared" si="191"/>
        <v>197950000</v>
      </c>
    </row>
    <row r="3071" spans="1:12" ht="75" x14ac:dyDescent="0.25">
      <c r="A3071" s="11">
        <v>600545</v>
      </c>
      <c r="B3071" s="1"/>
      <c r="C3071" s="2" t="s">
        <v>1864</v>
      </c>
      <c r="D3071" s="7"/>
      <c r="E3071" s="5">
        <v>47</v>
      </c>
      <c r="F3071" s="4">
        <v>47</v>
      </c>
      <c r="G3071" s="4">
        <v>0</v>
      </c>
      <c r="H3071" s="3">
        <v>19</v>
      </c>
      <c r="I3071" s="13">
        <f t="shared" si="188"/>
        <v>26014500</v>
      </c>
      <c r="J3071" s="12">
        <f t="shared" si="189"/>
        <v>86950000</v>
      </c>
      <c r="K3071" s="13">
        <f t="shared" si="190"/>
        <v>86950000</v>
      </c>
      <c r="L3071" s="12">
        <f t="shared" si="191"/>
        <v>86950000</v>
      </c>
    </row>
    <row r="3072" spans="1:12" ht="150" x14ac:dyDescent="0.25">
      <c r="A3072" s="11">
        <v>600550</v>
      </c>
      <c r="B3072" s="1"/>
      <c r="C3072" s="2" t="s">
        <v>1865</v>
      </c>
      <c r="D3072" s="7" t="s">
        <v>3532</v>
      </c>
      <c r="E3072" s="5">
        <v>169</v>
      </c>
      <c r="F3072" s="4">
        <v>114</v>
      </c>
      <c r="G3072" s="4">
        <v>55</v>
      </c>
      <c r="H3072" s="3">
        <v>19</v>
      </c>
      <c r="I3072" s="13">
        <f t="shared" si="188"/>
        <v>125799000</v>
      </c>
      <c r="J3072" s="12">
        <f t="shared" si="189"/>
        <v>491400000</v>
      </c>
      <c r="K3072" s="13">
        <f t="shared" si="190"/>
        <v>324200000</v>
      </c>
      <c r="L3072" s="12">
        <f t="shared" si="191"/>
        <v>449600000</v>
      </c>
    </row>
    <row r="3073" spans="1:12" ht="112.5" x14ac:dyDescent="0.25">
      <c r="A3073" s="11">
        <v>600552</v>
      </c>
      <c r="B3073" s="1" t="s">
        <v>24</v>
      </c>
      <c r="C3073" s="2" t="s">
        <v>3533</v>
      </c>
      <c r="D3073" s="7" t="s">
        <v>1866</v>
      </c>
      <c r="E3073" s="5">
        <v>14.4</v>
      </c>
      <c r="F3073" s="4">
        <v>10</v>
      </c>
      <c r="G3073" s="4">
        <v>4.4000000000000004</v>
      </c>
      <c r="H3073" s="3">
        <v>0</v>
      </c>
      <c r="I3073" s="13">
        <f t="shared" si="188"/>
        <v>10551000</v>
      </c>
      <c r="J3073" s="12">
        <f t="shared" si="189"/>
        <v>40940000</v>
      </c>
      <c r="K3073" s="13">
        <f t="shared" si="190"/>
        <v>27564000</v>
      </c>
      <c r="L3073" s="12">
        <f t="shared" si="191"/>
        <v>37596000</v>
      </c>
    </row>
    <row r="3074" spans="1:12" ht="187.5" x14ac:dyDescent="0.25">
      <c r="A3074" s="11">
        <v>600555</v>
      </c>
      <c r="B3074" s="1"/>
      <c r="C3074" s="2" t="s">
        <v>1867</v>
      </c>
      <c r="D3074" s="7" t="s">
        <v>568</v>
      </c>
      <c r="E3074" s="5">
        <v>84</v>
      </c>
      <c r="F3074" s="4">
        <v>63</v>
      </c>
      <c r="G3074" s="4">
        <v>21</v>
      </c>
      <c r="H3074" s="3">
        <v>19</v>
      </c>
      <c r="I3074" s="13">
        <f t="shared" si="188"/>
        <v>58810500</v>
      </c>
      <c r="J3074" s="12">
        <f t="shared" si="189"/>
        <v>223650000</v>
      </c>
      <c r="K3074" s="13">
        <f t="shared" si="190"/>
        <v>159810000</v>
      </c>
      <c r="L3074" s="12">
        <f t="shared" si="191"/>
        <v>207690000</v>
      </c>
    </row>
    <row r="3075" spans="1:12" ht="56.25" x14ac:dyDescent="0.25">
      <c r="A3075" s="11">
        <v>600556</v>
      </c>
      <c r="B3075" s="1"/>
      <c r="C3075" s="2" t="s">
        <v>3534</v>
      </c>
      <c r="D3075" s="7"/>
      <c r="E3075" s="5">
        <v>182.5</v>
      </c>
      <c r="F3075" s="4">
        <v>139</v>
      </c>
      <c r="G3075" s="4">
        <v>43.5</v>
      </c>
      <c r="H3075" s="3">
        <v>19</v>
      </c>
      <c r="I3075" s="13">
        <f t="shared" si="188"/>
        <v>126526500</v>
      </c>
      <c r="J3075" s="12">
        <f t="shared" si="189"/>
        <v>479000000</v>
      </c>
      <c r="K3075" s="13">
        <f t="shared" si="190"/>
        <v>346760000</v>
      </c>
      <c r="L3075" s="12">
        <f t="shared" si="191"/>
        <v>445940000</v>
      </c>
    </row>
    <row r="3076" spans="1:12" ht="206.25" x14ac:dyDescent="0.25">
      <c r="A3076" s="11">
        <v>600557</v>
      </c>
      <c r="B3076" s="1"/>
      <c r="C3076" s="2" t="s">
        <v>3535</v>
      </c>
      <c r="D3076" s="7"/>
      <c r="E3076" s="5">
        <v>87</v>
      </c>
      <c r="F3076" s="4">
        <v>87</v>
      </c>
      <c r="G3076" s="4">
        <v>0</v>
      </c>
      <c r="H3076" s="3">
        <v>19</v>
      </c>
      <c r="I3076" s="13">
        <f t="shared" ref="I3076:I3139" si="192">F3076*553500+G3076*1140000</f>
        <v>48154500</v>
      </c>
      <c r="J3076" s="12">
        <f t="shared" ref="J3076:J3139" si="193">F3076*1850000+G3076*5100000</f>
        <v>160950000</v>
      </c>
      <c r="K3076" s="13">
        <f t="shared" ref="K3076:K3139" si="194">F3076*1850000+G3076*2060000</f>
        <v>160950000</v>
      </c>
      <c r="L3076" s="12">
        <f t="shared" ref="L3076:L3139" si="195">F3076*1850000+G3076*4340000</f>
        <v>160950000</v>
      </c>
    </row>
    <row r="3077" spans="1:12" ht="168.75" x14ac:dyDescent="0.25">
      <c r="A3077" s="11">
        <v>600558</v>
      </c>
      <c r="B3077" s="1"/>
      <c r="C3077" s="2" t="s">
        <v>3536</v>
      </c>
      <c r="D3077" s="7"/>
      <c r="E3077" s="5">
        <v>60</v>
      </c>
      <c r="F3077" s="4">
        <v>60</v>
      </c>
      <c r="G3077" s="4">
        <v>0</v>
      </c>
      <c r="H3077" s="3">
        <v>19</v>
      </c>
      <c r="I3077" s="13">
        <f t="shared" si="192"/>
        <v>33210000</v>
      </c>
      <c r="J3077" s="12">
        <f t="shared" si="193"/>
        <v>111000000</v>
      </c>
      <c r="K3077" s="13">
        <f t="shared" si="194"/>
        <v>111000000</v>
      </c>
      <c r="L3077" s="12">
        <f t="shared" si="195"/>
        <v>111000000</v>
      </c>
    </row>
    <row r="3078" spans="1:12" ht="19.5" x14ac:dyDescent="0.25">
      <c r="A3078" s="11">
        <v>600559</v>
      </c>
      <c r="B3078" s="1" t="s">
        <v>24</v>
      </c>
      <c r="C3078" s="2" t="s">
        <v>3537</v>
      </c>
      <c r="D3078" s="7" t="s">
        <v>3538</v>
      </c>
      <c r="E3078" s="5">
        <v>25</v>
      </c>
      <c r="F3078" s="4">
        <v>25</v>
      </c>
      <c r="G3078" s="4">
        <v>0</v>
      </c>
      <c r="H3078" s="3">
        <v>0</v>
      </c>
      <c r="I3078" s="13">
        <f t="shared" si="192"/>
        <v>13837500</v>
      </c>
      <c r="J3078" s="12">
        <f t="shared" si="193"/>
        <v>46250000</v>
      </c>
      <c r="K3078" s="13">
        <f t="shared" si="194"/>
        <v>46250000</v>
      </c>
      <c r="L3078" s="12">
        <f t="shared" si="195"/>
        <v>46250000</v>
      </c>
    </row>
    <row r="3079" spans="1:12" ht="75" x14ac:dyDescent="0.25">
      <c r="A3079" s="11">
        <v>600560</v>
      </c>
      <c r="B3079" s="1"/>
      <c r="C3079" s="2" t="s">
        <v>1868</v>
      </c>
      <c r="D3079" s="7"/>
      <c r="E3079" s="5">
        <v>126</v>
      </c>
      <c r="F3079" s="4">
        <v>97</v>
      </c>
      <c r="G3079" s="4">
        <v>29</v>
      </c>
      <c r="H3079" s="3">
        <v>19</v>
      </c>
      <c r="I3079" s="13">
        <f t="shared" si="192"/>
        <v>86749500</v>
      </c>
      <c r="J3079" s="12">
        <f t="shared" si="193"/>
        <v>327350000</v>
      </c>
      <c r="K3079" s="13">
        <f t="shared" si="194"/>
        <v>239190000</v>
      </c>
      <c r="L3079" s="12">
        <f t="shared" si="195"/>
        <v>305310000</v>
      </c>
    </row>
    <row r="3080" spans="1:12" ht="56.25" x14ac:dyDescent="0.25">
      <c r="A3080" s="11">
        <v>600565</v>
      </c>
      <c r="B3080" s="1"/>
      <c r="C3080" s="2" t="s">
        <v>1869</v>
      </c>
      <c r="D3080" s="7"/>
      <c r="E3080" s="5">
        <v>116.1</v>
      </c>
      <c r="F3080" s="4">
        <v>90</v>
      </c>
      <c r="G3080" s="4">
        <v>26.1</v>
      </c>
      <c r="H3080" s="3">
        <v>19</v>
      </c>
      <c r="I3080" s="13">
        <f t="shared" si="192"/>
        <v>79569000</v>
      </c>
      <c r="J3080" s="12">
        <f t="shared" si="193"/>
        <v>299610000</v>
      </c>
      <c r="K3080" s="13">
        <f t="shared" si="194"/>
        <v>220266000</v>
      </c>
      <c r="L3080" s="12">
        <f t="shared" si="195"/>
        <v>279774000</v>
      </c>
    </row>
    <row r="3081" spans="1:12" ht="56.25" x14ac:dyDescent="0.25">
      <c r="A3081" s="11">
        <v>600566</v>
      </c>
      <c r="B3081" s="1" t="s">
        <v>16</v>
      </c>
      <c r="C3081" s="2" t="s">
        <v>3539</v>
      </c>
      <c r="D3081" s="7"/>
      <c r="E3081" s="5">
        <v>155.5</v>
      </c>
      <c r="F3081" s="4">
        <v>112</v>
      </c>
      <c r="G3081" s="4">
        <v>43.5</v>
      </c>
      <c r="H3081" s="3">
        <v>19</v>
      </c>
      <c r="I3081" s="13">
        <f t="shared" si="192"/>
        <v>111582000</v>
      </c>
      <c r="J3081" s="12">
        <f t="shared" si="193"/>
        <v>429050000</v>
      </c>
      <c r="K3081" s="13">
        <f t="shared" si="194"/>
        <v>296810000</v>
      </c>
      <c r="L3081" s="12">
        <f t="shared" si="195"/>
        <v>395990000</v>
      </c>
    </row>
    <row r="3082" spans="1:12" ht="225" x14ac:dyDescent="0.25">
      <c r="A3082" s="11">
        <v>600570</v>
      </c>
      <c r="B3082" s="1"/>
      <c r="C3082" s="2" t="s">
        <v>1870</v>
      </c>
      <c r="D3082" s="7"/>
      <c r="E3082" s="5">
        <v>84.1</v>
      </c>
      <c r="F3082" s="4">
        <v>58</v>
      </c>
      <c r="G3082" s="4">
        <v>26.1</v>
      </c>
      <c r="H3082" s="3">
        <v>19</v>
      </c>
      <c r="I3082" s="13">
        <f t="shared" si="192"/>
        <v>61857000</v>
      </c>
      <c r="J3082" s="12">
        <f t="shared" si="193"/>
        <v>240410000</v>
      </c>
      <c r="K3082" s="13">
        <f t="shared" si="194"/>
        <v>161066000</v>
      </c>
      <c r="L3082" s="12">
        <f t="shared" si="195"/>
        <v>220574000</v>
      </c>
    </row>
    <row r="3083" spans="1:12" ht="243.75" x14ac:dyDescent="0.25">
      <c r="A3083" s="11">
        <v>600575</v>
      </c>
      <c r="B3083" s="1" t="s">
        <v>24</v>
      </c>
      <c r="C3083" s="2" t="s">
        <v>1871</v>
      </c>
      <c r="D3083" s="7"/>
      <c r="E3083" s="5">
        <v>61</v>
      </c>
      <c r="F3083" s="4">
        <v>36</v>
      </c>
      <c r="G3083" s="4">
        <v>25</v>
      </c>
      <c r="H3083" s="3">
        <v>0</v>
      </c>
      <c r="I3083" s="13">
        <f t="shared" si="192"/>
        <v>48426000</v>
      </c>
      <c r="J3083" s="12">
        <f t="shared" si="193"/>
        <v>194100000</v>
      </c>
      <c r="K3083" s="13">
        <f t="shared" si="194"/>
        <v>118100000</v>
      </c>
      <c r="L3083" s="12">
        <f t="shared" si="195"/>
        <v>175100000</v>
      </c>
    </row>
    <row r="3084" spans="1:12" ht="243.75" x14ac:dyDescent="0.25">
      <c r="A3084" s="11">
        <v>600580</v>
      </c>
      <c r="B3084" s="1" t="s">
        <v>24</v>
      </c>
      <c r="C3084" s="2" t="s">
        <v>3540</v>
      </c>
      <c r="D3084" s="7"/>
      <c r="E3084" s="5">
        <v>75</v>
      </c>
      <c r="F3084" s="4">
        <v>49</v>
      </c>
      <c r="G3084" s="4">
        <v>26</v>
      </c>
      <c r="H3084" s="3">
        <v>0</v>
      </c>
      <c r="I3084" s="13">
        <f t="shared" si="192"/>
        <v>56761500</v>
      </c>
      <c r="J3084" s="12">
        <f t="shared" si="193"/>
        <v>223250000</v>
      </c>
      <c r="K3084" s="13">
        <f t="shared" si="194"/>
        <v>144210000</v>
      </c>
      <c r="L3084" s="12">
        <f t="shared" si="195"/>
        <v>203490000</v>
      </c>
    </row>
    <row r="3085" spans="1:12" ht="56.25" x14ac:dyDescent="0.25">
      <c r="A3085" s="11">
        <v>600581</v>
      </c>
      <c r="B3085" s="1" t="s">
        <v>16</v>
      </c>
      <c r="C3085" s="2" t="s">
        <v>3541</v>
      </c>
      <c r="D3085" s="7"/>
      <c r="E3085" s="5">
        <v>98</v>
      </c>
      <c r="F3085" s="4">
        <v>72</v>
      </c>
      <c r="G3085" s="4">
        <v>26</v>
      </c>
      <c r="H3085" s="3">
        <v>19</v>
      </c>
      <c r="I3085" s="13">
        <f t="shared" si="192"/>
        <v>69492000</v>
      </c>
      <c r="J3085" s="12">
        <f t="shared" si="193"/>
        <v>265800000</v>
      </c>
      <c r="K3085" s="13">
        <f t="shared" si="194"/>
        <v>186760000</v>
      </c>
      <c r="L3085" s="12">
        <f t="shared" si="195"/>
        <v>246040000</v>
      </c>
    </row>
    <row r="3086" spans="1:12" ht="75" x14ac:dyDescent="0.25">
      <c r="A3086" s="11">
        <v>600585</v>
      </c>
      <c r="B3086" s="1"/>
      <c r="C3086" s="2" t="s">
        <v>1872</v>
      </c>
      <c r="D3086" s="7"/>
      <c r="E3086" s="5">
        <v>169</v>
      </c>
      <c r="F3086" s="4">
        <v>169</v>
      </c>
      <c r="G3086" s="4">
        <v>0</v>
      </c>
      <c r="H3086" s="3">
        <v>26</v>
      </c>
      <c r="I3086" s="13">
        <f t="shared" si="192"/>
        <v>93541500</v>
      </c>
      <c r="J3086" s="12">
        <f t="shared" si="193"/>
        <v>312650000</v>
      </c>
      <c r="K3086" s="13">
        <f t="shared" si="194"/>
        <v>312650000</v>
      </c>
      <c r="L3086" s="12">
        <f t="shared" si="195"/>
        <v>312650000</v>
      </c>
    </row>
    <row r="3087" spans="1:12" ht="243.75" x14ac:dyDescent="0.25">
      <c r="A3087" s="11">
        <v>600590</v>
      </c>
      <c r="B3087" s="1"/>
      <c r="C3087" s="2" t="s">
        <v>3542</v>
      </c>
      <c r="D3087" s="7"/>
      <c r="E3087" s="5">
        <v>330</v>
      </c>
      <c r="F3087" s="4">
        <v>330</v>
      </c>
      <c r="G3087" s="4">
        <v>0</v>
      </c>
      <c r="H3087" s="3">
        <v>30</v>
      </c>
      <c r="I3087" s="13">
        <f t="shared" si="192"/>
        <v>182655000</v>
      </c>
      <c r="J3087" s="12">
        <f t="shared" si="193"/>
        <v>610500000</v>
      </c>
      <c r="K3087" s="13">
        <f t="shared" si="194"/>
        <v>610500000</v>
      </c>
      <c r="L3087" s="12">
        <f t="shared" si="195"/>
        <v>610500000</v>
      </c>
    </row>
    <row r="3088" spans="1:12" ht="75" x14ac:dyDescent="0.25">
      <c r="A3088" s="11">
        <v>600595</v>
      </c>
      <c r="B3088" s="1"/>
      <c r="C3088" s="2" t="s">
        <v>1873</v>
      </c>
      <c r="D3088" s="7"/>
      <c r="E3088" s="5">
        <v>218</v>
      </c>
      <c r="F3088" s="4">
        <v>218</v>
      </c>
      <c r="G3088" s="4">
        <v>0</v>
      </c>
      <c r="H3088" s="3">
        <v>26</v>
      </c>
      <c r="I3088" s="13">
        <f t="shared" si="192"/>
        <v>120663000</v>
      </c>
      <c r="J3088" s="12">
        <f t="shared" si="193"/>
        <v>403300000</v>
      </c>
      <c r="K3088" s="13">
        <f t="shared" si="194"/>
        <v>403300000</v>
      </c>
      <c r="L3088" s="12">
        <f t="shared" si="195"/>
        <v>403300000</v>
      </c>
    </row>
    <row r="3089" spans="1:12" ht="243.75" x14ac:dyDescent="0.25">
      <c r="A3089" s="11">
        <v>600600</v>
      </c>
      <c r="B3089" s="1"/>
      <c r="C3089" s="2" t="s">
        <v>3543</v>
      </c>
      <c r="D3089" s="7"/>
      <c r="E3089" s="5">
        <v>352</v>
      </c>
      <c r="F3089" s="4">
        <v>352</v>
      </c>
      <c r="G3089" s="4">
        <v>0</v>
      </c>
      <c r="H3089" s="3">
        <v>30</v>
      </c>
      <c r="I3089" s="13">
        <f t="shared" si="192"/>
        <v>194832000</v>
      </c>
      <c r="J3089" s="12">
        <f t="shared" si="193"/>
        <v>651200000</v>
      </c>
      <c r="K3089" s="13">
        <f t="shared" si="194"/>
        <v>651200000</v>
      </c>
      <c r="L3089" s="12">
        <f t="shared" si="195"/>
        <v>651200000</v>
      </c>
    </row>
    <row r="3090" spans="1:12" ht="56.25" x14ac:dyDescent="0.25">
      <c r="A3090" s="11">
        <v>600605</v>
      </c>
      <c r="B3090" s="1"/>
      <c r="C3090" s="2" t="s">
        <v>1874</v>
      </c>
      <c r="D3090" s="7"/>
      <c r="E3090" s="5">
        <v>163</v>
      </c>
      <c r="F3090" s="4">
        <v>163</v>
      </c>
      <c r="G3090" s="4">
        <v>0</v>
      </c>
      <c r="H3090" s="3">
        <v>26</v>
      </c>
      <c r="I3090" s="13">
        <f t="shared" si="192"/>
        <v>90220500</v>
      </c>
      <c r="J3090" s="12">
        <f t="shared" si="193"/>
        <v>301550000</v>
      </c>
      <c r="K3090" s="13">
        <f t="shared" si="194"/>
        <v>301550000</v>
      </c>
      <c r="L3090" s="12">
        <f t="shared" si="195"/>
        <v>301550000</v>
      </c>
    </row>
    <row r="3091" spans="1:12" ht="225" x14ac:dyDescent="0.25">
      <c r="A3091" s="11">
        <v>600610</v>
      </c>
      <c r="B3091" s="1"/>
      <c r="C3091" s="2" t="s">
        <v>3544</v>
      </c>
      <c r="D3091" s="7"/>
      <c r="E3091" s="5">
        <v>283</v>
      </c>
      <c r="F3091" s="4">
        <v>283</v>
      </c>
      <c r="G3091" s="4">
        <v>0</v>
      </c>
      <c r="H3091" s="3">
        <v>30</v>
      </c>
      <c r="I3091" s="13">
        <f t="shared" si="192"/>
        <v>156640500</v>
      </c>
      <c r="J3091" s="12">
        <f t="shared" si="193"/>
        <v>523550000</v>
      </c>
      <c r="K3091" s="13">
        <f t="shared" si="194"/>
        <v>523550000</v>
      </c>
      <c r="L3091" s="12">
        <f t="shared" si="195"/>
        <v>523550000</v>
      </c>
    </row>
    <row r="3092" spans="1:12" ht="75" x14ac:dyDescent="0.25">
      <c r="A3092" s="11">
        <v>600615</v>
      </c>
      <c r="B3092" s="1"/>
      <c r="C3092" s="2" t="s">
        <v>3545</v>
      </c>
      <c r="D3092" s="7"/>
      <c r="E3092" s="5">
        <v>257</v>
      </c>
      <c r="F3092" s="4">
        <v>257</v>
      </c>
      <c r="G3092" s="4">
        <v>0</v>
      </c>
      <c r="H3092" s="3">
        <v>26</v>
      </c>
      <c r="I3092" s="13">
        <f t="shared" si="192"/>
        <v>142249500</v>
      </c>
      <c r="J3092" s="12">
        <f t="shared" si="193"/>
        <v>475450000</v>
      </c>
      <c r="K3092" s="13">
        <f t="shared" si="194"/>
        <v>475450000</v>
      </c>
      <c r="L3092" s="12">
        <f t="shared" si="195"/>
        <v>475450000</v>
      </c>
    </row>
    <row r="3093" spans="1:12" ht="300" x14ac:dyDescent="0.25">
      <c r="A3093" s="11">
        <v>600616</v>
      </c>
      <c r="B3093" s="1"/>
      <c r="C3093" s="2" t="s">
        <v>3546</v>
      </c>
      <c r="D3093" s="7"/>
      <c r="E3093" s="5">
        <v>302</v>
      </c>
      <c r="F3093" s="4">
        <v>302</v>
      </c>
      <c r="G3093" s="4">
        <v>0</v>
      </c>
      <c r="H3093" s="3">
        <v>26</v>
      </c>
      <c r="I3093" s="13">
        <f t="shared" si="192"/>
        <v>167157000</v>
      </c>
      <c r="J3093" s="12">
        <f t="shared" si="193"/>
        <v>558700000</v>
      </c>
      <c r="K3093" s="13">
        <f t="shared" si="194"/>
        <v>558700000</v>
      </c>
      <c r="L3093" s="12">
        <f t="shared" si="195"/>
        <v>558700000</v>
      </c>
    </row>
    <row r="3094" spans="1:12" ht="93.75" x14ac:dyDescent="0.25">
      <c r="A3094" s="11">
        <v>600620</v>
      </c>
      <c r="B3094" s="1"/>
      <c r="C3094" s="2" t="s">
        <v>3547</v>
      </c>
      <c r="D3094" s="7"/>
      <c r="E3094" s="5">
        <v>297</v>
      </c>
      <c r="F3094" s="4">
        <v>297</v>
      </c>
      <c r="G3094" s="4">
        <v>0</v>
      </c>
      <c r="H3094" s="3">
        <v>26</v>
      </c>
      <c r="I3094" s="13">
        <f t="shared" si="192"/>
        <v>164389500</v>
      </c>
      <c r="J3094" s="12">
        <f t="shared" si="193"/>
        <v>549450000</v>
      </c>
      <c r="K3094" s="13">
        <f t="shared" si="194"/>
        <v>549450000</v>
      </c>
      <c r="L3094" s="12">
        <f t="shared" si="195"/>
        <v>549450000</v>
      </c>
    </row>
    <row r="3095" spans="1:12" ht="318.75" x14ac:dyDescent="0.25">
      <c r="A3095" s="11">
        <v>600621</v>
      </c>
      <c r="B3095" s="1"/>
      <c r="C3095" s="2" t="s">
        <v>3548</v>
      </c>
      <c r="D3095" s="7"/>
      <c r="E3095" s="5">
        <v>331</v>
      </c>
      <c r="F3095" s="4">
        <v>331</v>
      </c>
      <c r="G3095" s="4">
        <v>0</v>
      </c>
      <c r="H3095" s="3">
        <v>26</v>
      </c>
      <c r="I3095" s="13">
        <f t="shared" si="192"/>
        <v>183208500</v>
      </c>
      <c r="J3095" s="12">
        <f t="shared" si="193"/>
        <v>612350000</v>
      </c>
      <c r="K3095" s="13">
        <f t="shared" si="194"/>
        <v>612350000</v>
      </c>
      <c r="L3095" s="12">
        <f t="shared" si="195"/>
        <v>612350000</v>
      </c>
    </row>
    <row r="3096" spans="1:12" ht="93.75" x14ac:dyDescent="0.25">
      <c r="A3096" s="11">
        <v>600625</v>
      </c>
      <c r="B3096" s="1"/>
      <c r="C3096" s="2" t="s">
        <v>1875</v>
      </c>
      <c r="D3096" s="7"/>
      <c r="E3096" s="5">
        <v>111</v>
      </c>
      <c r="F3096" s="4">
        <v>111</v>
      </c>
      <c r="G3096" s="4">
        <v>0</v>
      </c>
      <c r="H3096" s="3">
        <v>17</v>
      </c>
      <c r="I3096" s="13">
        <f t="shared" si="192"/>
        <v>61438500</v>
      </c>
      <c r="J3096" s="12">
        <f t="shared" si="193"/>
        <v>205350000</v>
      </c>
      <c r="K3096" s="13">
        <f t="shared" si="194"/>
        <v>205350000</v>
      </c>
      <c r="L3096" s="12">
        <f t="shared" si="195"/>
        <v>205350000</v>
      </c>
    </row>
    <row r="3097" spans="1:12" ht="112.5" x14ac:dyDescent="0.25">
      <c r="A3097" s="11">
        <v>600630</v>
      </c>
      <c r="B3097" s="1"/>
      <c r="C3097" s="2" t="s">
        <v>1876</v>
      </c>
      <c r="D3097" s="7"/>
      <c r="E3097" s="5">
        <v>193</v>
      </c>
      <c r="F3097" s="4">
        <v>193</v>
      </c>
      <c r="G3097" s="4">
        <v>0</v>
      </c>
      <c r="H3097" s="3">
        <v>30</v>
      </c>
      <c r="I3097" s="13">
        <f t="shared" si="192"/>
        <v>106825500</v>
      </c>
      <c r="J3097" s="12">
        <f t="shared" si="193"/>
        <v>357050000</v>
      </c>
      <c r="K3097" s="13">
        <f t="shared" si="194"/>
        <v>357050000</v>
      </c>
      <c r="L3097" s="12">
        <f t="shared" si="195"/>
        <v>357050000</v>
      </c>
    </row>
    <row r="3098" spans="1:12" ht="112.5" x14ac:dyDescent="0.25">
      <c r="A3098" s="11">
        <v>600635</v>
      </c>
      <c r="B3098" s="1"/>
      <c r="C3098" s="2" t="s">
        <v>1877</v>
      </c>
      <c r="D3098" s="7" t="s">
        <v>3549</v>
      </c>
      <c r="E3098" s="5">
        <v>180</v>
      </c>
      <c r="F3098" s="4">
        <v>180</v>
      </c>
      <c r="G3098" s="4">
        <v>0</v>
      </c>
      <c r="H3098" s="3">
        <v>30</v>
      </c>
      <c r="I3098" s="13">
        <f t="shared" si="192"/>
        <v>99630000</v>
      </c>
      <c r="J3098" s="12">
        <f t="shared" si="193"/>
        <v>333000000</v>
      </c>
      <c r="K3098" s="13">
        <f t="shared" si="194"/>
        <v>333000000</v>
      </c>
      <c r="L3098" s="12">
        <f t="shared" si="195"/>
        <v>333000000</v>
      </c>
    </row>
    <row r="3099" spans="1:12" ht="131.25" x14ac:dyDescent="0.25">
      <c r="A3099" s="11">
        <v>600640</v>
      </c>
      <c r="B3099" s="1"/>
      <c r="C3099" s="2" t="s">
        <v>1878</v>
      </c>
      <c r="D3099" s="7"/>
      <c r="E3099" s="5">
        <v>80</v>
      </c>
      <c r="F3099" s="4">
        <v>80</v>
      </c>
      <c r="G3099" s="4">
        <v>0</v>
      </c>
      <c r="H3099" s="3">
        <v>19</v>
      </c>
      <c r="I3099" s="13">
        <f t="shared" si="192"/>
        <v>44280000</v>
      </c>
      <c r="J3099" s="12">
        <f t="shared" si="193"/>
        <v>148000000</v>
      </c>
      <c r="K3099" s="13">
        <f t="shared" si="194"/>
        <v>148000000</v>
      </c>
      <c r="L3099" s="12">
        <f t="shared" si="195"/>
        <v>148000000</v>
      </c>
    </row>
    <row r="3100" spans="1:12" ht="93.75" x14ac:dyDescent="0.25">
      <c r="A3100" s="11">
        <v>600645</v>
      </c>
      <c r="B3100" s="1"/>
      <c r="C3100" s="2" t="s">
        <v>3550</v>
      </c>
      <c r="D3100" s="7" t="s">
        <v>3551</v>
      </c>
      <c r="E3100" s="5">
        <v>199</v>
      </c>
      <c r="F3100" s="4">
        <v>199</v>
      </c>
      <c r="G3100" s="4">
        <v>0</v>
      </c>
      <c r="H3100" s="3">
        <v>30</v>
      </c>
      <c r="I3100" s="13">
        <f t="shared" si="192"/>
        <v>110146500</v>
      </c>
      <c r="J3100" s="12">
        <f t="shared" si="193"/>
        <v>368150000</v>
      </c>
      <c r="K3100" s="13">
        <f t="shared" si="194"/>
        <v>368150000</v>
      </c>
      <c r="L3100" s="12">
        <f t="shared" si="195"/>
        <v>368150000</v>
      </c>
    </row>
    <row r="3101" spans="1:12" ht="150" x14ac:dyDescent="0.25">
      <c r="A3101" s="11">
        <v>600650</v>
      </c>
      <c r="B3101" s="1"/>
      <c r="C3101" s="2" t="s">
        <v>5513</v>
      </c>
      <c r="D3101" s="7"/>
      <c r="E3101" s="5">
        <v>93</v>
      </c>
      <c r="F3101" s="4">
        <v>93</v>
      </c>
      <c r="G3101" s="4">
        <v>0</v>
      </c>
      <c r="H3101" s="3">
        <v>14</v>
      </c>
      <c r="I3101" s="13">
        <f t="shared" si="192"/>
        <v>51475500</v>
      </c>
      <c r="J3101" s="12">
        <f t="shared" si="193"/>
        <v>172050000</v>
      </c>
      <c r="K3101" s="13">
        <f t="shared" si="194"/>
        <v>172050000</v>
      </c>
      <c r="L3101" s="12">
        <f t="shared" si="195"/>
        <v>172050000</v>
      </c>
    </row>
    <row r="3102" spans="1:12" ht="187.5" x14ac:dyDescent="0.25">
      <c r="A3102" s="11">
        <v>600655</v>
      </c>
      <c r="B3102" s="1"/>
      <c r="C3102" s="2" t="s">
        <v>5514</v>
      </c>
      <c r="D3102" s="7"/>
      <c r="E3102" s="5">
        <v>116</v>
      </c>
      <c r="F3102" s="4">
        <v>116</v>
      </c>
      <c r="G3102" s="4">
        <v>0</v>
      </c>
      <c r="H3102" s="3">
        <v>14</v>
      </c>
      <c r="I3102" s="13">
        <f t="shared" si="192"/>
        <v>64206000</v>
      </c>
      <c r="J3102" s="12">
        <f t="shared" si="193"/>
        <v>214600000</v>
      </c>
      <c r="K3102" s="13">
        <f t="shared" si="194"/>
        <v>214600000</v>
      </c>
      <c r="L3102" s="12">
        <f t="shared" si="195"/>
        <v>214600000</v>
      </c>
    </row>
    <row r="3103" spans="1:12" ht="112.5" x14ac:dyDescent="0.25">
      <c r="A3103" s="11">
        <v>600660</v>
      </c>
      <c r="B3103" s="1"/>
      <c r="C3103" s="2" t="s">
        <v>1879</v>
      </c>
      <c r="D3103" s="7"/>
      <c r="E3103" s="5">
        <v>102</v>
      </c>
      <c r="F3103" s="4">
        <v>102</v>
      </c>
      <c r="G3103" s="4">
        <v>0</v>
      </c>
      <c r="H3103" s="3">
        <v>14</v>
      </c>
      <c r="I3103" s="13">
        <f t="shared" si="192"/>
        <v>56457000</v>
      </c>
      <c r="J3103" s="12">
        <f t="shared" si="193"/>
        <v>188700000</v>
      </c>
      <c r="K3103" s="13">
        <f t="shared" si="194"/>
        <v>188700000</v>
      </c>
      <c r="L3103" s="12">
        <f t="shared" si="195"/>
        <v>188700000</v>
      </c>
    </row>
    <row r="3104" spans="1:12" ht="112.5" x14ac:dyDescent="0.25">
      <c r="A3104" s="11">
        <v>600661</v>
      </c>
      <c r="B3104" s="1"/>
      <c r="C3104" s="2" t="s">
        <v>3552</v>
      </c>
      <c r="D3104" s="7" t="s">
        <v>1439</v>
      </c>
      <c r="E3104" s="5">
        <v>154.5</v>
      </c>
      <c r="F3104" s="4">
        <v>111</v>
      </c>
      <c r="G3104" s="4">
        <v>43.5</v>
      </c>
      <c r="H3104" s="3">
        <v>14</v>
      </c>
      <c r="I3104" s="13">
        <f t="shared" si="192"/>
        <v>111028500</v>
      </c>
      <c r="J3104" s="12">
        <f t="shared" si="193"/>
        <v>427200000</v>
      </c>
      <c r="K3104" s="13">
        <f t="shared" si="194"/>
        <v>294960000</v>
      </c>
      <c r="L3104" s="12">
        <f t="shared" si="195"/>
        <v>394140000</v>
      </c>
    </row>
    <row r="3105" spans="1:12" ht="93.75" x14ac:dyDescent="0.25">
      <c r="A3105" s="11">
        <v>600665</v>
      </c>
      <c r="B3105" s="1"/>
      <c r="C3105" s="2" t="s">
        <v>1880</v>
      </c>
      <c r="D3105" s="7"/>
      <c r="E3105" s="5">
        <v>115</v>
      </c>
      <c r="F3105" s="4">
        <v>115</v>
      </c>
      <c r="G3105" s="4">
        <v>0</v>
      </c>
      <c r="H3105" s="3">
        <v>15</v>
      </c>
      <c r="I3105" s="13">
        <f t="shared" si="192"/>
        <v>63652500</v>
      </c>
      <c r="J3105" s="12">
        <f t="shared" si="193"/>
        <v>212750000</v>
      </c>
      <c r="K3105" s="13">
        <f t="shared" si="194"/>
        <v>212750000</v>
      </c>
      <c r="L3105" s="12">
        <f t="shared" si="195"/>
        <v>212750000</v>
      </c>
    </row>
    <row r="3106" spans="1:12" ht="93.75" x14ac:dyDescent="0.25">
      <c r="A3106" s="11">
        <v>600670</v>
      </c>
      <c r="B3106" s="1"/>
      <c r="C3106" s="2" t="s">
        <v>1881</v>
      </c>
      <c r="D3106" s="7"/>
      <c r="E3106" s="5">
        <v>118</v>
      </c>
      <c r="F3106" s="4">
        <v>118</v>
      </c>
      <c r="G3106" s="4">
        <v>0</v>
      </c>
      <c r="H3106" s="3">
        <v>14</v>
      </c>
      <c r="I3106" s="13">
        <f t="shared" si="192"/>
        <v>65313000</v>
      </c>
      <c r="J3106" s="12">
        <f t="shared" si="193"/>
        <v>218300000</v>
      </c>
      <c r="K3106" s="13">
        <f t="shared" si="194"/>
        <v>218300000</v>
      </c>
      <c r="L3106" s="12">
        <f t="shared" si="195"/>
        <v>218300000</v>
      </c>
    </row>
    <row r="3107" spans="1:12" ht="112.5" x14ac:dyDescent="0.25">
      <c r="A3107" s="11">
        <v>600675</v>
      </c>
      <c r="B3107" s="1"/>
      <c r="C3107" s="2" t="s">
        <v>1882</v>
      </c>
      <c r="D3107" s="7"/>
      <c r="E3107" s="5">
        <v>60</v>
      </c>
      <c r="F3107" s="4">
        <v>60</v>
      </c>
      <c r="G3107" s="4">
        <v>0</v>
      </c>
      <c r="H3107" s="3">
        <v>14</v>
      </c>
      <c r="I3107" s="13">
        <f t="shared" si="192"/>
        <v>33210000</v>
      </c>
      <c r="J3107" s="12">
        <f t="shared" si="193"/>
        <v>111000000</v>
      </c>
      <c r="K3107" s="13">
        <f t="shared" si="194"/>
        <v>111000000</v>
      </c>
      <c r="L3107" s="12">
        <f t="shared" si="195"/>
        <v>111000000</v>
      </c>
    </row>
    <row r="3108" spans="1:12" ht="131.25" x14ac:dyDescent="0.25">
      <c r="A3108" s="11">
        <v>600680</v>
      </c>
      <c r="B3108" s="1"/>
      <c r="C3108" s="2" t="s">
        <v>3553</v>
      </c>
      <c r="D3108" s="7"/>
      <c r="E3108" s="5">
        <v>82</v>
      </c>
      <c r="F3108" s="4">
        <v>82</v>
      </c>
      <c r="G3108" s="4">
        <v>0</v>
      </c>
      <c r="H3108" s="3">
        <v>14</v>
      </c>
      <c r="I3108" s="13">
        <f t="shared" si="192"/>
        <v>45387000</v>
      </c>
      <c r="J3108" s="12">
        <f t="shared" si="193"/>
        <v>151700000</v>
      </c>
      <c r="K3108" s="13">
        <f t="shared" si="194"/>
        <v>151700000</v>
      </c>
      <c r="L3108" s="12">
        <f t="shared" si="195"/>
        <v>151700000</v>
      </c>
    </row>
    <row r="3109" spans="1:12" ht="112.5" x14ac:dyDescent="0.25">
      <c r="A3109" s="11">
        <v>600685</v>
      </c>
      <c r="B3109" s="1"/>
      <c r="C3109" s="2" t="s">
        <v>3554</v>
      </c>
      <c r="D3109" s="7"/>
      <c r="E3109" s="5">
        <v>91</v>
      </c>
      <c r="F3109" s="4">
        <v>91</v>
      </c>
      <c r="G3109" s="4">
        <v>0</v>
      </c>
      <c r="H3109" s="3">
        <v>14</v>
      </c>
      <c r="I3109" s="13">
        <f t="shared" si="192"/>
        <v>50368500</v>
      </c>
      <c r="J3109" s="12">
        <f t="shared" si="193"/>
        <v>168350000</v>
      </c>
      <c r="K3109" s="13">
        <f t="shared" si="194"/>
        <v>168350000</v>
      </c>
      <c r="L3109" s="12">
        <f t="shared" si="195"/>
        <v>168350000</v>
      </c>
    </row>
    <row r="3110" spans="1:12" ht="37.5" x14ac:dyDescent="0.25">
      <c r="A3110" s="11">
        <v>600686</v>
      </c>
      <c r="B3110" s="1" t="s">
        <v>24</v>
      </c>
      <c r="C3110" s="2" t="s">
        <v>3555</v>
      </c>
      <c r="D3110" s="7" t="s">
        <v>3556</v>
      </c>
      <c r="E3110" s="5">
        <v>26</v>
      </c>
      <c r="F3110" s="4">
        <v>26</v>
      </c>
      <c r="G3110" s="4">
        <v>0</v>
      </c>
      <c r="H3110" s="3">
        <v>0</v>
      </c>
      <c r="I3110" s="13">
        <f t="shared" si="192"/>
        <v>14391000</v>
      </c>
      <c r="J3110" s="12">
        <f t="shared" si="193"/>
        <v>48100000</v>
      </c>
      <c r="K3110" s="13">
        <f t="shared" si="194"/>
        <v>48100000</v>
      </c>
      <c r="L3110" s="12">
        <f t="shared" si="195"/>
        <v>48100000</v>
      </c>
    </row>
    <row r="3111" spans="1:12" ht="56.25" x14ac:dyDescent="0.25">
      <c r="A3111" s="11">
        <v>600687</v>
      </c>
      <c r="B3111" s="1" t="s">
        <v>24</v>
      </c>
      <c r="C3111" s="2" t="s">
        <v>3557</v>
      </c>
      <c r="D3111" s="7" t="s">
        <v>3556</v>
      </c>
      <c r="E3111" s="5">
        <v>14</v>
      </c>
      <c r="F3111" s="4">
        <v>14</v>
      </c>
      <c r="G3111" s="4">
        <v>0</v>
      </c>
      <c r="H3111" s="3">
        <v>0</v>
      </c>
      <c r="I3111" s="13">
        <f t="shared" si="192"/>
        <v>7749000</v>
      </c>
      <c r="J3111" s="12">
        <f t="shared" si="193"/>
        <v>25900000</v>
      </c>
      <c r="K3111" s="13">
        <f t="shared" si="194"/>
        <v>25900000</v>
      </c>
      <c r="L3111" s="12">
        <f t="shared" si="195"/>
        <v>25900000</v>
      </c>
    </row>
    <row r="3112" spans="1:12" ht="75" x14ac:dyDescent="0.25">
      <c r="A3112" s="11">
        <v>600690</v>
      </c>
      <c r="B3112" s="1" t="s">
        <v>24</v>
      </c>
      <c r="C3112" s="2" t="s">
        <v>3558</v>
      </c>
      <c r="D3112" s="7"/>
      <c r="E3112" s="5">
        <v>18</v>
      </c>
      <c r="F3112" s="4">
        <v>18</v>
      </c>
      <c r="G3112" s="4">
        <v>0</v>
      </c>
      <c r="H3112" s="3">
        <v>0</v>
      </c>
      <c r="I3112" s="13">
        <f t="shared" si="192"/>
        <v>9963000</v>
      </c>
      <c r="J3112" s="12">
        <f t="shared" si="193"/>
        <v>33300000</v>
      </c>
      <c r="K3112" s="13">
        <f t="shared" si="194"/>
        <v>33300000</v>
      </c>
      <c r="L3112" s="12">
        <f t="shared" si="195"/>
        <v>33300000</v>
      </c>
    </row>
    <row r="3113" spans="1:12" ht="75" x14ac:dyDescent="0.25">
      <c r="A3113" s="11">
        <v>600691</v>
      </c>
      <c r="B3113" s="1" t="s">
        <v>24</v>
      </c>
      <c r="C3113" s="2" t="s">
        <v>1883</v>
      </c>
      <c r="D3113" s="7"/>
      <c r="E3113" s="5">
        <v>30</v>
      </c>
      <c r="F3113" s="4">
        <v>30</v>
      </c>
      <c r="G3113" s="4">
        <v>0</v>
      </c>
      <c r="H3113" s="3">
        <v>0</v>
      </c>
      <c r="I3113" s="13">
        <f t="shared" si="192"/>
        <v>16605000</v>
      </c>
      <c r="J3113" s="12">
        <f t="shared" si="193"/>
        <v>55500000</v>
      </c>
      <c r="K3113" s="13">
        <f t="shared" si="194"/>
        <v>55500000</v>
      </c>
      <c r="L3113" s="12">
        <f t="shared" si="195"/>
        <v>55500000</v>
      </c>
    </row>
    <row r="3114" spans="1:12" ht="56.25" x14ac:dyDescent="0.25">
      <c r="A3114" s="11">
        <v>600692</v>
      </c>
      <c r="B3114" s="1" t="s">
        <v>24</v>
      </c>
      <c r="C3114" s="2" t="s">
        <v>3559</v>
      </c>
      <c r="D3114" s="7"/>
      <c r="E3114" s="5">
        <v>22</v>
      </c>
      <c r="F3114" s="4">
        <v>22</v>
      </c>
      <c r="G3114" s="4">
        <v>0</v>
      </c>
      <c r="H3114" s="3">
        <v>0</v>
      </c>
      <c r="I3114" s="13">
        <f t="shared" si="192"/>
        <v>12177000</v>
      </c>
      <c r="J3114" s="12">
        <f t="shared" si="193"/>
        <v>40700000</v>
      </c>
      <c r="K3114" s="13">
        <f t="shared" si="194"/>
        <v>40700000</v>
      </c>
      <c r="L3114" s="12">
        <f t="shared" si="195"/>
        <v>40700000</v>
      </c>
    </row>
    <row r="3115" spans="1:12" ht="93.75" x14ac:dyDescent="0.25">
      <c r="A3115" s="11">
        <v>600695</v>
      </c>
      <c r="B3115" s="1"/>
      <c r="C3115" s="2" t="s">
        <v>1884</v>
      </c>
      <c r="D3115" s="7"/>
      <c r="E3115" s="5">
        <v>70</v>
      </c>
      <c r="F3115" s="4">
        <v>70</v>
      </c>
      <c r="G3115" s="4">
        <v>0</v>
      </c>
      <c r="H3115" s="3">
        <v>14</v>
      </c>
      <c r="I3115" s="13">
        <f t="shared" si="192"/>
        <v>38745000</v>
      </c>
      <c r="J3115" s="12">
        <f t="shared" si="193"/>
        <v>129500000</v>
      </c>
      <c r="K3115" s="13">
        <f t="shared" si="194"/>
        <v>129500000</v>
      </c>
      <c r="L3115" s="12">
        <f t="shared" si="195"/>
        <v>129500000</v>
      </c>
    </row>
    <row r="3116" spans="1:12" ht="75" x14ac:dyDescent="0.25">
      <c r="A3116" s="11">
        <v>600700</v>
      </c>
      <c r="B3116" s="1"/>
      <c r="C3116" s="2" t="s">
        <v>1885</v>
      </c>
      <c r="D3116" s="7"/>
      <c r="E3116" s="5">
        <v>116</v>
      </c>
      <c r="F3116" s="4">
        <v>116</v>
      </c>
      <c r="G3116" s="4">
        <v>0</v>
      </c>
      <c r="H3116" s="3">
        <v>17</v>
      </c>
      <c r="I3116" s="13">
        <f t="shared" si="192"/>
        <v>64206000</v>
      </c>
      <c r="J3116" s="12">
        <f t="shared" si="193"/>
        <v>214600000</v>
      </c>
      <c r="K3116" s="13">
        <f t="shared" si="194"/>
        <v>214600000</v>
      </c>
      <c r="L3116" s="12">
        <f t="shared" si="195"/>
        <v>214600000</v>
      </c>
    </row>
    <row r="3117" spans="1:12" ht="187.5" x14ac:dyDescent="0.25">
      <c r="A3117" s="11">
        <v>600705</v>
      </c>
      <c r="B3117" s="1"/>
      <c r="C3117" s="2" t="s">
        <v>1886</v>
      </c>
      <c r="D3117" s="7"/>
      <c r="E3117" s="5">
        <v>106</v>
      </c>
      <c r="F3117" s="4">
        <v>106</v>
      </c>
      <c r="G3117" s="4">
        <v>0</v>
      </c>
      <c r="H3117" s="3">
        <v>17</v>
      </c>
      <c r="I3117" s="13">
        <f t="shared" si="192"/>
        <v>58671000</v>
      </c>
      <c r="J3117" s="12">
        <f t="shared" si="193"/>
        <v>196100000</v>
      </c>
      <c r="K3117" s="13">
        <f t="shared" si="194"/>
        <v>196100000</v>
      </c>
      <c r="L3117" s="12">
        <f t="shared" si="195"/>
        <v>196100000</v>
      </c>
    </row>
    <row r="3118" spans="1:12" ht="187.5" x14ac:dyDescent="0.25">
      <c r="A3118" s="11">
        <v>600710</v>
      </c>
      <c r="B3118" s="1" t="s">
        <v>24</v>
      </c>
      <c r="C3118" s="2" t="s">
        <v>3560</v>
      </c>
      <c r="D3118" s="7"/>
      <c r="E3118" s="5">
        <v>24</v>
      </c>
      <c r="F3118" s="4">
        <v>24</v>
      </c>
      <c r="G3118" s="4">
        <v>0</v>
      </c>
      <c r="H3118" s="3">
        <v>0</v>
      </c>
      <c r="I3118" s="13">
        <f t="shared" si="192"/>
        <v>13284000</v>
      </c>
      <c r="J3118" s="12">
        <f t="shared" si="193"/>
        <v>44400000</v>
      </c>
      <c r="K3118" s="13">
        <f t="shared" si="194"/>
        <v>44400000</v>
      </c>
      <c r="L3118" s="12">
        <f t="shared" si="195"/>
        <v>44400000</v>
      </c>
    </row>
    <row r="3119" spans="1:12" ht="168.75" x14ac:dyDescent="0.25">
      <c r="A3119" s="11">
        <v>600715</v>
      </c>
      <c r="B3119" s="1"/>
      <c r="C3119" s="2" t="s">
        <v>1887</v>
      </c>
      <c r="D3119" s="7"/>
      <c r="E3119" s="5">
        <v>192</v>
      </c>
      <c r="F3119" s="4">
        <v>192</v>
      </c>
      <c r="G3119" s="4">
        <v>0</v>
      </c>
      <c r="H3119" s="3">
        <v>17</v>
      </c>
      <c r="I3119" s="13">
        <f t="shared" si="192"/>
        <v>106272000</v>
      </c>
      <c r="J3119" s="12">
        <f t="shared" si="193"/>
        <v>355200000</v>
      </c>
      <c r="K3119" s="13">
        <f t="shared" si="194"/>
        <v>355200000</v>
      </c>
      <c r="L3119" s="12">
        <f t="shared" si="195"/>
        <v>355200000</v>
      </c>
    </row>
    <row r="3120" spans="1:12" ht="150" x14ac:dyDescent="0.25">
      <c r="A3120" s="11">
        <v>600720</v>
      </c>
      <c r="B3120" s="1" t="s">
        <v>24</v>
      </c>
      <c r="C3120" s="2" t="s">
        <v>1888</v>
      </c>
      <c r="D3120" s="7"/>
      <c r="E3120" s="5">
        <v>56</v>
      </c>
      <c r="F3120" s="4">
        <v>56</v>
      </c>
      <c r="G3120" s="4">
        <v>0</v>
      </c>
      <c r="H3120" s="3">
        <v>0</v>
      </c>
      <c r="I3120" s="13">
        <f t="shared" si="192"/>
        <v>30996000</v>
      </c>
      <c r="J3120" s="12">
        <f t="shared" si="193"/>
        <v>103600000</v>
      </c>
      <c r="K3120" s="13">
        <f t="shared" si="194"/>
        <v>103600000</v>
      </c>
      <c r="L3120" s="12">
        <f t="shared" si="195"/>
        <v>103600000</v>
      </c>
    </row>
    <row r="3121" spans="1:12" ht="93.75" x14ac:dyDescent="0.25">
      <c r="A3121" s="11">
        <v>600725</v>
      </c>
      <c r="B3121" s="1"/>
      <c r="C3121" s="2" t="s">
        <v>3561</v>
      </c>
      <c r="D3121" s="7"/>
      <c r="E3121" s="5">
        <v>84</v>
      </c>
      <c r="F3121" s="4">
        <v>84</v>
      </c>
      <c r="G3121" s="4">
        <v>0</v>
      </c>
      <c r="H3121" s="3">
        <v>17</v>
      </c>
      <c r="I3121" s="13">
        <f t="shared" si="192"/>
        <v>46494000</v>
      </c>
      <c r="J3121" s="12">
        <f t="shared" si="193"/>
        <v>155400000</v>
      </c>
      <c r="K3121" s="13">
        <f t="shared" si="194"/>
        <v>155400000</v>
      </c>
      <c r="L3121" s="12">
        <f t="shared" si="195"/>
        <v>155400000</v>
      </c>
    </row>
    <row r="3122" spans="1:12" ht="56.25" x14ac:dyDescent="0.25">
      <c r="A3122" s="11">
        <v>600730</v>
      </c>
      <c r="B3122" s="1"/>
      <c r="C3122" s="2" t="s">
        <v>1889</v>
      </c>
      <c r="D3122" s="7"/>
      <c r="E3122" s="5">
        <v>37</v>
      </c>
      <c r="F3122" s="4">
        <v>37</v>
      </c>
      <c r="G3122" s="4">
        <v>0</v>
      </c>
      <c r="H3122" s="3">
        <v>13</v>
      </c>
      <c r="I3122" s="13">
        <f t="shared" si="192"/>
        <v>20479500</v>
      </c>
      <c r="J3122" s="12">
        <f t="shared" si="193"/>
        <v>68450000</v>
      </c>
      <c r="K3122" s="13">
        <f t="shared" si="194"/>
        <v>68450000</v>
      </c>
      <c r="L3122" s="12">
        <f t="shared" si="195"/>
        <v>68450000</v>
      </c>
    </row>
    <row r="3123" spans="1:12" ht="112.5" x14ac:dyDescent="0.25">
      <c r="A3123" s="11">
        <v>600735</v>
      </c>
      <c r="B3123" s="1"/>
      <c r="C3123" s="2" t="s">
        <v>1890</v>
      </c>
      <c r="D3123" s="7"/>
      <c r="E3123" s="5">
        <v>50</v>
      </c>
      <c r="F3123" s="4">
        <v>50</v>
      </c>
      <c r="G3123" s="4">
        <v>0</v>
      </c>
      <c r="H3123" s="3">
        <v>17</v>
      </c>
      <c r="I3123" s="13">
        <f t="shared" si="192"/>
        <v>27675000</v>
      </c>
      <c r="J3123" s="12">
        <f t="shared" si="193"/>
        <v>92500000</v>
      </c>
      <c r="K3123" s="13">
        <f t="shared" si="194"/>
        <v>92500000</v>
      </c>
      <c r="L3123" s="12">
        <f t="shared" si="195"/>
        <v>92500000</v>
      </c>
    </row>
    <row r="3124" spans="1:12" ht="112.5" x14ac:dyDescent="0.25">
      <c r="A3124" s="11">
        <v>600740</v>
      </c>
      <c r="B3124" s="1"/>
      <c r="C3124" s="2" t="s">
        <v>3562</v>
      </c>
      <c r="D3124" s="7"/>
      <c r="E3124" s="5">
        <v>70</v>
      </c>
      <c r="F3124" s="4">
        <v>70</v>
      </c>
      <c r="G3124" s="4">
        <v>0</v>
      </c>
      <c r="H3124" s="3">
        <v>17</v>
      </c>
      <c r="I3124" s="13">
        <f t="shared" si="192"/>
        <v>38745000</v>
      </c>
      <c r="J3124" s="12">
        <f t="shared" si="193"/>
        <v>129500000</v>
      </c>
      <c r="K3124" s="13">
        <f t="shared" si="194"/>
        <v>129500000</v>
      </c>
      <c r="L3124" s="12">
        <f t="shared" si="195"/>
        <v>129500000</v>
      </c>
    </row>
    <row r="3125" spans="1:12" ht="56.25" x14ac:dyDescent="0.25">
      <c r="A3125" s="11">
        <v>600745</v>
      </c>
      <c r="B3125" s="1"/>
      <c r="C3125" s="2" t="s">
        <v>1891</v>
      </c>
      <c r="D3125" s="7"/>
      <c r="E3125" s="5">
        <v>40</v>
      </c>
      <c r="F3125" s="4">
        <v>40</v>
      </c>
      <c r="G3125" s="4">
        <v>0</v>
      </c>
      <c r="H3125" s="3">
        <v>13</v>
      </c>
      <c r="I3125" s="13">
        <f t="shared" si="192"/>
        <v>22140000</v>
      </c>
      <c r="J3125" s="12">
        <f t="shared" si="193"/>
        <v>74000000</v>
      </c>
      <c r="K3125" s="13">
        <f t="shared" si="194"/>
        <v>74000000</v>
      </c>
      <c r="L3125" s="12">
        <f t="shared" si="195"/>
        <v>74000000</v>
      </c>
    </row>
    <row r="3126" spans="1:12" ht="56.25" x14ac:dyDescent="0.25">
      <c r="A3126" s="11">
        <v>600750</v>
      </c>
      <c r="B3126" s="1"/>
      <c r="C3126" s="2" t="s">
        <v>1892</v>
      </c>
      <c r="D3126" s="7"/>
      <c r="E3126" s="5">
        <v>68</v>
      </c>
      <c r="F3126" s="4">
        <v>68</v>
      </c>
      <c r="G3126" s="4">
        <v>0</v>
      </c>
      <c r="H3126" s="3">
        <v>17</v>
      </c>
      <c r="I3126" s="13">
        <f t="shared" si="192"/>
        <v>37638000</v>
      </c>
      <c r="J3126" s="12">
        <f t="shared" si="193"/>
        <v>125800000</v>
      </c>
      <c r="K3126" s="13">
        <f t="shared" si="194"/>
        <v>125800000</v>
      </c>
      <c r="L3126" s="12">
        <f t="shared" si="195"/>
        <v>125800000</v>
      </c>
    </row>
    <row r="3127" spans="1:12" ht="56.25" x14ac:dyDescent="0.25">
      <c r="A3127" s="11">
        <v>600755</v>
      </c>
      <c r="B3127" s="1"/>
      <c r="C3127" s="2" t="s">
        <v>1893</v>
      </c>
      <c r="D3127" s="7"/>
      <c r="E3127" s="5">
        <v>90</v>
      </c>
      <c r="F3127" s="4">
        <v>90</v>
      </c>
      <c r="G3127" s="4">
        <v>0</v>
      </c>
      <c r="H3127" s="3">
        <v>17</v>
      </c>
      <c r="I3127" s="13">
        <f t="shared" si="192"/>
        <v>49815000</v>
      </c>
      <c r="J3127" s="12">
        <f t="shared" si="193"/>
        <v>166500000</v>
      </c>
      <c r="K3127" s="13">
        <f t="shared" si="194"/>
        <v>166500000</v>
      </c>
      <c r="L3127" s="12">
        <f t="shared" si="195"/>
        <v>166500000</v>
      </c>
    </row>
    <row r="3128" spans="1:12" ht="56.25" x14ac:dyDescent="0.25">
      <c r="A3128" s="11">
        <v>600760</v>
      </c>
      <c r="B3128" s="1"/>
      <c r="C3128" s="2" t="s">
        <v>1894</v>
      </c>
      <c r="D3128" s="7"/>
      <c r="E3128" s="5">
        <v>114</v>
      </c>
      <c r="F3128" s="4">
        <v>114</v>
      </c>
      <c r="G3128" s="4">
        <v>0</v>
      </c>
      <c r="H3128" s="3">
        <v>23</v>
      </c>
      <c r="I3128" s="13">
        <f t="shared" si="192"/>
        <v>63099000</v>
      </c>
      <c r="J3128" s="12">
        <f t="shared" si="193"/>
        <v>210900000</v>
      </c>
      <c r="K3128" s="13">
        <f t="shared" si="194"/>
        <v>210900000</v>
      </c>
      <c r="L3128" s="12">
        <f t="shared" si="195"/>
        <v>210900000</v>
      </c>
    </row>
    <row r="3129" spans="1:12" ht="75" x14ac:dyDescent="0.25">
      <c r="A3129" s="11">
        <v>600765</v>
      </c>
      <c r="B3129" s="1"/>
      <c r="C3129" s="2" t="s">
        <v>3563</v>
      </c>
      <c r="D3129" s="7"/>
      <c r="E3129" s="5">
        <v>118</v>
      </c>
      <c r="F3129" s="4">
        <v>118</v>
      </c>
      <c r="G3129" s="4">
        <v>0</v>
      </c>
      <c r="H3129" s="3">
        <v>23</v>
      </c>
      <c r="I3129" s="13">
        <f t="shared" si="192"/>
        <v>65313000</v>
      </c>
      <c r="J3129" s="12">
        <f t="shared" si="193"/>
        <v>218300000</v>
      </c>
      <c r="K3129" s="13">
        <f t="shared" si="194"/>
        <v>218300000</v>
      </c>
      <c r="L3129" s="12">
        <f t="shared" si="195"/>
        <v>218300000</v>
      </c>
    </row>
    <row r="3130" spans="1:12" ht="112.5" x14ac:dyDescent="0.25">
      <c r="A3130" s="11">
        <v>600770</v>
      </c>
      <c r="B3130" s="1"/>
      <c r="C3130" s="2" t="s">
        <v>3564</v>
      </c>
      <c r="D3130" s="7"/>
      <c r="E3130" s="5">
        <v>119</v>
      </c>
      <c r="F3130" s="4">
        <v>119</v>
      </c>
      <c r="G3130" s="4">
        <v>0</v>
      </c>
      <c r="H3130" s="3">
        <v>23</v>
      </c>
      <c r="I3130" s="13">
        <f t="shared" si="192"/>
        <v>65866500</v>
      </c>
      <c r="J3130" s="12">
        <f t="shared" si="193"/>
        <v>220150000</v>
      </c>
      <c r="K3130" s="13">
        <f t="shared" si="194"/>
        <v>220150000</v>
      </c>
      <c r="L3130" s="12">
        <f t="shared" si="195"/>
        <v>220150000</v>
      </c>
    </row>
    <row r="3131" spans="1:12" ht="131.25" x14ac:dyDescent="0.25">
      <c r="A3131" s="11">
        <v>600780</v>
      </c>
      <c r="B3131" s="1"/>
      <c r="C3131" s="2" t="s">
        <v>1895</v>
      </c>
      <c r="D3131" s="7"/>
      <c r="E3131" s="5">
        <v>148</v>
      </c>
      <c r="F3131" s="4">
        <v>148</v>
      </c>
      <c r="G3131" s="4">
        <v>0</v>
      </c>
      <c r="H3131" s="3">
        <v>23</v>
      </c>
      <c r="I3131" s="13">
        <f t="shared" si="192"/>
        <v>81918000</v>
      </c>
      <c r="J3131" s="12">
        <f t="shared" si="193"/>
        <v>273800000</v>
      </c>
      <c r="K3131" s="13">
        <f t="shared" si="194"/>
        <v>273800000</v>
      </c>
      <c r="L3131" s="12">
        <f t="shared" si="195"/>
        <v>273800000</v>
      </c>
    </row>
    <row r="3132" spans="1:12" ht="56.25" x14ac:dyDescent="0.25">
      <c r="A3132" s="11">
        <v>600785</v>
      </c>
      <c r="B3132" s="1"/>
      <c r="C3132" s="2" t="s">
        <v>3565</v>
      </c>
      <c r="D3132" s="7"/>
      <c r="E3132" s="5">
        <v>128</v>
      </c>
      <c r="F3132" s="4">
        <v>128</v>
      </c>
      <c r="G3132" s="4">
        <v>0</v>
      </c>
      <c r="H3132" s="3">
        <v>23</v>
      </c>
      <c r="I3132" s="13">
        <f t="shared" si="192"/>
        <v>70848000</v>
      </c>
      <c r="J3132" s="12">
        <f t="shared" si="193"/>
        <v>236800000</v>
      </c>
      <c r="K3132" s="13">
        <f t="shared" si="194"/>
        <v>236800000</v>
      </c>
      <c r="L3132" s="12">
        <f t="shared" si="195"/>
        <v>236800000</v>
      </c>
    </row>
    <row r="3133" spans="1:12" ht="37.5" x14ac:dyDescent="0.25">
      <c r="A3133" s="11">
        <v>600786</v>
      </c>
      <c r="B3133" s="1"/>
      <c r="C3133" s="2" t="s">
        <v>3566</v>
      </c>
      <c r="D3133" s="7"/>
      <c r="E3133" s="5">
        <v>113</v>
      </c>
      <c r="F3133" s="4">
        <v>113</v>
      </c>
      <c r="G3133" s="4">
        <v>0</v>
      </c>
      <c r="H3133" s="3">
        <v>23</v>
      </c>
      <c r="I3133" s="13">
        <f t="shared" si="192"/>
        <v>62545500</v>
      </c>
      <c r="J3133" s="12">
        <f t="shared" si="193"/>
        <v>209050000</v>
      </c>
      <c r="K3133" s="13">
        <f t="shared" si="194"/>
        <v>209050000</v>
      </c>
      <c r="L3133" s="12">
        <f t="shared" si="195"/>
        <v>209050000</v>
      </c>
    </row>
    <row r="3134" spans="1:12" ht="56.25" x14ac:dyDescent="0.25">
      <c r="A3134" s="11">
        <v>600790</v>
      </c>
      <c r="B3134" s="1"/>
      <c r="C3134" s="2" t="s">
        <v>1896</v>
      </c>
      <c r="D3134" s="7"/>
      <c r="E3134" s="5">
        <v>74</v>
      </c>
      <c r="F3134" s="4">
        <v>74</v>
      </c>
      <c r="G3134" s="4">
        <v>0</v>
      </c>
      <c r="H3134" s="3">
        <v>23</v>
      </c>
      <c r="I3134" s="13">
        <f t="shared" si="192"/>
        <v>40959000</v>
      </c>
      <c r="J3134" s="12">
        <f t="shared" si="193"/>
        <v>136900000</v>
      </c>
      <c r="K3134" s="13">
        <f t="shared" si="194"/>
        <v>136900000</v>
      </c>
      <c r="L3134" s="12">
        <f t="shared" si="195"/>
        <v>136900000</v>
      </c>
    </row>
    <row r="3135" spans="1:12" ht="56.25" x14ac:dyDescent="0.25">
      <c r="A3135" s="11">
        <v>600795</v>
      </c>
      <c r="B3135" s="1"/>
      <c r="C3135" s="2" t="s">
        <v>1897</v>
      </c>
      <c r="D3135" s="7"/>
      <c r="E3135" s="5">
        <v>83</v>
      </c>
      <c r="F3135" s="4">
        <v>83</v>
      </c>
      <c r="G3135" s="4">
        <v>0</v>
      </c>
      <c r="H3135" s="3">
        <v>23</v>
      </c>
      <c r="I3135" s="13">
        <f t="shared" si="192"/>
        <v>45940500</v>
      </c>
      <c r="J3135" s="12">
        <f t="shared" si="193"/>
        <v>153550000</v>
      </c>
      <c r="K3135" s="13">
        <f t="shared" si="194"/>
        <v>153550000</v>
      </c>
      <c r="L3135" s="12">
        <f t="shared" si="195"/>
        <v>153550000</v>
      </c>
    </row>
    <row r="3136" spans="1:12" ht="37.5" x14ac:dyDescent="0.25">
      <c r="A3136" s="11">
        <v>600800</v>
      </c>
      <c r="B3136" s="1"/>
      <c r="C3136" s="2" t="s">
        <v>1898</v>
      </c>
      <c r="D3136" s="7"/>
      <c r="E3136" s="5">
        <v>61</v>
      </c>
      <c r="F3136" s="4">
        <v>61</v>
      </c>
      <c r="G3136" s="4">
        <v>0</v>
      </c>
      <c r="H3136" s="3">
        <v>23</v>
      </c>
      <c r="I3136" s="13">
        <f t="shared" si="192"/>
        <v>33763500</v>
      </c>
      <c r="J3136" s="12">
        <f t="shared" si="193"/>
        <v>112850000</v>
      </c>
      <c r="K3136" s="13">
        <f t="shared" si="194"/>
        <v>112850000</v>
      </c>
      <c r="L3136" s="12">
        <f t="shared" si="195"/>
        <v>112850000</v>
      </c>
    </row>
    <row r="3137" spans="1:12" ht="56.25" x14ac:dyDescent="0.25">
      <c r="A3137" s="11">
        <v>600805</v>
      </c>
      <c r="B3137" s="1"/>
      <c r="C3137" s="2" t="s">
        <v>1899</v>
      </c>
      <c r="D3137" s="7"/>
      <c r="E3137" s="5">
        <v>74</v>
      </c>
      <c r="F3137" s="4">
        <v>74</v>
      </c>
      <c r="G3137" s="4">
        <v>0</v>
      </c>
      <c r="H3137" s="3">
        <v>23</v>
      </c>
      <c r="I3137" s="13">
        <f t="shared" si="192"/>
        <v>40959000</v>
      </c>
      <c r="J3137" s="12">
        <f t="shared" si="193"/>
        <v>136900000</v>
      </c>
      <c r="K3137" s="13">
        <f t="shared" si="194"/>
        <v>136900000</v>
      </c>
      <c r="L3137" s="12">
        <f t="shared" si="195"/>
        <v>136900000</v>
      </c>
    </row>
    <row r="3138" spans="1:12" ht="56.25" x14ac:dyDescent="0.25">
      <c r="A3138" s="11">
        <v>600810</v>
      </c>
      <c r="B3138" s="1"/>
      <c r="C3138" s="2" t="s">
        <v>1900</v>
      </c>
      <c r="D3138" s="7"/>
      <c r="E3138" s="5">
        <v>104</v>
      </c>
      <c r="F3138" s="4">
        <v>104</v>
      </c>
      <c r="G3138" s="4">
        <v>0</v>
      </c>
      <c r="H3138" s="3">
        <v>23</v>
      </c>
      <c r="I3138" s="13">
        <f t="shared" si="192"/>
        <v>57564000</v>
      </c>
      <c r="J3138" s="12">
        <f t="shared" si="193"/>
        <v>192400000</v>
      </c>
      <c r="K3138" s="13">
        <f t="shared" si="194"/>
        <v>192400000</v>
      </c>
      <c r="L3138" s="12">
        <f t="shared" si="195"/>
        <v>192400000</v>
      </c>
    </row>
    <row r="3139" spans="1:12" ht="75" x14ac:dyDescent="0.25">
      <c r="A3139" s="11">
        <v>600815</v>
      </c>
      <c r="B3139" s="1"/>
      <c r="C3139" s="2" t="s">
        <v>5515</v>
      </c>
      <c r="D3139" s="7"/>
      <c r="E3139" s="5">
        <v>90</v>
      </c>
      <c r="F3139" s="4">
        <v>90</v>
      </c>
      <c r="G3139" s="4">
        <v>0</v>
      </c>
      <c r="H3139" s="3">
        <v>23</v>
      </c>
      <c r="I3139" s="13">
        <f t="shared" si="192"/>
        <v>49815000</v>
      </c>
      <c r="J3139" s="12">
        <f t="shared" si="193"/>
        <v>166500000</v>
      </c>
      <c r="K3139" s="13">
        <f t="shared" si="194"/>
        <v>166500000</v>
      </c>
      <c r="L3139" s="12">
        <f t="shared" si="195"/>
        <v>166500000</v>
      </c>
    </row>
    <row r="3140" spans="1:12" ht="75" x14ac:dyDescent="0.25">
      <c r="A3140" s="11">
        <v>600820</v>
      </c>
      <c r="B3140" s="1"/>
      <c r="C3140" s="2" t="s">
        <v>5516</v>
      </c>
      <c r="D3140" s="7"/>
      <c r="E3140" s="5">
        <v>106</v>
      </c>
      <c r="F3140" s="4">
        <v>106</v>
      </c>
      <c r="G3140" s="4">
        <v>0</v>
      </c>
      <c r="H3140" s="3">
        <v>23</v>
      </c>
      <c r="I3140" s="13">
        <f t="shared" ref="I3140:I3203" si="196">F3140*553500+G3140*1140000</f>
        <v>58671000</v>
      </c>
      <c r="J3140" s="12">
        <f t="shared" ref="J3140:J3203" si="197">F3140*1850000+G3140*5100000</f>
        <v>196100000</v>
      </c>
      <c r="K3140" s="13">
        <f t="shared" ref="K3140:K3203" si="198">F3140*1850000+G3140*2060000</f>
        <v>196100000</v>
      </c>
      <c r="L3140" s="12">
        <f t="shared" ref="L3140:L3203" si="199">F3140*1850000+G3140*4340000</f>
        <v>196100000</v>
      </c>
    </row>
    <row r="3141" spans="1:12" ht="75" x14ac:dyDescent="0.25">
      <c r="A3141" s="11">
        <v>600825</v>
      </c>
      <c r="B3141" s="1" t="s">
        <v>24</v>
      </c>
      <c r="C3141" s="2" t="s">
        <v>3567</v>
      </c>
      <c r="D3141" s="7"/>
      <c r="E3141" s="5">
        <v>10</v>
      </c>
      <c r="F3141" s="4">
        <v>10</v>
      </c>
      <c r="G3141" s="4">
        <v>0</v>
      </c>
      <c r="H3141" s="3">
        <v>0</v>
      </c>
      <c r="I3141" s="13">
        <f t="shared" si="196"/>
        <v>5535000</v>
      </c>
      <c r="J3141" s="12">
        <f t="shared" si="197"/>
        <v>18500000</v>
      </c>
      <c r="K3141" s="13">
        <f t="shared" si="198"/>
        <v>18500000</v>
      </c>
      <c r="L3141" s="12">
        <f t="shared" si="199"/>
        <v>18500000</v>
      </c>
    </row>
    <row r="3142" spans="1:12" ht="93.75" x14ac:dyDescent="0.25">
      <c r="A3142" s="11">
        <v>600830</v>
      </c>
      <c r="B3142" s="1" t="s">
        <v>24</v>
      </c>
      <c r="C3142" s="2" t="s">
        <v>3568</v>
      </c>
      <c r="D3142" s="7"/>
      <c r="E3142" s="5">
        <v>15</v>
      </c>
      <c r="F3142" s="4">
        <v>15</v>
      </c>
      <c r="G3142" s="4">
        <v>0</v>
      </c>
      <c r="H3142" s="3">
        <v>0</v>
      </c>
      <c r="I3142" s="13">
        <f t="shared" si="196"/>
        <v>8302500</v>
      </c>
      <c r="J3142" s="12">
        <f t="shared" si="197"/>
        <v>27750000</v>
      </c>
      <c r="K3142" s="13">
        <f t="shared" si="198"/>
        <v>27750000</v>
      </c>
      <c r="L3142" s="12">
        <f t="shared" si="199"/>
        <v>27750000</v>
      </c>
    </row>
    <row r="3143" spans="1:12" ht="150" x14ac:dyDescent="0.25">
      <c r="A3143" s="11">
        <v>600835</v>
      </c>
      <c r="B3143" s="1"/>
      <c r="C3143" s="2" t="s">
        <v>1901</v>
      </c>
      <c r="D3143" s="7"/>
      <c r="E3143" s="5">
        <v>108</v>
      </c>
      <c r="F3143" s="4">
        <v>108</v>
      </c>
      <c r="G3143" s="4">
        <v>0</v>
      </c>
      <c r="H3143" s="3">
        <v>26</v>
      </c>
      <c r="I3143" s="13">
        <f t="shared" si="196"/>
        <v>59778000</v>
      </c>
      <c r="J3143" s="12">
        <f t="shared" si="197"/>
        <v>199800000</v>
      </c>
      <c r="K3143" s="13">
        <f t="shared" si="198"/>
        <v>199800000</v>
      </c>
      <c r="L3143" s="12">
        <f t="shared" si="199"/>
        <v>199800000</v>
      </c>
    </row>
    <row r="3144" spans="1:12" ht="112.5" x14ac:dyDescent="0.25">
      <c r="A3144" s="11">
        <v>600840</v>
      </c>
      <c r="B3144" s="1"/>
      <c r="C3144" s="2" t="s">
        <v>1902</v>
      </c>
      <c r="D3144" s="7"/>
      <c r="E3144" s="5">
        <v>138</v>
      </c>
      <c r="F3144" s="4">
        <v>138</v>
      </c>
      <c r="G3144" s="4">
        <v>0</v>
      </c>
      <c r="H3144" s="3">
        <v>26</v>
      </c>
      <c r="I3144" s="13">
        <f t="shared" si="196"/>
        <v>76383000</v>
      </c>
      <c r="J3144" s="12">
        <f t="shared" si="197"/>
        <v>255300000</v>
      </c>
      <c r="K3144" s="13">
        <f t="shared" si="198"/>
        <v>255300000</v>
      </c>
      <c r="L3144" s="12">
        <f t="shared" si="199"/>
        <v>255300000</v>
      </c>
    </row>
    <row r="3145" spans="1:12" ht="56.25" x14ac:dyDescent="0.25">
      <c r="A3145" s="11">
        <v>600845</v>
      </c>
      <c r="B3145" s="1"/>
      <c r="C3145" s="2" t="s">
        <v>1903</v>
      </c>
      <c r="D3145" s="7"/>
      <c r="E3145" s="5">
        <v>86</v>
      </c>
      <c r="F3145" s="4">
        <v>86</v>
      </c>
      <c r="G3145" s="4">
        <v>0</v>
      </c>
      <c r="H3145" s="3">
        <v>26</v>
      </c>
      <c r="I3145" s="13">
        <f t="shared" si="196"/>
        <v>47601000</v>
      </c>
      <c r="J3145" s="12">
        <f t="shared" si="197"/>
        <v>159100000</v>
      </c>
      <c r="K3145" s="13">
        <f t="shared" si="198"/>
        <v>159100000</v>
      </c>
      <c r="L3145" s="12">
        <f t="shared" si="199"/>
        <v>159100000</v>
      </c>
    </row>
    <row r="3146" spans="1:12" ht="93.75" x14ac:dyDescent="0.25">
      <c r="A3146" s="11">
        <v>600850</v>
      </c>
      <c r="B3146" s="1"/>
      <c r="C3146" s="2" t="s">
        <v>1904</v>
      </c>
      <c r="D3146" s="7"/>
      <c r="E3146" s="5">
        <v>151</v>
      </c>
      <c r="F3146" s="4">
        <v>151</v>
      </c>
      <c r="G3146" s="4">
        <v>0</v>
      </c>
      <c r="H3146" s="3">
        <v>26</v>
      </c>
      <c r="I3146" s="13">
        <f t="shared" si="196"/>
        <v>83578500</v>
      </c>
      <c r="J3146" s="12">
        <f t="shared" si="197"/>
        <v>279350000</v>
      </c>
      <c r="K3146" s="13">
        <f t="shared" si="198"/>
        <v>279350000</v>
      </c>
      <c r="L3146" s="12">
        <f t="shared" si="199"/>
        <v>279350000</v>
      </c>
    </row>
    <row r="3147" spans="1:12" ht="93.75" x14ac:dyDescent="0.25">
      <c r="A3147" s="11">
        <v>600855</v>
      </c>
      <c r="B3147" s="1"/>
      <c r="C3147" s="2" t="s">
        <v>3569</v>
      </c>
      <c r="D3147" s="7"/>
      <c r="E3147" s="5">
        <v>113</v>
      </c>
      <c r="F3147" s="4">
        <v>113</v>
      </c>
      <c r="G3147" s="4">
        <v>0</v>
      </c>
      <c r="H3147" s="3">
        <v>26</v>
      </c>
      <c r="I3147" s="13">
        <f t="shared" si="196"/>
        <v>62545500</v>
      </c>
      <c r="J3147" s="12">
        <f t="shared" si="197"/>
        <v>209050000</v>
      </c>
      <c r="K3147" s="13">
        <f t="shared" si="198"/>
        <v>209050000</v>
      </c>
      <c r="L3147" s="12">
        <f t="shared" si="199"/>
        <v>209050000</v>
      </c>
    </row>
    <row r="3148" spans="1:12" ht="93.75" x14ac:dyDescent="0.25">
      <c r="A3148" s="11">
        <v>600865</v>
      </c>
      <c r="B3148" s="1"/>
      <c r="C3148" s="2" t="s">
        <v>1905</v>
      </c>
      <c r="D3148" s="7"/>
      <c r="E3148" s="5">
        <v>66</v>
      </c>
      <c r="F3148" s="4">
        <v>66</v>
      </c>
      <c r="G3148" s="4">
        <v>0</v>
      </c>
      <c r="H3148" s="3">
        <v>23</v>
      </c>
      <c r="I3148" s="13">
        <f t="shared" si="196"/>
        <v>36531000</v>
      </c>
      <c r="J3148" s="12">
        <f t="shared" si="197"/>
        <v>122100000</v>
      </c>
      <c r="K3148" s="13">
        <f t="shared" si="198"/>
        <v>122100000</v>
      </c>
      <c r="L3148" s="12">
        <f t="shared" si="199"/>
        <v>122100000</v>
      </c>
    </row>
    <row r="3149" spans="1:12" ht="56.25" x14ac:dyDescent="0.25">
      <c r="A3149" s="11">
        <v>600870</v>
      </c>
      <c r="B3149" s="1"/>
      <c r="C3149" s="2" t="s">
        <v>1906</v>
      </c>
      <c r="D3149" s="7"/>
      <c r="E3149" s="5">
        <v>29</v>
      </c>
      <c r="F3149" s="4">
        <v>29</v>
      </c>
      <c r="G3149" s="4">
        <v>0</v>
      </c>
      <c r="H3149" s="3">
        <v>15</v>
      </c>
      <c r="I3149" s="13">
        <f t="shared" si="196"/>
        <v>16051500</v>
      </c>
      <c r="J3149" s="12">
        <f t="shared" si="197"/>
        <v>53650000</v>
      </c>
      <c r="K3149" s="13">
        <f t="shared" si="198"/>
        <v>53650000</v>
      </c>
      <c r="L3149" s="12">
        <f t="shared" si="199"/>
        <v>53650000</v>
      </c>
    </row>
    <row r="3150" spans="1:12" ht="37.5" x14ac:dyDescent="0.25">
      <c r="A3150" s="11">
        <v>600875</v>
      </c>
      <c r="B3150" s="1"/>
      <c r="C3150" s="2" t="s">
        <v>1907</v>
      </c>
      <c r="D3150" s="7"/>
      <c r="E3150" s="5">
        <v>101</v>
      </c>
      <c r="F3150" s="4">
        <v>101</v>
      </c>
      <c r="G3150" s="4">
        <v>0</v>
      </c>
      <c r="H3150" s="3">
        <v>23</v>
      </c>
      <c r="I3150" s="13">
        <f t="shared" si="196"/>
        <v>55903500</v>
      </c>
      <c r="J3150" s="12">
        <f t="shared" si="197"/>
        <v>186850000</v>
      </c>
      <c r="K3150" s="13">
        <f t="shared" si="198"/>
        <v>186850000</v>
      </c>
      <c r="L3150" s="12">
        <f t="shared" si="199"/>
        <v>186850000</v>
      </c>
    </row>
    <row r="3151" spans="1:12" ht="56.25" x14ac:dyDescent="0.25">
      <c r="A3151" s="11">
        <v>600880</v>
      </c>
      <c r="B3151" s="1"/>
      <c r="C3151" s="2" t="s">
        <v>3570</v>
      </c>
      <c r="D3151" s="7" t="s">
        <v>1908</v>
      </c>
      <c r="E3151" s="5">
        <v>142</v>
      </c>
      <c r="F3151" s="4">
        <v>90</v>
      </c>
      <c r="G3151" s="4">
        <v>52</v>
      </c>
      <c r="H3151" s="3">
        <v>15</v>
      </c>
      <c r="I3151" s="13">
        <f t="shared" si="196"/>
        <v>109095000</v>
      </c>
      <c r="J3151" s="12">
        <f t="shared" si="197"/>
        <v>431700000</v>
      </c>
      <c r="K3151" s="13">
        <f t="shared" si="198"/>
        <v>273620000</v>
      </c>
      <c r="L3151" s="12">
        <f t="shared" si="199"/>
        <v>392180000</v>
      </c>
    </row>
    <row r="3152" spans="1:12" ht="37.5" x14ac:dyDescent="0.25">
      <c r="A3152" s="11">
        <v>600885</v>
      </c>
      <c r="B3152" s="1"/>
      <c r="C3152" s="2" t="s">
        <v>3571</v>
      </c>
      <c r="D3152" s="7" t="s">
        <v>3572</v>
      </c>
      <c r="E3152" s="5">
        <v>96</v>
      </c>
      <c r="F3152" s="4">
        <v>96</v>
      </c>
      <c r="G3152" s="4">
        <v>0</v>
      </c>
      <c r="H3152" s="3">
        <v>23</v>
      </c>
      <c r="I3152" s="13">
        <f t="shared" si="196"/>
        <v>53136000</v>
      </c>
      <c r="J3152" s="12">
        <f t="shared" si="197"/>
        <v>177600000</v>
      </c>
      <c r="K3152" s="13">
        <f t="shared" si="198"/>
        <v>177600000</v>
      </c>
      <c r="L3152" s="12">
        <f t="shared" si="199"/>
        <v>177600000</v>
      </c>
    </row>
    <row r="3153" spans="1:12" ht="93.75" x14ac:dyDescent="0.25">
      <c r="A3153" s="11">
        <v>600886</v>
      </c>
      <c r="B3153" s="1"/>
      <c r="C3153" s="2" t="s">
        <v>3573</v>
      </c>
      <c r="D3153" s="7" t="s">
        <v>3572</v>
      </c>
      <c r="E3153" s="5">
        <v>72</v>
      </c>
      <c r="F3153" s="4">
        <v>72</v>
      </c>
      <c r="G3153" s="4">
        <v>0</v>
      </c>
      <c r="H3153" s="3">
        <v>23</v>
      </c>
      <c r="I3153" s="13">
        <f t="shared" si="196"/>
        <v>39852000</v>
      </c>
      <c r="J3153" s="12">
        <f t="shared" si="197"/>
        <v>133200000</v>
      </c>
      <c r="K3153" s="13">
        <f t="shared" si="198"/>
        <v>133200000</v>
      </c>
      <c r="L3153" s="12">
        <f t="shared" si="199"/>
        <v>133200000</v>
      </c>
    </row>
    <row r="3154" spans="1:12" ht="37.5" x14ac:dyDescent="0.25">
      <c r="A3154" s="11">
        <v>600890</v>
      </c>
      <c r="B3154" s="1"/>
      <c r="C3154" s="2" t="s">
        <v>3574</v>
      </c>
      <c r="D3154" s="7" t="s">
        <v>3572</v>
      </c>
      <c r="E3154" s="5">
        <v>33</v>
      </c>
      <c r="F3154" s="4">
        <v>33</v>
      </c>
      <c r="G3154" s="4">
        <v>0</v>
      </c>
      <c r="H3154" s="3">
        <v>15</v>
      </c>
      <c r="I3154" s="13">
        <f t="shared" si="196"/>
        <v>18265500</v>
      </c>
      <c r="J3154" s="12">
        <f t="shared" si="197"/>
        <v>61050000</v>
      </c>
      <c r="K3154" s="13">
        <f t="shared" si="198"/>
        <v>61050000</v>
      </c>
      <c r="L3154" s="12">
        <f t="shared" si="199"/>
        <v>61050000</v>
      </c>
    </row>
    <row r="3155" spans="1:12" ht="56.25" x14ac:dyDescent="0.25">
      <c r="A3155" s="11">
        <v>600895</v>
      </c>
      <c r="B3155" s="1"/>
      <c r="C3155" s="2" t="s">
        <v>3575</v>
      </c>
      <c r="D3155" s="7" t="s">
        <v>3572</v>
      </c>
      <c r="E3155" s="5">
        <v>59</v>
      </c>
      <c r="F3155" s="4">
        <v>59</v>
      </c>
      <c r="G3155" s="4">
        <v>0</v>
      </c>
      <c r="H3155" s="3">
        <v>15</v>
      </c>
      <c r="I3155" s="13">
        <f t="shared" si="196"/>
        <v>32656500</v>
      </c>
      <c r="J3155" s="12">
        <f t="shared" si="197"/>
        <v>109150000</v>
      </c>
      <c r="K3155" s="13">
        <f t="shared" si="198"/>
        <v>109150000</v>
      </c>
      <c r="L3155" s="12">
        <f t="shared" si="199"/>
        <v>109150000</v>
      </c>
    </row>
    <row r="3156" spans="1:12" ht="56.25" x14ac:dyDescent="0.25">
      <c r="A3156" s="11">
        <v>600900</v>
      </c>
      <c r="B3156" s="1"/>
      <c r="C3156" s="2" t="s">
        <v>1909</v>
      </c>
      <c r="D3156" s="7"/>
      <c r="E3156" s="5">
        <v>5</v>
      </c>
      <c r="F3156" s="4">
        <v>5</v>
      </c>
      <c r="G3156" s="4">
        <v>0</v>
      </c>
      <c r="H3156" s="3">
        <v>15</v>
      </c>
      <c r="I3156" s="13">
        <f t="shared" si="196"/>
        <v>2767500</v>
      </c>
      <c r="J3156" s="12">
        <f t="shared" si="197"/>
        <v>9250000</v>
      </c>
      <c r="K3156" s="13">
        <f t="shared" si="198"/>
        <v>9250000</v>
      </c>
      <c r="L3156" s="12">
        <f t="shared" si="199"/>
        <v>9250000</v>
      </c>
    </row>
    <row r="3157" spans="1:12" ht="56.25" x14ac:dyDescent="0.25">
      <c r="A3157" s="11">
        <v>600905</v>
      </c>
      <c r="B3157" s="1"/>
      <c r="C3157" s="2" t="s">
        <v>3576</v>
      </c>
      <c r="D3157" s="7"/>
      <c r="E3157" s="5">
        <v>39</v>
      </c>
      <c r="F3157" s="4">
        <v>39</v>
      </c>
      <c r="G3157" s="4">
        <v>0</v>
      </c>
      <c r="H3157" s="3">
        <v>15</v>
      </c>
      <c r="I3157" s="13">
        <f t="shared" si="196"/>
        <v>21586500</v>
      </c>
      <c r="J3157" s="12">
        <f t="shared" si="197"/>
        <v>72150000</v>
      </c>
      <c r="K3157" s="13">
        <f t="shared" si="198"/>
        <v>72150000</v>
      </c>
      <c r="L3157" s="12">
        <f t="shared" si="199"/>
        <v>72150000</v>
      </c>
    </row>
    <row r="3158" spans="1:12" ht="75" x14ac:dyDescent="0.25">
      <c r="A3158" s="11">
        <v>600910</v>
      </c>
      <c r="B3158" s="1"/>
      <c r="C3158" s="2" t="s">
        <v>3577</v>
      </c>
      <c r="D3158" s="7" t="s">
        <v>3578</v>
      </c>
      <c r="E3158" s="5">
        <v>80</v>
      </c>
      <c r="F3158" s="4">
        <v>80</v>
      </c>
      <c r="G3158" s="4">
        <v>0</v>
      </c>
      <c r="H3158" s="3">
        <v>17</v>
      </c>
      <c r="I3158" s="13">
        <f t="shared" si="196"/>
        <v>44280000</v>
      </c>
      <c r="J3158" s="12">
        <f t="shared" si="197"/>
        <v>148000000</v>
      </c>
      <c r="K3158" s="13">
        <f t="shared" si="198"/>
        <v>148000000</v>
      </c>
      <c r="L3158" s="12">
        <f t="shared" si="199"/>
        <v>148000000</v>
      </c>
    </row>
    <row r="3159" spans="1:12" ht="206.25" x14ac:dyDescent="0.25">
      <c r="A3159" s="11">
        <v>600915</v>
      </c>
      <c r="B3159" s="1"/>
      <c r="C3159" s="2" t="s">
        <v>3579</v>
      </c>
      <c r="D3159" s="7" t="s">
        <v>1910</v>
      </c>
      <c r="E3159" s="5">
        <v>38.5</v>
      </c>
      <c r="F3159" s="4">
        <v>24</v>
      </c>
      <c r="G3159" s="4">
        <v>14.5</v>
      </c>
      <c r="H3159" s="3">
        <v>9</v>
      </c>
      <c r="I3159" s="13">
        <f t="shared" si="196"/>
        <v>29814000</v>
      </c>
      <c r="J3159" s="12">
        <f t="shared" si="197"/>
        <v>118350000</v>
      </c>
      <c r="K3159" s="13">
        <f t="shared" si="198"/>
        <v>74270000</v>
      </c>
      <c r="L3159" s="12">
        <f t="shared" si="199"/>
        <v>107330000</v>
      </c>
    </row>
    <row r="3160" spans="1:12" ht="206.25" x14ac:dyDescent="0.25">
      <c r="A3160" s="11">
        <v>600920</v>
      </c>
      <c r="B3160" s="1"/>
      <c r="C3160" s="2" t="s">
        <v>3580</v>
      </c>
      <c r="D3160" s="7" t="s">
        <v>1910</v>
      </c>
      <c r="E3160" s="5">
        <v>29</v>
      </c>
      <c r="F3160" s="4">
        <v>19</v>
      </c>
      <c r="G3160" s="4">
        <v>10</v>
      </c>
      <c r="H3160" s="3">
        <v>9</v>
      </c>
      <c r="I3160" s="13">
        <f t="shared" si="196"/>
        <v>21916500</v>
      </c>
      <c r="J3160" s="12">
        <f t="shared" si="197"/>
        <v>86150000</v>
      </c>
      <c r="K3160" s="13">
        <f t="shared" si="198"/>
        <v>55750000</v>
      </c>
      <c r="L3160" s="12">
        <f t="shared" si="199"/>
        <v>78550000</v>
      </c>
    </row>
    <row r="3161" spans="1:12" ht="75" x14ac:dyDescent="0.25">
      <c r="A3161" s="11">
        <v>600922</v>
      </c>
      <c r="B3161" s="1"/>
      <c r="C3161" s="2" t="s">
        <v>3581</v>
      </c>
      <c r="D3161" s="7"/>
      <c r="E3161" s="5">
        <v>49.4</v>
      </c>
      <c r="F3161" s="4">
        <v>32</v>
      </c>
      <c r="G3161" s="4">
        <v>17.399999999999999</v>
      </c>
      <c r="H3161" s="3">
        <v>9</v>
      </c>
      <c r="I3161" s="13">
        <f t="shared" si="196"/>
        <v>37548000</v>
      </c>
      <c r="J3161" s="12">
        <f t="shared" si="197"/>
        <v>147940000</v>
      </c>
      <c r="K3161" s="13">
        <f t="shared" si="198"/>
        <v>95044000</v>
      </c>
      <c r="L3161" s="12">
        <f t="shared" si="199"/>
        <v>134716000</v>
      </c>
    </row>
    <row r="3162" spans="1:12" ht="93.75" x14ac:dyDescent="0.25">
      <c r="A3162" s="11">
        <v>600923</v>
      </c>
      <c r="B3162" s="1"/>
      <c r="C3162" s="2" t="s">
        <v>3582</v>
      </c>
      <c r="D3162" s="7"/>
      <c r="E3162" s="5">
        <v>14</v>
      </c>
      <c r="F3162" s="4">
        <v>14</v>
      </c>
      <c r="G3162" s="4">
        <v>0</v>
      </c>
      <c r="H3162" s="3">
        <v>6</v>
      </c>
      <c r="I3162" s="13">
        <f t="shared" si="196"/>
        <v>7749000</v>
      </c>
      <c r="J3162" s="12">
        <f t="shared" si="197"/>
        <v>25900000</v>
      </c>
      <c r="K3162" s="13">
        <f t="shared" si="198"/>
        <v>25900000</v>
      </c>
      <c r="L3162" s="12">
        <f t="shared" si="199"/>
        <v>25900000</v>
      </c>
    </row>
    <row r="3163" spans="1:12" ht="56.25" x14ac:dyDescent="0.25">
      <c r="A3163" s="11">
        <v>600925</v>
      </c>
      <c r="B3163" s="1"/>
      <c r="C3163" s="2" t="s">
        <v>1911</v>
      </c>
      <c r="D3163" s="7" t="s">
        <v>1916</v>
      </c>
      <c r="E3163" s="5">
        <v>20</v>
      </c>
      <c r="F3163" s="4">
        <v>20</v>
      </c>
      <c r="G3163" s="4">
        <v>0</v>
      </c>
      <c r="H3163" s="3">
        <v>9</v>
      </c>
      <c r="I3163" s="13">
        <f t="shared" si="196"/>
        <v>11070000</v>
      </c>
      <c r="J3163" s="12">
        <f t="shared" si="197"/>
        <v>37000000</v>
      </c>
      <c r="K3163" s="13">
        <f t="shared" si="198"/>
        <v>37000000</v>
      </c>
      <c r="L3163" s="12">
        <f t="shared" si="199"/>
        <v>37000000</v>
      </c>
    </row>
    <row r="3164" spans="1:12" ht="56.25" x14ac:dyDescent="0.25">
      <c r="A3164" s="11">
        <v>600930</v>
      </c>
      <c r="B3164" s="1"/>
      <c r="C3164" s="2" t="s">
        <v>1912</v>
      </c>
      <c r="D3164" s="7" t="s">
        <v>3583</v>
      </c>
      <c r="E3164" s="5">
        <v>19</v>
      </c>
      <c r="F3164" s="4">
        <v>19</v>
      </c>
      <c r="G3164" s="4">
        <v>0</v>
      </c>
      <c r="H3164" s="3">
        <v>9</v>
      </c>
      <c r="I3164" s="13">
        <f t="shared" si="196"/>
        <v>10516500</v>
      </c>
      <c r="J3164" s="12">
        <f t="shared" si="197"/>
        <v>35150000</v>
      </c>
      <c r="K3164" s="13">
        <f t="shared" si="198"/>
        <v>35150000</v>
      </c>
      <c r="L3164" s="12">
        <f t="shared" si="199"/>
        <v>35150000</v>
      </c>
    </row>
    <row r="3165" spans="1:12" ht="37.5" x14ac:dyDescent="0.25">
      <c r="A3165" s="11">
        <v>600935</v>
      </c>
      <c r="B3165" s="1"/>
      <c r="C3165" s="2" t="s">
        <v>1913</v>
      </c>
      <c r="D3165" s="7"/>
      <c r="E3165" s="5">
        <v>7</v>
      </c>
      <c r="F3165" s="4">
        <v>7</v>
      </c>
      <c r="G3165" s="4">
        <v>0</v>
      </c>
      <c r="H3165" s="3">
        <v>5</v>
      </c>
      <c r="I3165" s="13">
        <f t="shared" si="196"/>
        <v>3874500</v>
      </c>
      <c r="J3165" s="12">
        <f t="shared" si="197"/>
        <v>12950000</v>
      </c>
      <c r="K3165" s="13">
        <f t="shared" si="198"/>
        <v>12950000</v>
      </c>
      <c r="L3165" s="12">
        <f t="shared" si="199"/>
        <v>12950000</v>
      </c>
    </row>
    <row r="3166" spans="1:12" ht="37.5" x14ac:dyDescent="0.25">
      <c r="A3166" s="11">
        <v>600940</v>
      </c>
      <c r="B3166" s="1" t="s">
        <v>16</v>
      </c>
      <c r="C3166" s="2" t="s">
        <v>5517</v>
      </c>
      <c r="D3166" s="7"/>
      <c r="E3166" s="5">
        <v>8</v>
      </c>
      <c r="F3166" s="4">
        <v>8</v>
      </c>
      <c r="G3166" s="4">
        <v>0</v>
      </c>
      <c r="H3166" s="3">
        <v>9</v>
      </c>
      <c r="I3166" s="13">
        <f t="shared" si="196"/>
        <v>4428000</v>
      </c>
      <c r="J3166" s="12">
        <f t="shared" si="197"/>
        <v>14800000</v>
      </c>
      <c r="K3166" s="13">
        <f t="shared" si="198"/>
        <v>14800000</v>
      </c>
      <c r="L3166" s="12">
        <f t="shared" si="199"/>
        <v>14800000</v>
      </c>
    </row>
    <row r="3167" spans="1:12" ht="112.5" x14ac:dyDescent="0.25">
      <c r="A3167" s="11">
        <v>600945</v>
      </c>
      <c r="B3167" s="1" t="s">
        <v>16</v>
      </c>
      <c r="C3167" s="2" t="s">
        <v>1914</v>
      </c>
      <c r="D3167" s="7"/>
      <c r="E3167" s="5">
        <v>10</v>
      </c>
      <c r="F3167" s="4">
        <v>10</v>
      </c>
      <c r="G3167" s="4">
        <v>0</v>
      </c>
      <c r="H3167" s="3">
        <v>7</v>
      </c>
      <c r="I3167" s="13">
        <f t="shared" si="196"/>
        <v>5535000</v>
      </c>
      <c r="J3167" s="12">
        <f t="shared" si="197"/>
        <v>18500000</v>
      </c>
      <c r="K3167" s="13">
        <f t="shared" si="198"/>
        <v>18500000</v>
      </c>
      <c r="L3167" s="12">
        <f t="shared" si="199"/>
        <v>18500000</v>
      </c>
    </row>
    <row r="3168" spans="1:12" ht="112.5" x14ac:dyDescent="0.25">
      <c r="A3168" s="11">
        <v>600955</v>
      </c>
      <c r="B3168" s="1" t="s">
        <v>16</v>
      </c>
      <c r="C3168" s="2" t="s">
        <v>5518</v>
      </c>
      <c r="D3168" s="7"/>
      <c r="E3168" s="5">
        <v>10</v>
      </c>
      <c r="F3168" s="4">
        <v>10</v>
      </c>
      <c r="G3168" s="4">
        <v>0</v>
      </c>
      <c r="H3168" s="3">
        <v>7</v>
      </c>
      <c r="I3168" s="13">
        <f t="shared" si="196"/>
        <v>5535000</v>
      </c>
      <c r="J3168" s="12">
        <f t="shared" si="197"/>
        <v>18500000</v>
      </c>
      <c r="K3168" s="13">
        <f t="shared" si="198"/>
        <v>18500000</v>
      </c>
      <c r="L3168" s="12">
        <f t="shared" si="199"/>
        <v>18500000</v>
      </c>
    </row>
    <row r="3169" spans="1:12" ht="56.25" x14ac:dyDescent="0.25">
      <c r="A3169" s="11">
        <v>600960</v>
      </c>
      <c r="B3169" s="1"/>
      <c r="C3169" s="2" t="s">
        <v>1915</v>
      </c>
      <c r="D3169" s="7" t="s">
        <v>3584</v>
      </c>
      <c r="E3169" s="5">
        <v>7</v>
      </c>
      <c r="F3169" s="4">
        <v>7</v>
      </c>
      <c r="G3169" s="4">
        <v>0</v>
      </c>
      <c r="H3169" s="3">
        <v>7</v>
      </c>
      <c r="I3169" s="13">
        <f t="shared" si="196"/>
        <v>3874500</v>
      </c>
      <c r="J3169" s="12">
        <f t="shared" si="197"/>
        <v>12950000</v>
      </c>
      <c r="K3169" s="13">
        <f t="shared" si="198"/>
        <v>12950000</v>
      </c>
      <c r="L3169" s="12">
        <f t="shared" si="199"/>
        <v>12950000</v>
      </c>
    </row>
    <row r="3170" spans="1:12" ht="187.5" x14ac:dyDescent="0.25">
      <c r="A3170" s="11">
        <v>600965</v>
      </c>
      <c r="B3170" s="1"/>
      <c r="C3170" s="2" t="s">
        <v>5519</v>
      </c>
      <c r="D3170" s="7"/>
      <c r="E3170" s="5">
        <v>79</v>
      </c>
      <c r="F3170" s="4">
        <v>50</v>
      </c>
      <c r="G3170" s="4">
        <v>29</v>
      </c>
      <c r="H3170" s="3">
        <v>17</v>
      </c>
      <c r="I3170" s="13">
        <f t="shared" si="196"/>
        <v>60735000</v>
      </c>
      <c r="J3170" s="12">
        <f t="shared" si="197"/>
        <v>240400000</v>
      </c>
      <c r="K3170" s="13">
        <f t="shared" si="198"/>
        <v>152240000</v>
      </c>
      <c r="L3170" s="12">
        <f t="shared" si="199"/>
        <v>218360000</v>
      </c>
    </row>
    <row r="3171" spans="1:12" ht="56.25" x14ac:dyDescent="0.25">
      <c r="A3171" s="11">
        <v>600970</v>
      </c>
      <c r="B3171" s="1"/>
      <c r="C3171" s="2" t="s">
        <v>3585</v>
      </c>
      <c r="D3171" s="7" t="s">
        <v>1916</v>
      </c>
      <c r="E3171" s="5">
        <v>10</v>
      </c>
      <c r="F3171" s="4">
        <v>10</v>
      </c>
      <c r="G3171" s="4">
        <v>0</v>
      </c>
      <c r="H3171" s="3">
        <v>7</v>
      </c>
      <c r="I3171" s="13">
        <f t="shared" si="196"/>
        <v>5535000</v>
      </c>
      <c r="J3171" s="12">
        <f t="shared" si="197"/>
        <v>18500000</v>
      </c>
      <c r="K3171" s="13">
        <f t="shared" si="198"/>
        <v>18500000</v>
      </c>
      <c r="L3171" s="12">
        <f t="shared" si="199"/>
        <v>18500000</v>
      </c>
    </row>
    <row r="3172" spans="1:12" ht="56.25" x14ac:dyDescent="0.25">
      <c r="A3172" s="11">
        <v>600975</v>
      </c>
      <c r="B3172" s="1" t="s">
        <v>16</v>
      </c>
      <c r="C3172" s="2" t="s">
        <v>3586</v>
      </c>
      <c r="D3172" s="7"/>
      <c r="E3172" s="5">
        <v>49.5</v>
      </c>
      <c r="F3172" s="4">
        <v>35</v>
      </c>
      <c r="G3172" s="4">
        <v>14.5</v>
      </c>
      <c r="H3172" s="3">
        <v>7</v>
      </c>
      <c r="I3172" s="13">
        <f t="shared" si="196"/>
        <v>35902500</v>
      </c>
      <c r="J3172" s="12">
        <f t="shared" si="197"/>
        <v>138700000</v>
      </c>
      <c r="K3172" s="13">
        <f t="shared" si="198"/>
        <v>94620000</v>
      </c>
      <c r="L3172" s="12">
        <f t="shared" si="199"/>
        <v>127680000</v>
      </c>
    </row>
    <row r="3173" spans="1:12" ht="75" x14ac:dyDescent="0.25">
      <c r="A3173" s="11">
        <v>600976</v>
      </c>
      <c r="B3173" s="1"/>
      <c r="C3173" s="2" t="s">
        <v>1917</v>
      </c>
      <c r="D3173" s="7"/>
      <c r="E3173" s="5">
        <v>25.8</v>
      </c>
      <c r="F3173" s="4">
        <v>20</v>
      </c>
      <c r="G3173" s="4">
        <v>5.8</v>
      </c>
      <c r="H3173" s="3">
        <v>4</v>
      </c>
      <c r="I3173" s="13">
        <f t="shared" si="196"/>
        <v>17682000</v>
      </c>
      <c r="J3173" s="12">
        <f t="shared" si="197"/>
        <v>66580000</v>
      </c>
      <c r="K3173" s="13">
        <f t="shared" si="198"/>
        <v>48948000</v>
      </c>
      <c r="L3173" s="12">
        <f t="shared" si="199"/>
        <v>62172000</v>
      </c>
    </row>
    <row r="3174" spans="1:12" ht="56.25" x14ac:dyDescent="0.25">
      <c r="A3174" s="11">
        <v>600980</v>
      </c>
      <c r="B3174" s="1"/>
      <c r="C3174" s="2" t="s">
        <v>1918</v>
      </c>
      <c r="D3174" s="7"/>
      <c r="E3174" s="5">
        <v>24</v>
      </c>
      <c r="F3174" s="4">
        <v>24</v>
      </c>
      <c r="G3174" s="4">
        <v>0</v>
      </c>
      <c r="H3174" s="3">
        <v>7</v>
      </c>
      <c r="I3174" s="13">
        <f t="shared" si="196"/>
        <v>13284000</v>
      </c>
      <c r="J3174" s="12">
        <f t="shared" si="197"/>
        <v>44400000</v>
      </c>
      <c r="K3174" s="13">
        <f t="shared" si="198"/>
        <v>44400000</v>
      </c>
      <c r="L3174" s="12">
        <f t="shared" si="199"/>
        <v>44400000</v>
      </c>
    </row>
    <row r="3175" spans="1:12" ht="262.5" x14ac:dyDescent="0.25">
      <c r="A3175" s="11">
        <v>600985</v>
      </c>
      <c r="B3175" s="1"/>
      <c r="C3175" s="2" t="s">
        <v>1919</v>
      </c>
      <c r="D3175" s="7"/>
      <c r="E3175" s="5">
        <v>9</v>
      </c>
      <c r="F3175" s="4">
        <v>9</v>
      </c>
      <c r="G3175" s="4">
        <v>0</v>
      </c>
      <c r="H3175" s="3">
        <v>7</v>
      </c>
      <c r="I3175" s="13">
        <f t="shared" si="196"/>
        <v>4981500</v>
      </c>
      <c r="J3175" s="12">
        <f t="shared" si="197"/>
        <v>16650000</v>
      </c>
      <c r="K3175" s="13">
        <f t="shared" si="198"/>
        <v>16650000</v>
      </c>
      <c r="L3175" s="12">
        <f t="shared" si="199"/>
        <v>16650000</v>
      </c>
    </row>
    <row r="3176" spans="1:12" ht="281.25" x14ac:dyDescent="0.25">
      <c r="A3176" s="11">
        <v>600990</v>
      </c>
      <c r="B3176" s="1"/>
      <c r="C3176" s="2" t="s">
        <v>5520</v>
      </c>
      <c r="D3176" s="7"/>
      <c r="E3176" s="5">
        <v>9</v>
      </c>
      <c r="F3176" s="4">
        <v>9</v>
      </c>
      <c r="G3176" s="4">
        <v>0</v>
      </c>
      <c r="H3176" s="3">
        <v>7</v>
      </c>
      <c r="I3176" s="13">
        <f t="shared" si="196"/>
        <v>4981500</v>
      </c>
      <c r="J3176" s="12">
        <f t="shared" si="197"/>
        <v>16650000</v>
      </c>
      <c r="K3176" s="13">
        <f t="shared" si="198"/>
        <v>16650000</v>
      </c>
      <c r="L3176" s="12">
        <f t="shared" si="199"/>
        <v>16650000</v>
      </c>
    </row>
    <row r="3177" spans="1:12" ht="150" x14ac:dyDescent="0.25">
      <c r="A3177" s="11">
        <v>600995</v>
      </c>
      <c r="B3177" s="1"/>
      <c r="C3177" s="2" t="s">
        <v>1920</v>
      </c>
      <c r="D3177" s="7"/>
      <c r="E3177" s="5">
        <v>30</v>
      </c>
      <c r="F3177" s="4">
        <v>30</v>
      </c>
      <c r="G3177" s="4">
        <v>0</v>
      </c>
      <c r="H3177" s="3">
        <v>9</v>
      </c>
      <c r="I3177" s="13">
        <f t="shared" si="196"/>
        <v>16605000</v>
      </c>
      <c r="J3177" s="12">
        <f t="shared" si="197"/>
        <v>55500000</v>
      </c>
      <c r="K3177" s="13">
        <f t="shared" si="198"/>
        <v>55500000</v>
      </c>
      <c r="L3177" s="12">
        <f t="shared" si="199"/>
        <v>55500000</v>
      </c>
    </row>
    <row r="3178" spans="1:12" ht="131.25" x14ac:dyDescent="0.25">
      <c r="A3178" s="11">
        <v>601000</v>
      </c>
      <c r="B3178" s="1"/>
      <c r="C3178" s="2" t="s">
        <v>5521</v>
      </c>
      <c r="D3178" s="7" t="s">
        <v>3587</v>
      </c>
      <c r="E3178" s="5">
        <v>59</v>
      </c>
      <c r="F3178" s="4">
        <v>59</v>
      </c>
      <c r="G3178" s="4">
        <v>0</v>
      </c>
      <c r="H3178" s="3">
        <v>17</v>
      </c>
      <c r="I3178" s="13">
        <f t="shared" si="196"/>
        <v>32656500</v>
      </c>
      <c r="J3178" s="12">
        <f t="shared" si="197"/>
        <v>109150000</v>
      </c>
      <c r="K3178" s="13">
        <f t="shared" si="198"/>
        <v>109150000</v>
      </c>
      <c r="L3178" s="12">
        <f t="shared" si="199"/>
        <v>109150000</v>
      </c>
    </row>
    <row r="3179" spans="1:12" ht="56.25" x14ac:dyDescent="0.25">
      <c r="A3179" s="11">
        <v>601005</v>
      </c>
      <c r="B3179" s="1"/>
      <c r="C3179" s="2" t="s">
        <v>5522</v>
      </c>
      <c r="D3179" s="7"/>
      <c r="E3179" s="5">
        <v>22</v>
      </c>
      <c r="F3179" s="4">
        <v>22</v>
      </c>
      <c r="G3179" s="4">
        <v>0</v>
      </c>
      <c r="H3179" s="3">
        <v>9</v>
      </c>
      <c r="I3179" s="13">
        <f t="shared" si="196"/>
        <v>12177000</v>
      </c>
      <c r="J3179" s="12">
        <f t="shared" si="197"/>
        <v>40700000</v>
      </c>
      <c r="K3179" s="13">
        <f t="shared" si="198"/>
        <v>40700000</v>
      </c>
      <c r="L3179" s="12">
        <f t="shared" si="199"/>
        <v>40700000</v>
      </c>
    </row>
    <row r="3180" spans="1:12" ht="75" x14ac:dyDescent="0.25">
      <c r="A3180" s="11">
        <v>601010</v>
      </c>
      <c r="B3180" s="1"/>
      <c r="C3180" s="2" t="s">
        <v>5523</v>
      </c>
      <c r="D3180" s="7"/>
      <c r="E3180" s="5">
        <v>19</v>
      </c>
      <c r="F3180" s="4">
        <v>19</v>
      </c>
      <c r="G3180" s="4">
        <v>0</v>
      </c>
      <c r="H3180" s="3">
        <v>9</v>
      </c>
      <c r="I3180" s="13">
        <f t="shared" si="196"/>
        <v>10516500</v>
      </c>
      <c r="J3180" s="12">
        <f t="shared" si="197"/>
        <v>35150000</v>
      </c>
      <c r="K3180" s="13">
        <f t="shared" si="198"/>
        <v>35150000</v>
      </c>
      <c r="L3180" s="12">
        <f t="shared" si="199"/>
        <v>35150000</v>
      </c>
    </row>
    <row r="3181" spans="1:12" ht="75" x14ac:dyDescent="0.25">
      <c r="A3181" s="11">
        <v>601015</v>
      </c>
      <c r="B3181" s="1" t="s">
        <v>16</v>
      </c>
      <c r="C3181" s="2" t="s">
        <v>5524</v>
      </c>
      <c r="D3181" s="7"/>
      <c r="E3181" s="5">
        <v>28</v>
      </c>
      <c r="F3181" s="4">
        <v>28</v>
      </c>
      <c r="G3181" s="4">
        <v>0</v>
      </c>
      <c r="H3181" s="3">
        <v>9</v>
      </c>
      <c r="I3181" s="13">
        <f t="shared" si="196"/>
        <v>15498000</v>
      </c>
      <c r="J3181" s="12">
        <f t="shared" si="197"/>
        <v>51800000</v>
      </c>
      <c r="K3181" s="13">
        <f t="shared" si="198"/>
        <v>51800000</v>
      </c>
      <c r="L3181" s="12">
        <f t="shared" si="199"/>
        <v>51800000</v>
      </c>
    </row>
    <row r="3182" spans="1:12" ht="75" x14ac:dyDescent="0.25">
      <c r="A3182" s="11">
        <v>601020</v>
      </c>
      <c r="B3182" s="1" t="s">
        <v>16</v>
      </c>
      <c r="C3182" s="2" t="s">
        <v>1921</v>
      </c>
      <c r="D3182" s="7"/>
      <c r="E3182" s="5">
        <v>30</v>
      </c>
      <c r="F3182" s="4">
        <v>30</v>
      </c>
      <c r="G3182" s="4">
        <v>0</v>
      </c>
      <c r="H3182" s="3">
        <v>9</v>
      </c>
      <c r="I3182" s="13">
        <f t="shared" si="196"/>
        <v>16605000</v>
      </c>
      <c r="J3182" s="12">
        <f t="shared" si="197"/>
        <v>55500000</v>
      </c>
      <c r="K3182" s="13">
        <f t="shared" si="198"/>
        <v>55500000</v>
      </c>
      <c r="L3182" s="12">
        <f t="shared" si="199"/>
        <v>55500000</v>
      </c>
    </row>
    <row r="3183" spans="1:12" ht="93.75" x14ac:dyDescent="0.25">
      <c r="A3183" s="11">
        <v>601025</v>
      </c>
      <c r="B3183" s="1" t="s">
        <v>16</v>
      </c>
      <c r="C3183" s="2" t="s">
        <v>5525</v>
      </c>
      <c r="D3183" s="7"/>
      <c r="E3183" s="5">
        <v>22</v>
      </c>
      <c r="F3183" s="4">
        <v>22</v>
      </c>
      <c r="G3183" s="4">
        <v>0</v>
      </c>
      <c r="H3183" s="3">
        <v>9</v>
      </c>
      <c r="I3183" s="13">
        <f t="shared" si="196"/>
        <v>12177000</v>
      </c>
      <c r="J3183" s="12">
        <f t="shared" si="197"/>
        <v>40700000</v>
      </c>
      <c r="K3183" s="13">
        <f t="shared" si="198"/>
        <v>40700000</v>
      </c>
      <c r="L3183" s="12">
        <f t="shared" si="199"/>
        <v>40700000</v>
      </c>
    </row>
    <row r="3184" spans="1:12" ht="168.75" x14ac:dyDescent="0.25">
      <c r="A3184" s="11">
        <v>601030</v>
      </c>
      <c r="B3184" s="1" t="s">
        <v>16</v>
      </c>
      <c r="C3184" s="2" t="s">
        <v>1922</v>
      </c>
      <c r="D3184" s="7"/>
      <c r="E3184" s="5">
        <v>3</v>
      </c>
      <c r="F3184" s="4">
        <v>3</v>
      </c>
      <c r="G3184" s="4">
        <v>0</v>
      </c>
      <c r="H3184" s="3">
        <v>14</v>
      </c>
      <c r="I3184" s="13">
        <f t="shared" si="196"/>
        <v>1660500</v>
      </c>
      <c r="J3184" s="12">
        <f t="shared" si="197"/>
        <v>5550000</v>
      </c>
      <c r="K3184" s="13">
        <f t="shared" si="198"/>
        <v>5550000</v>
      </c>
      <c r="L3184" s="12">
        <f t="shared" si="199"/>
        <v>5550000</v>
      </c>
    </row>
    <row r="3185" spans="1:12" ht="206.25" x14ac:dyDescent="0.25">
      <c r="A3185" s="11">
        <v>601035</v>
      </c>
      <c r="B3185" s="1"/>
      <c r="C3185" s="2" t="s">
        <v>1923</v>
      </c>
      <c r="D3185" s="7"/>
      <c r="E3185" s="5">
        <v>83</v>
      </c>
      <c r="F3185" s="4">
        <v>83</v>
      </c>
      <c r="G3185" s="4">
        <v>0</v>
      </c>
      <c r="H3185" s="3">
        <v>15</v>
      </c>
      <c r="I3185" s="13">
        <f t="shared" si="196"/>
        <v>45940500</v>
      </c>
      <c r="J3185" s="12">
        <f t="shared" si="197"/>
        <v>153550000</v>
      </c>
      <c r="K3185" s="13">
        <f t="shared" si="198"/>
        <v>153550000</v>
      </c>
      <c r="L3185" s="12">
        <f t="shared" si="199"/>
        <v>153550000</v>
      </c>
    </row>
    <row r="3186" spans="1:12" ht="187.5" x14ac:dyDescent="0.25">
      <c r="A3186" s="11">
        <v>601040</v>
      </c>
      <c r="B3186" s="1"/>
      <c r="C3186" s="2" t="s">
        <v>1924</v>
      </c>
      <c r="D3186" s="7"/>
      <c r="E3186" s="5">
        <v>102</v>
      </c>
      <c r="F3186" s="4">
        <v>102</v>
      </c>
      <c r="G3186" s="4">
        <v>0</v>
      </c>
      <c r="H3186" s="3">
        <v>15</v>
      </c>
      <c r="I3186" s="13">
        <f t="shared" si="196"/>
        <v>56457000</v>
      </c>
      <c r="J3186" s="12">
        <f t="shared" si="197"/>
        <v>188700000</v>
      </c>
      <c r="K3186" s="13">
        <f t="shared" si="198"/>
        <v>188700000</v>
      </c>
      <c r="L3186" s="12">
        <f t="shared" si="199"/>
        <v>188700000</v>
      </c>
    </row>
    <row r="3187" spans="1:12" ht="206.25" x14ac:dyDescent="0.25">
      <c r="A3187" s="11">
        <v>601045</v>
      </c>
      <c r="B3187" s="1"/>
      <c r="C3187" s="2" t="s">
        <v>3588</v>
      </c>
      <c r="D3187" s="7"/>
      <c r="E3187" s="5">
        <v>85</v>
      </c>
      <c r="F3187" s="4">
        <v>85</v>
      </c>
      <c r="G3187" s="4">
        <v>0</v>
      </c>
      <c r="H3187" s="3">
        <v>15</v>
      </c>
      <c r="I3187" s="13">
        <f t="shared" si="196"/>
        <v>47047500</v>
      </c>
      <c r="J3187" s="12">
        <f t="shared" si="197"/>
        <v>157250000</v>
      </c>
      <c r="K3187" s="13">
        <f t="shared" si="198"/>
        <v>157250000</v>
      </c>
      <c r="L3187" s="12">
        <f t="shared" si="199"/>
        <v>157250000</v>
      </c>
    </row>
    <row r="3188" spans="1:12" ht="225" x14ac:dyDescent="0.25">
      <c r="A3188" s="11">
        <v>601055</v>
      </c>
      <c r="B3188" s="1"/>
      <c r="C3188" s="2" t="s">
        <v>3589</v>
      </c>
      <c r="D3188" s="7"/>
      <c r="E3188" s="5">
        <v>85</v>
      </c>
      <c r="F3188" s="4">
        <v>85</v>
      </c>
      <c r="G3188" s="4">
        <v>0</v>
      </c>
      <c r="H3188" s="3">
        <v>15</v>
      </c>
      <c r="I3188" s="13">
        <f t="shared" si="196"/>
        <v>47047500</v>
      </c>
      <c r="J3188" s="12">
        <f t="shared" si="197"/>
        <v>157250000</v>
      </c>
      <c r="K3188" s="13">
        <f t="shared" si="198"/>
        <v>157250000</v>
      </c>
      <c r="L3188" s="12">
        <f t="shared" si="199"/>
        <v>157250000</v>
      </c>
    </row>
    <row r="3189" spans="1:12" ht="243.75" x14ac:dyDescent="0.25">
      <c r="A3189" s="11">
        <v>601060</v>
      </c>
      <c r="B3189" s="1"/>
      <c r="C3189" s="2" t="s">
        <v>3590</v>
      </c>
      <c r="D3189" s="7"/>
      <c r="E3189" s="5">
        <v>80</v>
      </c>
      <c r="F3189" s="4">
        <v>80</v>
      </c>
      <c r="G3189" s="4">
        <v>0</v>
      </c>
      <c r="H3189" s="3">
        <v>15</v>
      </c>
      <c r="I3189" s="13">
        <f t="shared" si="196"/>
        <v>44280000</v>
      </c>
      <c r="J3189" s="12">
        <f t="shared" si="197"/>
        <v>148000000</v>
      </c>
      <c r="K3189" s="13">
        <f t="shared" si="198"/>
        <v>148000000</v>
      </c>
      <c r="L3189" s="12">
        <f t="shared" si="199"/>
        <v>148000000</v>
      </c>
    </row>
    <row r="3190" spans="1:12" ht="168.75" x14ac:dyDescent="0.25">
      <c r="A3190" s="11">
        <v>601065</v>
      </c>
      <c r="B3190" s="1" t="s">
        <v>24</v>
      </c>
      <c r="C3190" s="2" t="s">
        <v>1925</v>
      </c>
      <c r="D3190" s="7"/>
      <c r="E3190" s="5">
        <v>17</v>
      </c>
      <c r="F3190" s="4">
        <v>17</v>
      </c>
      <c r="G3190" s="4">
        <v>0</v>
      </c>
      <c r="H3190" s="3">
        <v>0</v>
      </c>
      <c r="I3190" s="13">
        <f t="shared" si="196"/>
        <v>9409500</v>
      </c>
      <c r="J3190" s="12">
        <f t="shared" si="197"/>
        <v>31450000</v>
      </c>
      <c r="K3190" s="13">
        <f t="shared" si="198"/>
        <v>31450000</v>
      </c>
      <c r="L3190" s="12">
        <f t="shared" si="199"/>
        <v>31450000</v>
      </c>
    </row>
    <row r="3191" spans="1:12" ht="187.5" x14ac:dyDescent="0.25">
      <c r="A3191" s="11">
        <v>601070</v>
      </c>
      <c r="B3191" s="1"/>
      <c r="C3191" s="2" t="s">
        <v>3591</v>
      </c>
      <c r="D3191" s="7"/>
      <c r="E3191" s="5">
        <v>106</v>
      </c>
      <c r="F3191" s="4">
        <v>106</v>
      </c>
      <c r="G3191" s="4">
        <v>0</v>
      </c>
      <c r="H3191" s="3">
        <v>15</v>
      </c>
      <c r="I3191" s="13">
        <f t="shared" si="196"/>
        <v>58671000</v>
      </c>
      <c r="J3191" s="12">
        <f t="shared" si="197"/>
        <v>196100000</v>
      </c>
      <c r="K3191" s="13">
        <f t="shared" si="198"/>
        <v>196100000</v>
      </c>
      <c r="L3191" s="12">
        <f t="shared" si="199"/>
        <v>196100000</v>
      </c>
    </row>
    <row r="3192" spans="1:12" ht="187.5" x14ac:dyDescent="0.25">
      <c r="A3192" s="11">
        <v>601075</v>
      </c>
      <c r="B3192" s="1" t="s">
        <v>24</v>
      </c>
      <c r="C3192" s="2" t="s">
        <v>1926</v>
      </c>
      <c r="D3192" s="7"/>
      <c r="E3192" s="5">
        <v>18</v>
      </c>
      <c r="F3192" s="4">
        <v>18</v>
      </c>
      <c r="G3192" s="4">
        <v>0</v>
      </c>
      <c r="H3192" s="3">
        <v>0</v>
      </c>
      <c r="I3192" s="13">
        <f t="shared" si="196"/>
        <v>9963000</v>
      </c>
      <c r="J3192" s="12">
        <f t="shared" si="197"/>
        <v>33300000</v>
      </c>
      <c r="K3192" s="13">
        <f t="shared" si="198"/>
        <v>33300000</v>
      </c>
      <c r="L3192" s="12">
        <f t="shared" si="199"/>
        <v>33300000</v>
      </c>
    </row>
    <row r="3193" spans="1:12" ht="75" x14ac:dyDescent="0.25">
      <c r="A3193" s="11">
        <v>601090</v>
      </c>
      <c r="B3193" s="1"/>
      <c r="C3193" s="2" t="s">
        <v>1927</v>
      </c>
      <c r="D3193" s="7"/>
      <c r="E3193" s="5">
        <v>108</v>
      </c>
      <c r="F3193" s="4">
        <v>108</v>
      </c>
      <c r="G3193" s="4">
        <v>0</v>
      </c>
      <c r="H3193" s="3">
        <v>17</v>
      </c>
      <c r="I3193" s="13">
        <f t="shared" si="196"/>
        <v>59778000</v>
      </c>
      <c r="J3193" s="12">
        <f t="shared" si="197"/>
        <v>199800000</v>
      </c>
      <c r="K3193" s="13">
        <f t="shared" si="198"/>
        <v>199800000</v>
      </c>
      <c r="L3193" s="12">
        <f t="shared" si="199"/>
        <v>199800000</v>
      </c>
    </row>
    <row r="3194" spans="1:12" ht="150" x14ac:dyDescent="0.25">
      <c r="A3194" s="11">
        <v>601095</v>
      </c>
      <c r="B3194" s="1"/>
      <c r="C3194" s="2" t="s">
        <v>1928</v>
      </c>
      <c r="D3194" s="7"/>
      <c r="E3194" s="5">
        <v>124</v>
      </c>
      <c r="F3194" s="4">
        <v>124</v>
      </c>
      <c r="G3194" s="4">
        <v>0</v>
      </c>
      <c r="H3194" s="3">
        <v>15</v>
      </c>
      <c r="I3194" s="13">
        <f t="shared" si="196"/>
        <v>68634000</v>
      </c>
      <c r="J3194" s="12">
        <f t="shared" si="197"/>
        <v>229400000</v>
      </c>
      <c r="K3194" s="13">
        <f t="shared" si="198"/>
        <v>229400000</v>
      </c>
      <c r="L3194" s="12">
        <f t="shared" si="199"/>
        <v>229400000</v>
      </c>
    </row>
    <row r="3195" spans="1:12" ht="131.25" x14ac:dyDescent="0.25">
      <c r="A3195" s="11">
        <v>601100</v>
      </c>
      <c r="B3195" s="1"/>
      <c r="C3195" s="2" t="s">
        <v>3592</v>
      </c>
      <c r="D3195" s="7"/>
      <c r="E3195" s="5">
        <v>123</v>
      </c>
      <c r="F3195" s="4">
        <v>123</v>
      </c>
      <c r="G3195" s="4">
        <v>0</v>
      </c>
      <c r="H3195" s="3">
        <v>17</v>
      </c>
      <c r="I3195" s="13">
        <f t="shared" si="196"/>
        <v>68080500</v>
      </c>
      <c r="J3195" s="12">
        <f t="shared" si="197"/>
        <v>227550000</v>
      </c>
      <c r="K3195" s="13">
        <f t="shared" si="198"/>
        <v>227550000</v>
      </c>
      <c r="L3195" s="12">
        <f t="shared" si="199"/>
        <v>227550000</v>
      </c>
    </row>
    <row r="3196" spans="1:12" ht="131.25" x14ac:dyDescent="0.25">
      <c r="A3196" s="11">
        <v>601105</v>
      </c>
      <c r="B3196" s="1" t="s">
        <v>24</v>
      </c>
      <c r="C3196" s="2" t="s">
        <v>1929</v>
      </c>
      <c r="D3196" s="7"/>
      <c r="E3196" s="5">
        <v>25</v>
      </c>
      <c r="F3196" s="4">
        <v>25</v>
      </c>
      <c r="G3196" s="4">
        <v>0</v>
      </c>
      <c r="H3196" s="3">
        <v>0</v>
      </c>
      <c r="I3196" s="13">
        <f t="shared" si="196"/>
        <v>13837500</v>
      </c>
      <c r="J3196" s="12">
        <f t="shared" si="197"/>
        <v>46250000</v>
      </c>
      <c r="K3196" s="13">
        <f t="shared" si="198"/>
        <v>46250000</v>
      </c>
      <c r="L3196" s="12">
        <f t="shared" si="199"/>
        <v>46250000</v>
      </c>
    </row>
    <row r="3197" spans="1:12" ht="112.5" x14ac:dyDescent="0.25">
      <c r="A3197" s="11">
        <v>601106</v>
      </c>
      <c r="B3197" s="1"/>
      <c r="C3197" s="2" t="s">
        <v>3593</v>
      </c>
      <c r="D3197" s="7"/>
      <c r="E3197" s="5">
        <v>110</v>
      </c>
      <c r="F3197" s="4">
        <v>110</v>
      </c>
      <c r="G3197" s="4">
        <v>0</v>
      </c>
      <c r="H3197" s="3">
        <v>23</v>
      </c>
      <c r="I3197" s="13">
        <f t="shared" si="196"/>
        <v>60885000</v>
      </c>
      <c r="J3197" s="12">
        <f t="shared" si="197"/>
        <v>203500000</v>
      </c>
      <c r="K3197" s="13">
        <f t="shared" si="198"/>
        <v>203500000</v>
      </c>
      <c r="L3197" s="12">
        <f t="shared" si="199"/>
        <v>203500000</v>
      </c>
    </row>
    <row r="3198" spans="1:12" ht="112.5" x14ac:dyDescent="0.25">
      <c r="A3198" s="11">
        <v>601108</v>
      </c>
      <c r="B3198" s="1" t="s">
        <v>24</v>
      </c>
      <c r="C3198" s="2" t="s">
        <v>3594</v>
      </c>
      <c r="D3198" s="7"/>
      <c r="E3198" s="5">
        <v>25</v>
      </c>
      <c r="F3198" s="4">
        <v>25</v>
      </c>
      <c r="G3198" s="4">
        <v>0</v>
      </c>
      <c r="H3198" s="3">
        <v>0</v>
      </c>
      <c r="I3198" s="13">
        <f t="shared" si="196"/>
        <v>13837500</v>
      </c>
      <c r="J3198" s="12">
        <f t="shared" si="197"/>
        <v>46250000</v>
      </c>
      <c r="K3198" s="13">
        <f t="shared" si="198"/>
        <v>46250000</v>
      </c>
      <c r="L3198" s="12">
        <f t="shared" si="199"/>
        <v>46250000</v>
      </c>
    </row>
    <row r="3199" spans="1:12" ht="112.5" x14ac:dyDescent="0.25">
      <c r="A3199" s="11">
        <v>601110</v>
      </c>
      <c r="B3199" s="1"/>
      <c r="C3199" s="2" t="s">
        <v>1930</v>
      </c>
      <c r="D3199" s="7"/>
      <c r="E3199" s="5">
        <v>130</v>
      </c>
      <c r="F3199" s="4">
        <v>130</v>
      </c>
      <c r="G3199" s="4">
        <v>0</v>
      </c>
      <c r="H3199" s="3">
        <v>17</v>
      </c>
      <c r="I3199" s="13">
        <f t="shared" si="196"/>
        <v>71955000</v>
      </c>
      <c r="J3199" s="12">
        <f t="shared" si="197"/>
        <v>240500000</v>
      </c>
      <c r="K3199" s="13">
        <f t="shared" si="198"/>
        <v>240500000</v>
      </c>
      <c r="L3199" s="12">
        <f t="shared" si="199"/>
        <v>240500000</v>
      </c>
    </row>
    <row r="3200" spans="1:12" ht="112.5" x14ac:dyDescent="0.25">
      <c r="A3200" s="11">
        <v>601115</v>
      </c>
      <c r="B3200" s="1" t="s">
        <v>24</v>
      </c>
      <c r="C3200" s="2" t="s">
        <v>1931</v>
      </c>
      <c r="D3200" s="7"/>
      <c r="E3200" s="5">
        <v>17</v>
      </c>
      <c r="F3200" s="4">
        <v>17</v>
      </c>
      <c r="G3200" s="4">
        <v>0</v>
      </c>
      <c r="H3200" s="3">
        <v>0</v>
      </c>
      <c r="I3200" s="13">
        <f t="shared" si="196"/>
        <v>9409500</v>
      </c>
      <c r="J3200" s="12">
        <f t="shared" si="197"/>
        <v>31450000</v>
      </c>
      <c r="K3200" s="13">
        <f t="shared" si="198"/>
        <v>31450000</v>
      </c>
      <c r="L3200" s="12">
        <f t="shared" si="199"/>
        <v>31450000</v>
      </c>
    </row>
    <row r="3201" spans="1:12" ht="75" x14ac:dyDescent="0.25">
      <c r="A3201" s="11">
        <v>601120</v>
      </c>
      <c r="B3201" s="1"/>
      <c r="C3201" s="2" t="s">
        <v>3595</v>
      </c>
      <c r="D3201" s="7"/>
      <c r="E3201" s="5">
        <v>100</v>
      </c>
      <c r="F3201" s="4">
        <v>100</v>
      </c>
      <c r="G3201" s="4">
        <v>0</v>
      </c>
      <c r="H3201" s="3">
        <v>20</v>
      </c>
      <c r="I3201" s="13">
        <f t="shared" si="196"/>
        <v>55350000</v>
      </c>
      <c r="J3201" s="12">
        <f t="shared" si="197"/>
        <v>185000000</v>
      </c>
      <c r="K3201" s="13">
        <f t="shared" si="198"/>
        <v>185000000</v>
      </c>
      <c r="L3201" s="12">
        <f t="shared" si="199"/>
        <v>185000000</v>
      </c>
    </row>
    <row r="3202" spans="1:12" ht="75" x14ac:dyDescent="0.25">
      <c r="A3202" s="11">
        <v>601125</v>
      </c>
      <c r="B3202" s="1" t="s">
        <v>24</v>
      </c>
      <c r="C3202" s="2" t="s">
        <v>3596</v>
      </c>
      <c r="D3202" s="7"/>
      <c r="E3202" s="5">
        <v>19</v>
      </c>
      <c r="F3202" s="4">
        <v>19</v>
      </c>
      <c r="G3202" s="4">
        <v>0</v>
      </c>
      <c r="H3202" s="3">
        <v>0</v>
      </c>
      <c r="I3202" s="13">
        <f t="shared" si="196"/>
        <v>10516500</v>
      </c>
      <c r="J3202" s="12">
        <f t="shared" si="197"/>
        <v>35150000</v>
      </c>
      <c r="K3202" s="13">
        <f t="shared" si="198"/>
        <v>35150000</v>
      </c>
      <c r="L3202" s="12">
        <f t="shared" si="199"/>
        <v>35150000</v>
      </c>
    </row>
    <row r="3203" spans="1:12" ht="93.75" x14ac:dyDescent="0.25">
      <c r="A3203" s="11">
        <v>601130</v>
      </c>
      <c r="B3203" s="1"/>
      <c r="C3203" s="2" t="s">
        <v>3597</v>
      </c>
      <c r="D3203" s="7"/>
      <c r="E3203" s="5">
        <v>106</v>
      </c>
      <c r="F3203" s="4">
        <v>106</v>
      </c>
      <c r="G3203" s="4">
        <v>0</v>
      </c>
      <c r="H3203" s="3">
        <v>17</v>
      </c>
      <c r="I3203" s="13">
        <f t="shared" si="196"/>
        <v>58671000</v>
      </c>
      <c r="J3203" s="12">
        <f t="shared" si="197"/>
        <v>196100000</v>
      </c>
      <c r="K3203" s="13">
        <f t="shared" si="198"/>
        <v>196100000</v>
      </c>
      <c r="L3203" s="12">
        <f t="shared" si="199"/>
        <v>196100000</v>
      </c>
    </row>
    <row r="3204" spans="1:12" ht="93.75" x14ac:dyDescent="0.25">
      <c r="A3204" s="11">
        <v>601135</v>
      </c>
      <c r="B3204" s="1" t="s">
        <v>24</v>
      </c>
      <c r="C3204" s="2" t="s">
        <v>3598</v>
      </c>
      <c r="D3204" s="7"/>
      <c r="E3204" s="5">
        <v>16</v>
      </c>
      <c r="F3204" s="4">
        <v>16</v>
      </c>
      <c r="G3204" s="4">
        <v>0</v>
      </c>
      <c r="H3204" s="3">
        <v>0</v>
      </c>
      <c r="I3204" s="13">
        <f t="shared" ref="I3204:I3267" si="200">F3204*553500+G3204*1140000</f>
        <v>8856000</v>
      </c>
      <c r="J3204" s="12">
        <f t="shared" ref="J3204:J3267" si="201">F3204*1850000+G3204*5100000</f>
        <v>29600000</v>
      </c>
      <c r="K3204" s="13">
        <f t="shared" ref="K3204:K3267" si="202">F3204*1850000+G3204*2060000</f>
        <v>29600000</v>
      </c>
      <c r="L3204" s="12">
        <f t="shared" ref="L3204:L3267" si="203">F3204*1850000+G3204*4340000</f>
        <v>29600000</v>
      </c>
    </row>
    <row r="3205" spans="1:12" ht="93.75" x14ac:dyDescent="0.25">
      <c r="A3205" s="11">
        <v>601140</v>
      </c>
      <c r="B3205" s="1"/>
      <c r="C3205" s="2" t="s">
        <v>1932</v>
      </c>
      <c r="D3205" s="7"/>
      <c r="E3205" s="5">
        <v>130</v>
      </c>
      <c r="F3205" s="4">
        <v>130</v>
      </c>
      <c r="G3205" s="4">
        <v>0</v>
      </c>
      <c r="H3205" s="3">
        <v>20</v>
      </c>
      <c r="I3205" s="13">
        <f t="shared" si="200"/>
        <v>71955000</v>
      </c>
      <c r="J3205" s="12">
        <f t="shared" si="201"/>
        <v>240500000</v>
      </c>
      <c r="K3205" s="13">
        <f t="shared" si="202"/>
        <v>240500000</v>
      </c>
      <c r="L3205" s="12">
        <f t="shared" si="203"/>
        <v>240500000</v>
      </c>
    </row>
    <row r="3206" spans="1:12" ht="112.5" x14ac:dyDescent="0.25">
      <c r="A3206" s="11">
        <v>601145</v>
      </c>
      <c r="B3206" s="1" t="s">
        <v>24</v>
      </c>
      <c r="C3206" s="2" t="s">
        <v>1933</v>
      </c>
      <c r="D3206" s="7"/>
      <c r="E3206" s="5">
        <v>21</v>
      </c>
      <c r="F3206" s="4">
        <v>21</v>
      </c>
      <c r="G3206" s="4">
        <v>0</v>
      </c>
      <c r="H3206" s="3">
        <v>0</v>
      </c>
      <c r="I3206" s="13">
        <f t="shared" si="200"/>
        <v>11623500</v>
      </c>
      <c r="J3206" s="12">
        <f t="shared" si="201"/>
        <v>38850000</v>
      </c>
      <c r="K3206" s="13">
        <f t="shared" si="202"/>
        <v>38850000</v>
      </c>
      <c r="L3206" s="12">
        <f t="shared" si="203"/>
        <v>38850000</v>
      </c>
    </row>
    <row r="3207" spans="1:12" ht="150" x14ac:dyDescent="0.25">
      <c r="A3207" s="11">
        <v>601150</v>
      </c>
      <c r="B3207" s="1"/>
      <c r="C3207" s="2" t="s">
        <v>1934</v>
      </c>
      <c r="D3207" s="7"/>
      <c r="E3207" s="5">
        <v>145</v>
      </c>
      <c r="F3207" s="4">
        <v>145</v>
      </c>
      <c r="G3207" s="4">
        <v>0</v>
      </c>
      <c r="H3207" s="3">
        <v>17</v>
      </c>
      <c r="I3207" s="13">
        <f t="shared" si="200"/>
        <v>80257500</v>
      </c>
      <c r="J3207" s="12">
        <f t="shared" si="201"/>
        <v>268250000</v>
      </c>
      <c r="K3207" s="13">
        <f t="shared" si="202"/>
        <v>268250000</v>
      </c>
      <c r="L3207" s="12">
        <f t="shared" si="203"/>
        <v>268250000</v>
      </c>
    </row>
    <row r="3208" spans="1:12" ht="19.5" x14ac:dyDescent="0.25">
      <c r="A3208" s="11">
        <v>601155</v>
      </c>
      <c r="B3208" s="1" t="s">
        <v>24</v>
      </c>
      <c r="C3208" s="2" t="s">
        <v>3599</v>
      </c>
      <c r="D3208" s="7"/>
      <c r="E3208" s="5">
        <v>15</v>
      </c>
      <c r="F3208" s="4">
        <v>15</v>
      </c>
      <c r="G3208" s="4">
        <v>0</v>
      </c>
      <c r="H3208" s="3">
        <v>0</v>
      </c>
      <c r="I3208" s="13">
        <f t="shared" si="200"/>
        <v>8302500</v>
      </c>
      <c r="J3208" s="12">
        <f t="shared" si="201"/>
        <v>27750000</v>
      </c>
      <c r="K3208" s="13">
        <f t="shared" si="202"/>
        <v>27750000</v>
      </c>
      <c r="L3208" s="12">
        <f t="shared" si="203"/>
        <v>27750000</v>
      </c>
    </row>
    <row r="3209" spans="1:12" ht="168.75" x14ac:dyDescent="0.25">
      <c r="A3209" s="11">
        <v>601160</v>
      </c>
      <c r="B3209" s="1"/>
      <c r="C3209" s="2" t="s">
        <v>1935</v>
      </c>
      <c r="D3209" s="7"/>
      <c r="E3209" s="5">
        <v>185</v>
      </c>
      <c r="F3209" s="4">
        <v>185</v>
      </c>
      <c r="G3209" s="4">
        <v>0</v>
      </c>
      <c r="H3209" s="3">
        <v>17</v>
      </c>
      <c r="I3209" s="13">
        <f t="shared" si="200"/>
        <v>102397500</v>
      </c>
      <c r="J3209" s="12">
        <f t="shared" si="201"/>
        <v>342250000</v>
      </c>
      <c r="K3209" s="13">
        <f t="shared" si="202"/>
        <v>342250000</v>
      </c>
      <c r="L3209" s="12">
        <f t="shared" si="203"/>
        <v>342250000</v>
      </c>
    </row>
    <row r="3210" spans="1:12" ht="187.5" x14ac:dyDescent="0.25">
      <c r="A3210" s="11">
        <v>601165</v>
      </c>
      <c r="B3210" s="1" t="s">
        <v>24</v>
      </c>
      <c r="C3210" s="2" t="s">
        <v>3600</v>
      </c>
      <c r="D3210" s="7"/>
      <c r="E3210" s="5">
        <v>22</v>
      </c>
      <c r="F3210" s="4">
        <v>22</v>
      </c>
      <c r="G3210" s="4">
        <v>0</v>
      </c>
      <c r="H3210" s="3">
        <v>0</v>
      </c>
      <c r="I3210" s="13">
        <f t="shared" si="200"/>
        <v>12177000</v>
      </c>
      <c r="J3210" s="12">
        <f t="shared" si="201"/>
        <v>40700000</v>
      </c>
      <c r="K3210" s="13">
        <f t="shared" si="202"/>
        <v>40700000</v>
      </c>
      <c r="L3210" s="12">
        <f t="shared" si="203"/>
        <v>40700000</v>
      </c>
    </row>
    <row r="3211" spans="1:12" ht="168.75" x14ac:dyDescent="0.25">
      <c r="A3211" s="11">
        <v>601170</v>
      </c>
      <c r="B3211" s="1"/>
      <c r="C3211" s="2" t="s">
        <v>1936</v>
      </c>
      <c r="D3211" s="7"/>
      <c r="E3211" s="5">
        <v>147</v>
      </c>
      <c r="F3211" s="4">
        <v>147</v>
      </c>
      <c r="G3211" s="4">
        <v>0</v>
      </c>
      <c r="H3211" s="3">
        <v>17</v>
      </c>
      <c r="I3211" s="13">
        <f t="shared" si="200"/>
        <v>81364500</v>
      </c>
      <c r="J3211" s="12">
        <f t="shared" si="201"/>
        <v>271950000</v>
      </c>
      <c r="K3211" s="13">
        <f t="shared" si="202"/>
        <v>271950000</v>
      </c>
      <c r="L3211" s="12">
        <f t="shared" si="203"/>
        <v>271950000</v>
      </c>
    </row>
    <row r="3212" spans="1:12" ht="168.75" x14ac:dyDescent="0.25">
      <c r="A3212" s="11">
        <v>601175</v>
      </c>
      <c r="B3212" s="1" t="s">
        <v>24</v>
      </c>
      <c r="C3212" s="2" t="s">
        <v>3601</v>
      </c>
      <c r="D3212" s="7"/>
      <c r="E3212" s="5">
        <v>15</v>
      </c>
      <c r="F3212" s="4">
        <v>15</v>
      </c>
      <c r="G3212" s="4">
        <v>0</v>
      </c>
      <c r="H3212" s="3">
        <v>0</v>
      </c>
      <c r="I3212" s="13">
        <f t="shared" si="200"/>
        <v>8302500</v>
      </c>
      <c r="J3212" s="12">
        <f t="shared" si="201"/>
        <v>27750000</v>
      </c>
      <c r="K3212" s="13">
        <f t="shared" si="202"/>
        <v>27750000</v>
      </c>
      <c r="L3212" s="12">
        <f t="shared" si="203"/>
        <v>27750000</v>
      </c>
    </row>
    <row r="3213" spans="1:12" ht="206.25" x14ac:dyDescent="0.25">
      <c r="A3213" s="11">
        <v>601180</v>
      </c>
      <c r="B3213" s="1"/>
      <c r="C3213" s="2" t="s">
        <v>1937</v>
      </c>
      <c r="D3213" s="7"/>
      <c r="E3213" s="5">
        <v>171</v>
      </c>
      <c r="F3213" s="4">
        <v>171</v>
      </c>
      <c r="G3213" s="4">
        <v>0</v>
      </c>
      <c r="H3213" s="3">
        <v>19</v>
      </c>
      <c r="I3213" s="13">
        <f t="shared" si="200"/>
        <v>94648500</v>
      </c>
      <c r="J3213" s="12">
        <f t="shared" si="201"/>
        <v>316350000</v>
      </c>
      <c r="K3213" s="13">
        <f t="shared" si="202"/>
        <v>316350000</v>
      </c>
      <c r="L3213" s="12">
        <f t="shared" si="203"/>
        <v>316350000</v>
      </c>
    </row>
    <row r="3214" spans="1:12" ht="37.5" x14ac:dyDescent="0.25">
      <c r="A3214" s="11">
        <v>601185</v>
      </c>
      <c r="B3214" s="1" t="s">
        <v>24</v>
      </c>
      <c r="C3214" s="2" t="s">
        <v>3602</v>
      </c>
      <c r="D3214" s="7"/>
      <c r="E3214" s="5">
        <v>22</v>
      </c>
      <c r="F3214" s="4">
        <v>22</v>
      </c>
      <c r="G3214" s="4">
        <v>0</v>
      </c>
      <c r="H3214" s="3">
        <v>0</v>
      </c>
      <c r="I3214" s="13">
        <f t="shared" si="200"/>
        <v>12177000</v>
      </c>
      <c r="J3214" s="12">
        <f t="shared" si="201"/>
        <v>40700000</v>
      </c>
      <c r="K3214" s="13">
        <f t="shared" si="202"/>
        <v>40700000</v>
      </c>
      <c r="L3214" s="12">
        <f t="shared" si="203"/>
        <v>40700000</v>
      </c>
    </row>
    <row r="3215" spans="1:12" ht="75" x14ac:dyDescent="0.25">
      <c r="A3215" s="11">
        <v>601190</v>
      </c>
      <c r="B3215" s="1"/>
      <c r="C3215" s="2" t="s">
        <v>1938</v>
      </c>
      <c r="D3215" s="7"/>
      <c r="E3215" s="5">
        <v>115</v>
      </c>
      <c r="F3215" s="4">
        <v>115</v>
      </c>
      <c r="G3215" s="4">
        <v>0</v>
      </c>
      <c r="H3215" s="3">
        <v>20</v>
      </c>
      <c r="I3215" s="13">
        <f t="shared" si="200"/>
        <v>63652500</v>
      </c>
      <c r="J3215" s="12">
        <f t="shared" si="201"/>
        <v>212750000</v>
      </c>
      <c r="K3215" s="13">
        <f t="shared" si="202"/>
        <v>212750000</v>
      </c>
      <c r="L3215" s="12">
        <f t="shared" si="203"/>
        <v>212750000</v>
      </c>
    </row>
    <row r="3216" spans="1:12" ht="75" x14ac:dyDescent="0.25">
      <c r="A3216" s="11">
        <v>601195</v>
      </c>
      <c r="B3216" s="1"/>
      <c r="C3216" s="2" t="s">
        <v>1939</v>
      </c>
      <c r="D3216" s="7"/>
      <c r="E3216" s="5">
        <v>102</v>
      </c>
      <c r="F3216" s="4">
        <v>102</v>
      </c>
      <c r="G3216" s="4">
        <v>0</v>
      </c>
      <c r="H3216" s="3">
        <v>17</v>
      </c>
      <c r="I3216" s="13">
        <f t="shared" si="200"/>
        <v>56457000</v>
      </c>
      <c r="J3216" s="12">
        <f t="shared" si="201"/>
        <v>188700000</v>
      </c>
      <c r="K3216" s="13">
        <f t="shared" si="202"/>
        <v>188700000</v>
      </c>
      <c r="L3216" s="12">
        <f t="shared" si="203"/>
        <v>188700000</v>
      </c>
    </row>
    <row r="3217" spans="1:12" ht="75" x14ac:dyDescent="0.25">
      <c r="A3217" s="11">
        <v>601200</v>
      </c>
      <c r="B3217" s="1"/>
      <c r="C3217" s="2" t="s">
        <v>1940</v>
      </c>
      <c r="D3217" s="7"/>
      <c r="E3217" s="5">
        <v>126</v>
      </c>
      <c r="F3217" s="4">
        <v>126</v>
      </c>
      <c r="G3217" s="4">
        <v>0</v>
      </c>
      <c r="H3217" s="3">
        <v>17</v>
      </c>
      <c r="I3217" s="13">
        <f t="shared" si="200"/>
        <v>69741000</v>
      </c>
      <c r="J3217" s="12">
        <f t="shared" si="201"/>
        <v>233100000</v>
      </c>
      <c r="K3217" s="13">
        <f t="shared" si="202"/>
        <v>233100000</v>
      </c>
      <c r="L3217" s="12">
        <f t="shared" si="203"/>
        <v>233100000</v>
      </c>
    </row>
    <row r="3218" spans="1:12" ht="75" x14ac:dyDescent="0.25">
      <c r="A3218" s="11">
        <v>601205</v>
      </c>
      <c r="B3218" s="1"/>
      <c r="C3218" s="2" t="s">
        <v>1941</v>
      </c>
      <c r="D3218" s="7"/>
      <c r="E3218" s="5">
        <v>106</v>
      </c>
      <c r="F3218" s="4">
        <v>106</v>
      </c>
      <c r="G3218" s="4">
        <v>0</v>
      </c>
      <c r="H3218" s="3">
        <v>20</v>
      </c>
      <c r="I3218" s="13">
        <f t="shared" si="200"/>
        <v>58671000</v>
      </c>
      <c r="J3218" s="12">
        <f t="shared" si="201"/>
        <v>196100000</v>
      </c>
      <c r="K3218" s="13">
        <f t="shared" si="202"/>
        <v>196100000</v>
      </c>
      <c r="L3218" s="12">
        <f t="shared" si="203"/>
        <v>196100000</v>
      </c>
    </row>
    <row r="3219" spans="1:12" ht="75" x14ac:dyDescent="0.25">
      <c r="A3219" s="11">
        <v>601210</v>
      </c>
      <c r="B3219" s="1"/>
      <c r="C3219" s="2" t="s">
        <v>1942</v>
      </c>
      <c r="D3219" s="7"/>
      <c r="E3219" s="5">
        <v>116</v>
      </c>
      <c r="F3219" s="4">
        <v>116</v>
      </c>
      <c r="G3219" s="4">
        <v>0</v>
      </c>
      <c r="H3219" s="3">
        <v>20</v>
      </c>
      <c r="I3219" s="13">
        <f t="shared" si="200"/>
        <v>64206000</v>
      </c>
      <c r="J3219" s="12">
        <f t="shared" si="201"/>
        <v>214600000</v>
      </c>
      <c r="K3219" s="13">
        <f t="shared" si="202"/>
        <v>214600000</v>
      </c>
      <c r="L3219" s="12">
        <f t="shared" si="203"/>
        <v>214600000</v>
      </c>
    </row>
    <row r="3220" spans="1:12" ht="37.5" x14ac:dyDescent="0.25">
      <c r="A3220" s="11">
        <v>601215</v>
      </c>
      <c r="B3220" s="1"/>
      <c r="C3220" s="2" t="s">
        <v>1943</v>
      </c>
      <c r="D3220" s="7"/>
      <c r="E3220" s="5">
        <v>84</v>
      </c>
      <c r="F3220" s="4">
        <v>84</v>
      </c>
      <c r="G3220" s="4">
        <v>0</v>
      </c>
      <c r="H3220" s="3">
        <v>17</v>
      </c>
      <c r="I3220" s="13">
        <f t="shared" si="200"/>
        <v>46494000</v>
      </c>
      <c r="J3220" s="12">
        <f t="shared" si="201"/>
        <v>155400000</v>
      </c>
      <c r="K3220" s="13">
        <f t="shared" si="202"/>
        <v>155400000</v>
      </c>
      <c r="L3220" s="12">
        <f t="shared" si="203"/>
        <v>155400000</v>
      </c>
    </row>
    <row r="3221" spans="1:12" ht="37.5" x14ac:dyDescent="0.25">
      <c r="A3221" s="11">
        <v>601220</v>
      </c>
      <c r="B3221" s="1"/>
      <c r="C3221" s="2" t="s">
        <v>1944</v>
      </c>
      <c r="D3221" s="7"/>
      <c r="E3221" s="5">
        <v>88</v>
      </c>
      <c r="F3221" s="4">
        <v>88</v>
      </c>
      <c r="G3221" s="4">
        <v>0</v>
      </c>
      <c r="H3221" s="3">
        <v>17</v>
      </c>
      <c r="I3221" s="13">
        <f t="shared" si="200"/>
        <v>48708000</v>
      </c>
      <c r="J3221" s="12">
        <f t="shared" si="201"/>
        <v>162800000</v>
      </c>
      <c r="K3221" s="13">
        <f t="shared" si="202"/>
        <v>162800000</v>
      </c>
      <c r="L3221" s="12">
        <f t="shared" si="203"/>
        <v>162800000</v>
      </c>
    </row>
    <row r="3222" spans="1:12" ht="37.5" x14ac:dyDescent="0.25">
      <c r="A3222" s="11">
        <v>601225</v>
      </c>
      <c r="B3222" s="1"/>
      <c r="C3222" s="2" t="s">
        <v>3603</v>
      </c>
      <c r="D3222" s="7" t="s">
        <v>1945</v>
      </c>
      <c r="E3222" s="5">
        <v>99</v>
      </c>
      <c r="F3222" s="4">
        <v>99</v>
      </c>
      <c r="G3222" s="4">
        <v>0</v>
      </c>
      <c r="H3222" s="3">
        <v>19</v>
      </c>
      <c r="I3222" s="13">
        <f t="shared" si="200"/>
        <v>54796500</v>
      </c>
      <c r="J3222" s="12">
        <f t="shared" si="201"/>
        <v>183150000</v>
      </c>
      <c r="K3222" s="13">
        <f t="shared" si="202"/>
        <v>183150000</v>
      </c>
      <c r="L3222" s="12">
        <f t="shared" si="203"/>
        <v>183150000</v>
      </c>
    </row>
    <row r="3223" spans="1:12" ht="75" x14ac:dyDescent="0.25">
      <c r="A3223" s="11">
        <v>601230</v>
      </c>
      <c r="B3223" s="1"/>
      <c r="C3223" s="2" t="s">
        <v>1946</v>
      </c>
      <c r="D3223" s="7"/>
      <c r="E3223" s="5">
        <v>112</v>
      </c>
      <c r="F3223" s="4">
        <v>112</v>
      </c>
      <c r="G3223" s="4">
        <v>0</v>
      </c>
      <c r="H3223" s="3">
        <v>20</v>
      </c>
      <c r="I3223" s="13">
        <f t="shared" si="200"/>
        <v>61992000</v>
      </c>
      <c r="J3223" s="12">
        <f t="shared" si="201"/>
        <v>207200000</v>
      </c>
      <c r="K3223" s="13">
        <f t="shared" si="202"/>
        <v>207200000</v>
      </c>
      <c r="L3223" s="12">
        <f t="shared" si="203"/>
        <v>207200000</v>
      </c>
    </row>
    <row r="3224" spans="1:12" ht="75" x14ac:dyDescent="0.25">
      <c r="A3224" s="11">
        <v>601235</v>
      </c>
      <c r="B3224" s="1"/>
      <c r="C3224" s="2" t="s">
        <v>1947</v>
      </c>
      <c r="D3224" s="7"/>
      <c r="E3224" s="5">
        <v>127</v>
      </c>
      <c r="F3224" s="4">
        <v>127</v>
      </c>
      <c r="G3224" s="4">
        <v>0</v>
      </c>
      <c r="H3224" s="3">
        <v>20</v>
      </c>
      <c r="I3224" s="13">
        <f t="shared" si="200"/>
        <v>70294500</v>
      </c>
      <c r="J3224" s="12">
        <f t="shared" si="201"/>
        <v>234950000</v>
      </c>
      <c r="K3224" s="13">
        <f t="shared" si="202"/>
        <v>234950000</v>
      </c>
      <c r="L3224" s="12">
        <f t="shared" si="203"/>
        <v>234950000</v>
      </c>
    </row>
    <row r="3225" spans="1:12" ht="93.75" x14ac:dyDescent="0.25">
      <c r="A3225" s="11">
        <v>601240</v>
      </c>
      <c r="B3225" s="1"/>
      <c r="C3225" s="2" t="s">
        <v>1948</v>
      </c>
      <c r="D3225" s="7"/>
      <c r="E3225" s="5">
        <v>152</v>
      </c>
      <c r="F3225" s="4">
        <v>152</v>
      </c>
      <c r="G3225" s="4">
        <v>0</v>
      </c>
      <c r="H3225" s="3">
        <v>15</v>
      </c>
      <c r="I3225" s="13">
        <f t="shared" si="200"/>
        <v>84132000</v>
      </c>
      <c r="J3225" s="12">
        <f t="shared" si="201"/>
        <v>281200000</v>
      </c>
      <c r="K3225" s="13">
        <f t="shared" si="202"/>
        <v>281200000</v>
      </c>
      <c r="L3225" s="12">
        <f t="shared" si="203"/>
        <v>281200000</v>
      </c>
    </row>
    <row r="3226" spans="1:12" ht="56.25" x14ac:dyDescent="0.25">
      <c r="A3226" s="11">
        <v>601245</v>
      </c>
      <c r="B3226" s="1"/>
      <c r="C3226" s="2" t="s">
        <v>1949</v>
      </c>
      <c r="D3226" s="7"/>
      <c r="E3226" s="5">
        <v>110</v>
      </c>
      <c r="F3226" s="4">
        <v>110</v>
      </c>
      <c r="G3226" s="4">
        <v>0</v>
      </c>
      <c r="H3226" s="3">
        <v>20</v>
      </c>
      <c r="I3226" s="13">
        <f t="shared" si="200"/>
        <v>60885000</v>
      </c>
      <c r="J3226" s="12">
        <f t="shared" si="201"/>
        <v>203500000</v>
      </c>
      <c r="K3226" s="13">
        <f t="shared" si="202"/>
        <v>203500000</v>
      </c>
      <c r="L3226" s="12">
        <f t="shared" si="203"/>
        <v>203500000</v>
      </c>
    </row>
    <row r="3227" spans="1:12" ht="93.75" x14ac:dyDescent="0.25">
      <c r="A3227" s="11">
        <v>601250</v>
      </c>
      <c r="B3227" s="1"/>
      <c r="C3227" s="2" t="s">
        <v>1950</v>
      </c>
      <c r="D3227" s="7"/>
      <c r="E3227" s="5">
        <v>217</v>
      </c>
      <c r="F3227" s="4">
        <v>217</v>
      </c>
      <c r="G3227" s="4">
        <v>0</v>
      </c>
      <c r="H3227" s="3">
        <v>20</v>
      </c>
      <c r="I3227" s="13">
        <f t="shared" si="200"/>
        <v>120109500</v>
      </c>
      <c r="J3227" s="12">
        <f t="shared" si="201"/>
        <v>401450000</v>
      </c>
      <c r="K3227" s="13">
        <f t="shared" si="202"/>
        <v>401450000</v>
      </c>
      <c r="L3227" s="12">
        <f t="shared" si="203"/>
        <v>401450000</v>
      </c>
    </row>
    <row r="3228" spans="1:12" ht="93.75" x14ac:dyDescent="0.25">
      <c r="A3228" s="11">
        <v>601255</v>
      </c>
      <c r="B3228" s="1"/>
      <c r="C3228" s="2" t="s">
        <v>1951</v>
      </c>
      <c r="D3228" s="7"/>
      <c r="E3228" s="5">
        <v>123</v>
      </c>
      <c r="F3228" s="4">
        <v>123</v>
      </c>
      <c r="G3228" s="4">
        <v>0</v>
      </c>
      <c r="H3228" s="3">
        <v>15</v>
      </c>
      <c r="I3228" s="13">
        <f t="shared" si="200"/>
        <v>68080500</v>
      </c>
      <c r="J3228" s="12">
        <f t="shared" si="201"/>
        <v>227550000</v>
      </c>
      <c r="K3228" s="13">
        <f t="shared" si="202"/>
        <v>227550000</v>
      </c>
      <c r="L3228" s="12">
        <f t="shared" si="203"/>
        <v>227550000</v>
      </c>
    </row>
    <row r="3229" spans="1:12" ht="93.75" x14ac:dyDescent="0.25">
      <c r="A3229" s="11">
        <v>601260</v>
      </c>
      <c r="B3229" s="1"/>
      <c r="C3229" s="2" t="s">
        <v>1952</v>
      </c>
      <c r="D3229" s="7"/>
      <c r="E3229" s="5">
        <v>101</v>
      </c>
      <c r="F3229" s="4">
        <v>101</v>
      </c>
      <c r="G3229" s="4">
        <v>0</v>
      </c>
      <c r="H3229" s="3">
        <v>20</v>
      </c>
      <c r="I3229" s="13">
        <f t="shared" si="200"/>
        <v>55903500</v>
      </c>
      <c r="J3229" s="12">
        <f t="shared" si="201"/>
        <v>186850000</v>
      </c>
      <c r="K3229" s="13">
        <f t="shared" si="202"/>
        <v>186850000</v>
      </c>
      <c r="L3229" s="12">
        <f t="shared" si="203"/>
        <v>186850000</v>
      </c>
    </row>
    <row r="3230" spans="1:12" ht="93.75" x14ac:dyDescent="0.25">
      <c r="A3230" s="11">
        <v>601265</v>
      </c>
      <c r="B3230" s="1"/>
      <c r="C3230" s="2" t="s">
        <v>1953</v>
      </c>
      <c r="D3230" s="7"/>
      <c r="E3230" s="5">
        <v>154</v>
      </c>
      <c r="F3230" s="4">
        <v>154</v>
      </c>
      <c r="G3230" s="4">
        <v>0</v>
      </c>
      <c r="H3230" s="3">
        <v>15</v>
      </c>
      <c r="I3230" s="13">
        <f t="shared" si="200"/>
        <v>85239000</v>
      </c>
      <c r="J3230" s="12">
        <f t="shared" si="201"/>
        <v>284900000</v>
      </c>
      <c r="K3230" s="13">
        <f t="shared" si="202"/>
        <v>284900000</v>
      </c>
      <c r="L3230" s="12">
        <f t="shared" si="203"/>
        <v>284900000</v>
      </c>
    </row>
    <row r="3231" spans="1:12" ht="93.75" x14ac:dyDescent="0.25">
      <c r="A3231" s="11">
        <v>601270</v>
      </c>
      <c r="B3231" s="1"/>
      <c r="C3231" s="2" t="s">
        <v>1954</v>
      </c>
      <c r="D3231" s="7"/>
      <c r="E3231" s="5">
        <v>139</v>
      </c>
      <c r="F3231" s="4">
        <v>139</v>
      </c>
      <c r="G3231" s="4">
        <v>0</v>
      </c>
      <c r="H3231" s="3">
        <v>20</v>
      </c>
      <c r="I3231" s="13">
        <f t="shared" si="200"/>
        <v>76936500</v>
      </c>
      <c r="J3231" s="12">
        <f t="shared" si="201"/>
        <v>257150000</v>
      </c>
      <c r="K3231" s="13">
        <f t="shared" si="202"/>
        <v>257150000</v>
      </c>
      <c r="L3231" s="12">
        <f t="shared" si="203"/>
        <v>257150000</v>
      </c>
    </row>
    <row r="3232" spans="1:12" ht="93.75" x14ac:dyDescent="0.25">
      <c r="A3232" s="11">
        <v>601275</v>
      </c>
      <c r="B3232" s="1"/>
      <c r="C3232" s="2" t="s">
        <v>1955</v>
      </c>
      <c r="D3232" s="7"/>
      <c r="E3232" s="5">
        <v>132</v>
      </c>
      <c r="F3232" s="4">
        <v>132</v>
      </c>
      <c r="G3232" s="4">
        <v>0</v>
      </c>
      <c r="H3232" s="3">
        <v>15</v>
      </c>
      <c r="I3232" s="13">
        <f t="shared" si="200"/>
        <v>73062000</v>
      </c>
      <c r="J3232" s="12">
        <f t="shared" si="201"/>
        <v>244200000</v>
      </c>
      <c r="K3232" s="13">
        <f t="shared" si="202"/>
        <v>244200000</v>
      </c>
      <c r="L3232" s="12">
        <f t="shared" si="203"/>
        <v>244200000</v>
      </c>
    </row>
    <row r="3233" spans="1:12" ht="75" x14ac:dyDescent="0.25">
      <c r="A3233" s="11">
        <v>601280</v>
      </c>
      <c r="B3233" s="1"/>
      <c r="C3233" s="2" t="s">
        <v>1956</v>
      </c>
      <c r="D3233" s="7"/>
      <c r="E3233" s="5">
        <v>115</v>
      </c>
      <c r="F3233" s="4">
        <v>115</v>
      </c>
      <c r="G3233" s="4">
        <v>0</v>
      </c>
      <c r="H3233" s="3">
        <v>20</v>
      </c>
      <c r="I3233" s="13">
        <f t="shared" si="200"/>
        <v>63652500</v>
      </c>
      <c r="J3233" s="12">
        <f t="shared" si="201"/>
        <v>212750000</v>
      </c>
      <c r="K3233" s="13">
        <f t="shared" si="202"/>
        <v>212750000</v>
      </c>
      <c r="L3233" s="12">
        <f t="shared" si="203"/>
        <v>212750000</v>
      </c>
    </row>
    <row r="3234" spans="1:12" ht="93.75" x14ac:dyDescent="0.25">
      <c r="A3234" s="11">
        <v>601285</v>
      </c>
      <c r="B3234" s="1"/>
      <c r="C3234" s="2" t="s">
        <v>1957</v>
      </c>
      <c r="D3234" s="7"/>
      <c r="E3234" s="5">
        <v>157</v>
      </c>
      <c r="F3234" s="4">
        <v>157</v>
      </c>
      <c r="G3234" s="4">
        <v>0</v>
      </c>
      <c r="H3234" s="3">
        <v>15</v>
      </c>
      <c r="I3234" s="13">
        <f t="shared" si="200"/>
        <v>86899500</v>
      </c>
      <c r="J3234" s="12">
        <f t="shared" si="201"/>
        <v>290450000</v>
      </c>
      <c r="K3234" s="13">
        <f t="shared" si="202"/>
        <v>290450000</v>
      </c>
      <c r="L3234" s="12">
        <f t="shared" si="203"/>
        <v>290450000</v>
      </c>
    </row>
    <row r="3235" spans="1:12" ht="93.75" x14ac:dyDescent="0.25">
      <c r="A3235" s="11">
        <v>601290</v>
      </c>
      <c r="B3235" s="1"/>
      <c r="C3235" s="2" t="s">
        <v>1958</v>
      </c>
      <c r="D3235" s="7"/>
      <c r="E3235" s="5">
        <v>143</v>
      </c>
      <c r="F3235" s="4">
        <v>143</v>
      </c>
      <c r="G3235" s="4">
        <v>0</v>
      </c>
      <c r="H3235" s="3">
        <v>20</v>
      </c>
      <c r="I3235" s="13">
        <f t="shared" si="200"/>
        <v>79150500</v>
      </c>
      <c r="J3235" s="12">
        <f t="shared" si="201"/>
        <v>264550000</v>
      </c>
      <c r="K3235" s="13">
        <f t="shared" si="202"/>
        <v>264550000</v>
      </c>
      <c r="L3235" s="12">
        <f t="shared" si="203"/>
        <v>264550000</v>
      </c>
    </row>
    <row r="3236" spans="1:12" ht="93.75" x14ac:dyDescent="0.25">
      <c r="A3236" s="11">
        <v>601295</v>
      </c>
      <c r="B3236" s="1"/>
      <c r="C3236" s="2" t="s">
        <v>1959</v>
      </c>
      <c r="D3236" s="7"/>
      <c r="E3236" s="5">
        <v>197</v>
      </c>
      <c r="F3236" s="4">
        <v>197</v>
      </c>
      <c r="G3236" s="4">
        <v>0</v>
      </c>
      <c r="H3236" s="3">
        <v>15</v>
      </c>
      <c r="I3236" s="13">
        <f t="shared" si="200"/>
        <v>109039500</v>
      </c>
      <c r="J3236" s="12">
        <f t="shared" si="201"/>
        <v>364450000</v>
      </c>
      <c r="K3236" s="13">
        <f t="shared" si="202"/>
        <v>364450000</v>
      </c>
      <c r="L3236" s="12">
        <f t="shared" si="203"/>
        <v>364450000</v>
      </c>
    </row>
    <row r="3237" spans="1:12" ht="131.25" x14ac:dyDescent="0.25">
      <c r="A3237" s="11">
        <v>601300</v>
      </c>
      <c r="B3237" s="1"/>
      <c r="C3237" s="2" t="s">
        <v>1960</v>
      </c>
      <c r="D3237" s="7"/>
      <c r="E3237" s="5">
        <v>208</v>
      </c>
      <c r="F3237" s="4">
        <v>208</v>
      </c>
      <c r="G3237" s="4">
        <v>0</v>
      </c>
      <c r="H3237" s="3">
        <v>14</v>
      </c>
      <c r="I3237" s="13">
        <f t="shared" si="200"/>
        <v>115128000</v>
      </c>
      <c r="J3237" s="12">
        <f t="shared" si="201"/>
        <v>384800000</v>
      </c>
      <c r="K3237" s="13">
        <f t="shared" si="202"/>
        <v>384800000</v>
      </c>
      <c r="L3237" s="12">
        <f t="shared" si="203"/>
        <v>384800000</v>
      </c>
    </row>
    <row r="3238" spans="1:12" ht="56.25" x14ac:dyDescent="0.25">
      <c r="A3238" s="11">
        <v>601305</v>
      </c>
      <c r="B3238" s="1" t="s">
        <v>24</v>
      </c>
      <c r="C3238" s="2" t="s">
        <v>3604</v>
      </c>
      <c r="D3238" s="7"/>
      <c r="E3238" s="5">
        <v>27</v>
      </c>
      <c r="F3238" s="4">
        <v>27</v>
      </c>
      <c r="G3238" s="4">
        <v>0</v>
      </c>
      <c r="H3238" s="3">
        <v>20</v>
      </c>
      <c r="I3238" s="13">
        <f t="shared" si="200"/>
        <v>14944500</v>
      </c>
      <c r="J3238" s="12">
        <f t="shared" si="201"/>
        <v>49950000</v>
      </c>
      <c r="K3238" s="13">
        <f t="shared" si="202"/>
        <v>49950000</v>
      </c>
      <c r="L3238" s="12">
        <f t="shared" si="203"/>
        <v>49950000</v>
      </c>
    </row>
    <row r="3239" spans="1:12" ht="112.5" x14ac:dyDescent="0.25">
      <c r="A3239" s="11">
        <v>601310</v>
      </c>
      <c r="B3239" s="1"/>
      <c r="C3239" s="2" t="s">
        <v>1961</v>
      </c>
      <c r="D3239" s="7"/>
      <c r="E3239" s="5">
        <v>134</v>
      </c>
      <c r="F3239" s="4">
        <v>134</v>
      </c>
      <c r="G3239" s="4">
        <v>0</v>
      </c>
      <c r="H3239" s="3">
        <v>24</v>
      </c>
      <c r="I3239" s="13">
        <f t="shared" si="200"/>
        <v>74169000</v>
      </c>
      <c r="J3239" s="12">
        <f t="shared" si="201"/>
        <v>247900000</v>
      </c>
      <c r="K3239" s="13">
        <f t="shared" si="202"/>
        <v>247900000</v>
      </c>
      <c r="L3239" s="12">
        <f t="shared" si="203"/>
        <v>247900000</v>
      </c>
    </row>
    <row r="3240" spans="1:12" ht="150" x14ac:dyDescent="0.25">
      <c r="A3240" s="11">
        <v>601315</v>
      </c>
      <c r="B3240" s="1"/>
      <c r="C3240" s="2" t="s">
        <v>1962</v>
      </c>
      <c r="D3240" s="7"/>
      <c r="E3240" s="5">
        <v>158</v>
      </c>
      <c r="F3240" s="4">
        <v>158</v>
      </c>
      <c r="G3240" s="4">
        <v>0</v>
      </c>
      <c r="H3240" s="3">
        <v>19</v>
      </c>
      <c r="I3240" s="13">
        <f t="shared" si="200"/>
        <v>87453000</v>
      </c>
      <c r="J3240" s="12">
        <f t="shared" si="201"/>
        <v>292300000</v>
      </c>
      <c r="K3240" s="13">
        <f t="shared" si="202"/>
        <v>292300000</v>
      </c>
      <c r="L3240" s="12">
        <f t="shared" si="203"/>
        <v>292300000</v>
      </c>
    </row>
    <row r="3241" spans="1:12" ht="150" x14ac:dyDescent="0.25">
      <c r="A3241" s="11">
        <v>601320</v>
      </c>
      <c r="B3241" s="1"/>
      <c r="C3241" s="2" t="s">
        <v>3605</v>
      </c>
      <c r="D3241" s="7"/>
      <c r="E3241" s="5">
        <v>172</v>
      </c>
      <c r="F3241" s="4">
        <v>172</v>
      </c>
      <c r="G3241" s="4">
        <v>0</v>
      </c>
      <c r="H3241" s="3">
        <v>17</v>
      </c>
      <c r="I3241" s="13">
        <f t="shared" si="200"/>
        <v>95202000</v>
      </c>
      <c r="J3241" s="12">
        <f t="shared" si="201"/>
        <v>318200000</v>
      </c>
      <c r="K3241" s="13">
        <f t="shared" si="202"/>
        <v>318200000</v>
      </c>
      <c r="L3241" s="12">
        <f t="shared" si="203"/>
        <v>318200000</v>
      </c>
    </row>
    <row r="3242" spans="1:12" ht="206.25" x14ac:dyDescent="0.25">
      <c r="A3242" s="11">
        <v>601325</v>
      </c>
      <c r="B3242" s="1"/>
      <c r="C3242" s="2" t="s">
        <v>1963</v>
      </c>
      <c r="D3242" s="7"/>
      <c r="E3242" s="5">
        <v>177</v>
      </c>
      <c r="F3242" s="4">
        <v>177</v>
      </c>
      <c r="G3242" s="4">
        <v>0</v>
      </c>
      <c r="H3242" s="3">
        <v>23</v>
      </c>
      <c r="I3242" s="13">
        <f t="shared" si="200"/>
        <v>97969500</v>
      </c>
      <c r="J3242" s="12">
        <f t="shared" si="201"/>
        <v>327450000</v>
      </c>
      <c r="K3242" s="13">
        <f t="shared" si="202"/>
        <v>327450000</v>
      </c>
      <c r="L3242" s="12">
        <f t="shared" si="203"/>
        <v>327450000</v>
      </c>
    </row>
    <row r="3243" spans="1:12" ht="93.75" x14ac:dyDescent="0.25">
      <c r="A3243" s="11">
        <v>601330</v>
      </c>
      <c r="B3243" s="1" t="s">
        <v>24</v>
      </c>
      <c r="C3243" s="2" t="s">
        <v>3606</v>
      </c>
      <c r="D3243" s="7"/>
      <c r="E3243" s="5">
        <v>27</v>
      </c>
      <c r="F3243" s="4">
        <v>27</v>
      </c>
      <c r="G3243" s="4">
        <v>0</v>
      </c>
      <c r="H3243" s="3">
        <v>0</v>
      </c>
      <c r="I3243" s="13">
        <f t="shared" si="200"/>
        <v>14944500</v>
      </c>
      <c r="J3243" s="12">
        <f t="shared" si="201"/>
        <v>49950000</v>
      </c>
      <c r="K3243" s="13">
        <f t="shared" si="202"/>
        <v>49950000</v>
      </c>
      <c r="L3243" s="12">
        <f t="shared" si="203"/>
        <v>49950000</v>
      </c>
    </row>
    <row r="3244" spans="1:12" ht="93.75" x14ac:dyDescent="0.25">
      <c r="A3244" s="11">
        <v>601335</v>
      </c>
      <c r="B3244" s="1"/>
      <c r="C3244" s="2" t="s">
        <v>1964</v>
      </c>
      <c r="D3244" s="7"/>
      <c r="E3244" s="5">
        <v>72.5</v>
      </c>
      <c r="F3244" s="4">
        <v>42</v>
      </c>
      <c r="G3244" s="4">
        <v>30.5</v>
      </c>
      <c r="H3244" s="3">
        <v>14</v>
      </c>
      <c r="I3244" s="13">
        <f t="shared" si="200"/>
        <v>58017000</v>
      </c>
      <c r="J3244" s="12">
        <f t="shared" si="201"/>
        <v>233250000</v>
      </c>
      <c r="K3244" s="13">
        <f t="shared" si="202"/>
        <v>140530000</v>
      </c>
      <c r="L3244" s="12">
        <f t="shared" si="203"/>
        <v>210070000</v>
      </c>
    </row>
    <row r="3245" spans="1:12" ht="75" x14ac:dyDescent="0.25">
      <c r="A3245" s="11">
        <v>601340</v>
      </c>
      <c r="B3245" s="1"/>
      <c r="C3245" s="2" t="s">
        <v>1965</v>
      </c>
      <c r="D3245" s="7"/>
      <c r="E3245" s="5">
        <v>183.5</v>
      </c>
      <c r="F3245" s="4">
        <v>53</v>
      </c>
      <c r="G3245" s="4">
        <v>130.5</v>
      </c>
      <c r="H3245" s="3">
        <v>14</v>
      </c>
      <c r="I3245" s="13">
        <f t="shared" si="200"/>
        <v>178105500</v>
      </c>
      <c r="J3245" s="12">
        <f t="shared" si="201"/>
        <v>763600000</v>
      </c>
      <c r="K3245" s="13">
        <f t="shared" si="202"/>
        <v>366880000</v>
      </c>
      <c r="L3245" s="12">
        <f t="shared" si="203"/>
        <v>664420000</v>
      </c>
    </row>
    <row r="3246" spans="1:12" ht="75" x14ac:dyDescent="0.25">
      <c r="A3246" s="11">
        <v>601345</v>
      </c>
      <c r="B3246" s="1"/>
      <c r="C3246" s="2" t="s">
        <v>1966</v>
      </c>
      <c r="D3246" s="7"/>
      <c r="E3246" s="5">
        <v>100</v>
      </c>
      <c r="F3246" s="4">
        <v>58</v>
      </c>
      <c r="G3246" s="4">
        <v>42</v>
      </c>
      <c r="H3246" s="3">
        <v>14</v>
      </c>
      <c r="I3246" s="13">
        <f t="shared" si="200"/>
        <v>79983000</v>
      </c>
      <c r="J3246" s="12">
        <f t="shared" si="201"/>
        <v>321500000</v>
      </c>
      <c r="K3246" s="13">
        <f t="shared" si="202"/>
        <v>193820000</v>
      </c>
      <c r="L3246" s="12">
        <f t="shared" si="203"/>
        <v>289580000</v>
      </c>
    </row>
    <row r="3247" spans="1:12" ht="56.25" x14ac:dyDescent="0.25">
      <c r="A3247" s="11">
        <v>601350</v>
      </c>
      <c r="B3247" s="1"/>
      <c r="C3247" s="2" t="s">
        <v>1967</v>
      </c>
      <c r="D3247" s="7"/>
      <c r="E3247" s="5">
        <v>31</v>
      </c>
      <c r="F3247" s="4">
        <v>31</v>
      </c>
      <c r="G3247" s="4">
        <v>0</v>
      </c>
      <c r="H3247" s="3">
        <v>9</v>
      </c>
      <c r="I3247" s="13">
        <f t="shared" si="200"/>
        <v>17158500</v>
      </c>
      <c r="J3247" s="12">
        <f t="shared" si="201"/>
        <v>57350000</v>
      </c>
      <c r="K3247" s="13">
        <f t="shared" si="202"/>
        <v>57350000</v>
      </c>
      <c r="L3247" s="12">
        <f t="shared" si="203"/>
        <v>57350000</v>
      </c>
    </row>
    <row r="3248" spans="1:12" ht="75" x14ac:dyDescent="0.25">
      <c r="A3248" s="11">
        <v>601355</v>
      </c>
      <c r="B3248" s="1"/>
      <c r="C3248" s="2" t="s">
        <v>1968</v>
      </c>
      <c r="D3248" s="7"/>
      <c r="E3248" s="5">
        <v>56</v>
      </c>
      <c r="F3248" s="4">
        <v>56</v>
      </c>
      <c r="G3248" s="4">
        <v>0</v>
      </c>
      <c r="H3248" s="3">
        <v>9</v>
      </c>
      <c r="I3248" s="13">
        <f t="shared" si="200"/>
        <v>30996000</v>
      </c>
      <c r="J3248" s="12">
        <f t="shared" si="201"/>
        <v>103600000</v>
      </c>
      <c r="K3248" s="13">
        <f t="shared" si="202"/>
        <v>103600000</v>
      </c>
      <c r="L3248" s="12">
        <f t="shared" si="203"/>
        <v>103600000</v>
      </c>
    </row>
    <row r="3249" spans="1:12" ht="75" x14ac:dyDescent="0.25">
      <c r="A3249" s="11">
        <v>601360</v>
      </c>
      <c r="B3249" s="1"/>
      <c r="C3249" s="2" t="s">
        <v>3607</v>
      </c>
      <c r="D3249" s="7"/>
      <c r="E3249" s="5">
        <v>30</v>
      </c>
      <c r="F3249" s="4">
        <v>30</v>
      </c>
      <c r="G3249" s="4">
        <v>0</v>
      </c>
      <c r="H3249" s="3">
        <v>9</v>
      </c>
      <c r="I3249" s="13">
        <f t="shared" si="200"/>
        <v>16605000</v>
      </c>
      <c r="J3249" s="12">
        <f t="shared" si="201"/>
        <v>55500000</v>
      </c>
      <c r="K3249" s="13">
        <f t="shared" si="202"/>
        <v>55500000</v>
      </c>
      <c r="L3249" s="12">
        <f t="shared" si="203"/>
        <v>55500000</v>
      </c>
    </row>
    <row r="3250" spans="1:12" ht="75" x14ac:dyDescent="0.25">
      <c r="A3250" s="11">
        <v>601361</v>
      </c>
      <c r="B3250" s="1"/>
      <c r="C3250" s="2" t="s">
        <v>3608</v>
      </c>
      <c r="D3250" s="7"/>
      <c r="E3250" s="5">
        <v>25</v>
      </c>
      <c r="F3250" s="4">
        <v>25</v>
      </c>
      <c r="G3250" s="4">
        <v>0</v>
      </c>
      <c r="H3250" s="3">
        <v>9</v>
      </c>
      <c r="I3250" s="13">
        <f t="shared" si="200"/>
        <v>13837500</v>
      </c>
      <c r="J3250" s="12">
        <f t="shared" si="201"/>
        <v>46250000</v>
      </c>
      <c r="K3250" s="13">
        <f t="shared" si="202"/>
        <v>46250000</v>
      </c>
      <c r="L3250" s="12">
        <f t="shared" si="203"/>
        <v>46250000</v>
      </c>
    </row>
    <row r="3251" spans="1:12" ht="93.75" x14ac:dyDescent="0.25">
      <c r="A3251" s="11">
        <v>601362</v>
      </c>
      <c r="B3251" s="1"/>
      <c r="C3251" s="2" t="s">
        <v>3609</v>
      </c>
      <c r="D3251" s="7"/>
      <c r="E3251" s="5">
        <v>65</v>
      </c>
      <c r="F3251" s="4">
        <v>65</v>
      </c>
      <c r="G3251" s="4">
        <v>0</v>
      </c>
      <c r="H3251" s="3">
        <v>9</v>
      </c>
      <c r="I3251" s="13">
        <f t="shared" si="200"/>
        <v>35977500</v>
      </c>
      <c r="J3251" s="12">
        <f t="shared" si="201"/>
        <v>120250000</v>
      </c>
      <c r="K3251" s="13">
        <f t="shared" si="202"/>
        <v>120250000</v>
      </c>
      <c r="L3251" s="12">
        <f t="shared" si="203"/>
        <v>120250000</v>
      </c>
    </row>
    <row r="3252" spans="1:12" ht="37.5" x14ac:dyDescent="0.25">
      <c r="A3252" s="11">
        <v>601365</v>
      </c>
      <c r="B3252" s="1"/>
      <c r="C3252" s="2" t="s">
        <v>1969</v>
      </c>
      <c r="D3252" s="7"/>
      <c r="E3252" s="5">
        <v>96</v>
      </c>
      <c r="F3252" s="4">
        <v>96</v>
      </c>
      <c r="G3252" s="4">
        <v>0</v>
      </c>
      <c r="H3252" s="3">
        <v>14</v>
      </c>
      <c r="I3252" s="13">
        <f t="shared" si="200"/>
        <v>53136000</v>
      </c>
      <c r="J3252" s="12">
        <f t="shared" si="201"/>
        <v>177600000</v>
      </c>
      <c r="K3252" s="13">
        <f t="shared" si="202"/>
        <v>177600000</v>
      </c>
      <c r="L3252" s="12">
        <f t="shared" si="203"/>
        <v>177600000</v>
      </c>
    </row>
    <row r="3253" spans="1:12" ht="37.5" x14ac:dyDescent="0.25">
      <c r="A3253" s="11">
        <v>601370</v>
      </c>
      <c r="B3253" s="1"/>
      <c r="C3253" s="2" t="s">
        <v>3610</v>
      </c>
      <c r="D3253" s="7"/>
      <c r="E3253" s="5">
        <v>127</v>
      </c>
      <c r="F3253" s="4">
        <v>127</v>
      </c>
      <c r="G3253" s="4">
        <v>0</v>
      </c>
      <c r="H3253" s="3">
        <v>14</v>
      </c>
      <c r="I3253" s="13">
        <f t="shared" si="200"/>
        <v>70294500</v>
      </c>
      <c r="J3253" s="12">
        <f t="shared" si="201"/>
        <v>234950000</v>
      </c>
      <c r="K3253" s="13">
        <f t="shared" si="202"/>
        <v>234950000</v>
      </c>
      <c r="L3253" s="12">
        <f t="shared" si="203"/>
        <v>234950000</v>
      </c>
    </row>
    <row r="3254" spans="1:12" ht="56.25" x14ac:dyDescent="0.25">
      <c r="A3254" s="11">
        <v>601380</v>
      </c>
      <c r="B3254" s="1"/>
      <c r="C3254" s="2" t="s">
        <v>1970</v>
      </c>
      <c r="D3254" s="7"/>
      <c r="E3254" s="5">
        <v>63</v>
      </c>
      <c r="F3254" s="4">
        <v>63</v>
      </c>
      <c r="G3254" s="4">
        <v>0</v>
      </c>
      <c r="H3254" s="3">
        <v>14</v>
      </c>
      <c r="I3254" s="13">
        <f t="shared" si="200"/>
        <v>34870500</v>
      </c>
      <c r="J3254" s="12">
        <f t="shared" si="201"/>
        <v>116550000</v>
      </c>
      <c r="K3254" s="13">
        <f t="shared" si="202"/>
        <v>116550000</v>
      </c>
      <c r="L3254" s="12">
        <f t="shared" si="203"/>
        <v>116550000</v>
      </c>
    </row>
    <row r="3255" spans="1:12" ht="75" x14ac:dyDescent="0.25">
      <c r="A3255" s="11">
        <v>601385</v>
      </c>
      <c r="B3255" s="1"/>
      <c r="C3255" s="2" t="s">
        <v>1971</v>
      </c>
      <c r="D3255" s="7"/>
      <c r="E3255" s="5">
        <v>78</v>
      </c>
      <c r="F3255" s="4">
        <v>78</v>
      </c>
      <c r="G3255" s="4">
        <v>0</v>
      </c>
      <c r="H3255" s="3">
        <v>14</v>
      </c>
      <c r="I3255" s="13">
        <f t="shared" si="200"/>
        <v>43173000</v>
      </c>
      <c r="J3255" s="12">
        <f t="shared" si="201"/>
        <v>144300000</v>
      </c>
      <c r="K3255" s="13">
        <f t="shared" si="202"/>
        <v>144300000</v>
      </c>
      <c r="L3255" s="12">
        <f t="shared" si="203"/>
        <v>144300000</v>
      </c>
    </row>
    <row r="3256" spans="1:12" ht="37.5" x14ac:dyDescent="0.25">
      <c r="A3256" s="11">
        <v>601390</v>
      </c>
      <c r="B3256" s="1"/>
      <c r="C3256" s="2" t="s">
        <v>1972</v>
      </c>
      <c r="D3256" s="7"/>
      <c r="E3256" s="5">
        <v>76</v>
      </c>
      <c r="F3256" s="4">
        <v>76</v>
      </c>
      <c r="G3256" s="4">
        <v>0</v>
      </c>
      <c r="H3256" s="3">
        <v>14</v>
      </c>
      <c r="I3256" s="13">
        <f t="shared" si="200"/>
        <v>42066000</v>
      </c>
      <c r="J3256" s="12">
        <f t="shared" si="201"/>
        <v>140600000</v>
      </c>
      <c r="K3256" s="13">
        <f t="shared" si="202"/>
        <v>140600000</v>
      </c>
      <c r="L3256" s="12">
        <f t="shared" si="203"/>
        <v>140600000</v>
      </c>
    </row>
    <row r="3257" spans="1:12" ht="75" x14ac:dyDescent="0.25">
      <c r="A3257" s="11">
        <v>601395</v>
      </c>
      <c r="B3257" s="1"/>
      <c r="C3257" s="2" t="s">
        <v>1973</v>
      </c>
      <c r="D3257" s="7"/>
      <c r="E3257" s="5">
        <v>65</v>
      </c>
      <c r="F3257" s="4">
        <v>65</v>
      </c>
      <c r="G3257" s="4">
        <v>0</v>
      </c>
      <c r="H3257" s="3">
        <v>14</v>
      </c>
      <c r="I3257" s="13">
        <f t="shared" si="200"/>
        <v>35977500</v>
      </c>
      <c r="J3257" s="12">
        <f t="shared" si="201"/>
        <v>120250000</v>
      </c>
      <c r="K3257" s="13">
        <f t="shared" si="202"/>
        <v>120250000</v>
      </c>
      <c r="L3257" s="12">
        <f t="shared" si="203"/>
        <v>120250000</v>
      </c>
    </row>
    <row r="3258" spans="1:12" ht="75" x14ac:dyDescent="0.25">
      <c r="A3258" s="11">
        <v>601400</v>
      </c>
      <c r="B3258" s="1"/>
      <c r="C3258" s="2" t="s">
        <v>1974</v>
      </c>
      <c r="D3258" s="7"/>
      <c r="E3258" s="5">
        <v>45</v>
      </c>
      <c r="F3258" s="4">
        <v>45</v>
      </c>
      <c r="G3258" s="4">
        <v>0</v>
      </c>
      <c r="H3258" s="3">
        <v>14</v>
      </c>
      <c r="I3258" s="13">
        <f t="shared" si="200"/>
        <v>24907500</v>
      </c>
      <c r="J3258" s="12">
        <f t="shared" si="201"/>
        <v>83250000</v>
      </c>
      <c r="K3258" s="13">
        <f t="shared" si="202"/>
        <v>83250000</v>
      </c>
      <c r="L3258" s="12">
        <f t="shared" si="203"/>
        <v>83250000</v>
      </c>
    </row>
    <row r="3259" spans="1:12" ht="37.5" x14ac:dyDescent="0.25">
      <c r="A3259" s="11">
        <v>601405</v>
      </c>
      <c r="B3259" s="1"/>
      <c r="C3259" s="2" t="s">
        <v>1975</v>
      </c>
      <c r="D3259" s="7"/>
      <c r="E3259" s="5">
        <v>47</v>
      </c>
      <c r="F3259" s="4">
        <v>47</v>
      </c>
      <c r="G3259" s="4">
        <v>0</v>
      </c>
      <c r="H3259" s="3">
        <v>14</v>
      </c>
      <c r="I3259" s="13">
        <f t="shared" si="200"/>
        <v>26014500</v>
      </c>
      <c r="J3259" s="12">
        <f t="shared" si="201"/>
        <v>86950000</v>
      </c>
      <c r="K3259" s="13">
        <f t="shared" si="202"/>
        <v>86950000</v>
      </c>
      <c r="L3259" s="12">
        <f t="shared" si="203"/>
        <v>86950000</v>
      </c>
    </row>
    <row r="3260" spans="1:12" ht="56.25" x14ac:dyDescent="0.25">
      <c r="A3260" s="11">
        <v>601410</v>
      </c>
      <c r="B3260" s="1"/>
      <c r="C3260" s="2" t="s">
        <v>1976</v>
      </c>
      <c r="D3260" s="7"/>
      <c r="E3260" s="5">
        <v>37</v>
      </c>
      <c r="F3260" s="4">
        <v>37</v>
      </c>
      <c r="G3260" s="4">
        <v>0</v>
      </c>
      <c r="H3260" s="3">
        <v>14</v>
      </c>
      <c r="I3260" s="13">
        <f t="shared" si="200"/>
        <v>20479500</v>
      </c>
      <c r="J3260" s="12">
        <f t="shared" si="201"/>
        <v>68450000</v>
      </c>
      <c r="K3260" s="13">
        <f t="shared" si="202"/>
        <v>68450000</v>
      </c>
      <c r="L3260" s="12">
        <f t="shared" si="203"/>
        <v>68450000</v>
      </c>
    </row>
    <row r="3261" spans="1:12" ht="93.75" x14ac:dyDescent="0.25">
      <c r="A3261" s="11">
        <v>601415</v>
      </c>
      <c r="B3261" s="1"/>
      <c r="C3261" s="2" t="s">
        <v>1977</v>
      </c>
      <c r="D3261" s="7"/>
      <c r="E3261" s="5">
        <v>8</v>
      </c>
      <c r="F3261" s="4">
        <v>8</v>
      </c>
      <c r="G3261" s="4">
        <v>0</v>
      </c>
      <c r="H3261" s="3">
        <v>7</v>
      </c>
      <c r="I3261" s="13">
        <f t="shared" si="200"/>
        <v>4428000</v>
      </c>
      <c r="J3261" s="12">
        <f t="shared" si="201"/>
        <v>14800000</v>
      </c>
      <c r="K3261" s="13">
        <f t="shared" si="202"/>
        <v>14800000</v>
      </c>
      <c r="L3261" s="12">
        <f t="shared" si="203"/>
        <v>14800000</v>
      </c>
    </row>
    <row r="3262" spans="1:12" ht="131.25" x14ac:dyDescent="0.25">
      <c r="A3262" s="11">
        <v>601420</v>
      </c>
      <c r="B3262" s="1"/>
      <c r="C3262" s="2" t="s">
        <v>1978</v>
      </c>
      <c r="D3262" s="7"/>
      <c r="E3262" s="5">
        <v>9</v>
      </c>
      <c r="F3262" s="4">
        <v>9</v>
      </c>
      <c r="G3262" s="4">
        <v>0</v>
      </c>
      <c r="H3262" s="3">
        <v>5</v>
      </c>
      <c r="I3262" s="13">
        <f t="shared" si="200"/>
        <v>4981500</v>
      </c>
      <c r="J3262" s="12">
        <f t="shared" si="201"/>
        <v>16650000</v>
      </c>
      <c r="K3262" s="13">
        <f t="shared" si="202"/>
        <v>16650000</v>
      </c>
      <c r="L3262" s="12">
        <f t="shared" si="203"/>
        <v>16650000</v>
      </c>
    </row>
    <row r="3263" spans="1:12" ht="150" x14ac:dyDescent="0.25">
      <c r="A3263" s="11">
        <v>601425</v>
      </c>
      <c r="B3263" s="1"/>
      <c r="C3263" s="2" t="s">
        <v>1979</v>
      </c>
      <c r="D3263" s="7"/>
      <c r="E3263" s="5">
        <v>10</v>
      </c>
      <c r="F3263" s="4">
        <v>10</v>
      </c>
      <c r="G3263" s="4">
        <v>0</v>
      </c>
      <c r="H3263" s="3">
        <v>5</v>
      </c>
      <c r="I3263" s="13">
        <f t="shared" si="200"/>
        <v>5535000</v>
      </c>
      <c r="J3263" s="12">
        <f t="shared" si="201"/>
        <v>18500000</v>
      </c>
      <c r="K3263" s="13">
        <f t="shared" si="202"/>
        <v>18500000</v>
      </c>
      <c r="L3263" s="12">
        <f t="shared" si="203"/>
        <v>18500000</v>
      </c>
    </row>
    <row r="3264" spans="1:12" ht="37.5" x14ac:dyDescent="0.25">
      <c r="A3264" s="11">
        <v>601430</v>
      </c>
      <c r="B3264" s="1"/>
      <c r="C3264" s="2" t="s">
        <v>1980</v>
      </c>
      <c r="D3264" s="7"/>
      <c r="E3264" s="5">
        <v>10</v>
      </c>
      <c r="F3264" s="4">
        <v>10</v>
      </c>
      <c r="G3264" s="4">
        <v>0</v>
      </c>
      <c r="H3264" s="3">
        <v>8</v>
      </c>
      <c r="I3264" s="13">
        <f t="shared" si="200"/>
        <v>5535000</v>
      </c>
      <c r="J3264" s="12">
        <f t="shared" si="201"/>
        <v>18500000</v>
      </c>
      <c r="K3264" s="13">
        <f t="shared" si="202"/>
        <v>18500000</v>
      </c>
      <c r="L3264" s="12">
        <f t="shared" si="203"/>
        <v>18500000</v>
      </c>
    </row>
    <row r="3265" spans="1:12" ht="56.25" x14ac:dyDescent="0.25">
      <c r="A3265" s="11">
        <v>601435</v>
      </c>
      <c r="B3265" s="1"/>
      <c r="C3265" s="2" t="s">
        <v>1981</v>
      </c>
      <c r="D3265" s="7"/>
      <c r="E3265" s="5">
        <v>14</v>
      </c>
      <c r="F3265" s="4">
        <v>14</v>
      </c>
      <c r="G3265" s="4">
        <v>0</v>
      </c>
      <c r="H3265" s="3">
        <v>8</v>
      </c>
      <c r="I3265" s="13">
        <f t="shared" si="200"/>
        <v>7749000</v>
      </c>
      <c r="J3265" s="12">
        <f t="shared" si="201"/>
        <v>25900000</v>
      </c>
      <c r="K3265" s="13">
        <f t="shared" si="202"/>
        <v>25900000</v>
      </c>
      <c r="L3265" s="12">
        <f t="shared" si="203"/>
        <v>25900000</v>
      </c>
    </row>
    <row r="3266" spans="1:12" ht="93.75" x14ac:dyDescent="0.25">
      <c r="A3266" s="11">
        <v>601440</v>
      </c>
      <c r="B3266" s="1"/>
      <c r="C3266" s="2" t="s">
        <v>1982</v>
      </c>
      <c r="D3266" s="7"/>
      <c r="E3266" s="5">
        <v>10</v>
      </c>
      <c r="F3266" s="4">
        <v>10</v>
      </c>
      <c r="G3266" s="4">
        <v>0</v>
      </c>
      <c r="H3266" s="3">
        <v>5</v>
      </c>
      <c r="I3266" s="13">
        <f t="shared" si="200"/>
        <v>5535000</v>
      </c>
      <c r="J3266" s="12">
        <f t="shared" si="201"/>
        <v>18500000</v>
      </c>
      <c r="K3266" s="13">
        <f t="shared" si="202"/>
        <v>18500000</v>
      </c>
      <c r="L3266" s="12">
        <f t="shared" si="203"/>
        <v>18500000</v>
      </c>
    </row>
    <row r="3267" spans="1:12" ht="37.5" x14ac:dyDescent="0.25">
      <c r="A3267" s="11">
        <v>601445</v>
      </c>
      <c r="B3267" s="1"/>
      <c r="C3267" s="2" t="s">
        <v>1983</v>
      </c>
      <c r="D3267" s="7"/>
      <c r="E3267" s="5">
        <v>6</v>
      </c>
      <c r="F3267" s="4">
        <v>6</v>
      </c>
      <c r="G3267" s="4">
        <v>0</v>
      </c>
      <c r="H3267" s="3">
        <v>5</v>
      </c>
      <c r="I3267" s="13">
        <f t="shared" si="200"/>
        <v>3321000</v>
      </c>
      <c r="J3267" s="12">
        <f t="shared" si="201"/>
        <v>11100000</v>
      </c>
      <c r="K3267" s="13">
        <f t="shared" si="202"/>
        <v>11100000</v>
      </c>
      <c r="L3267" s="12">
        <f t="shared" si="203"/>
        <v>11100000</v>
      </c>
    </row>
    <row r="3268" spans="1:12" ht="168.75" x14ac:dyDescent="0.25">
      <c r="A3268" s="11">
        <v>601450</v>
      </c>
      <c r="B3268" s="1"/>
      <c r="C3268" s="2" t="s">
        <v>1984</v>
      </c>
      <c r="D3268" s="7"/>
      <c r="E3268" s="5">
        <v>8</v>
      </c>
      <c r="F3268" s="4">
        <v>8</v>
      </c>
      <c r="G3268" s="4">
        <v>0</v>
      </c>
      <c r="H3268" s="3">
        <v>5</v>
      </c>
      <c r="I3268" s="13">
        <f t="shared" ref="I3268:I3331" si="204">F3268*553500+G3268*1140000</f>
        <v>4428000</v>
      </c>
      <c r="J3268" s="12">
        <f t="shared" ref="J3268:J3331" si="205">F3268*1850000+G3268*5100000</f>
        <v>14800000</v>
      </c>
      <c r="K3268" s="13">
        <f t="shared" ref="K3268:K3331" si="206">F3268*1850000+G3268*2060000</f>
        <v>14800000</v>
      </c>
      <c r="L3268" s="12">
        <f t="shared" ref="L3268:L3331" si="207">F3268*1850000+G3268*4340000</f>
        <v>14800000</v>
      </c>
    </row>
    <row r="3269" spans="1:12" ht="112.5" x14ac:dyDescent="0.25">
      <c r="A3269" s="11">
        <v>601455</v>
      </c>
      <c r="B3269" s="1"/>
      <c r="C3269" s="2" t="s">
        <v>1985</v>
      </c>
      <c r="D3269" s="7"/>
      <c r="E3269" s="5">
        <v>8</v>
      </c>
      <c r="F3269" s="4">
        <v>8</v>
      </c>
      <c r="G3269" s="4">
        <v>0</v>
      </c>
      <c r="H3269" s="3">
        <v>5</v>
      </c>
      <c r="I3269" s="13">
        <f t="shared" si="204"/>
        <v>4428000</v>
      </c>
      <c r="J3269" s="12">
        <f t="shared" si="205"/>
        <v>14800000</v>
      </c>
      <c r="K3269" s="13">
        <f t="shared" si="206"/>
        <v>14800000</v>
      </c>
      <c r="L3269" s="12">
        <f t="shared" si="207"/>
        <v>14800000</v>
      </c>
    </row>
    <row r="3270" spans="1:12" ht="75" x14ac:dyDescent="0.25">
      <c r="A3270" s="11">
        <v>601460</v>
      </c>
      <c r="B3270" s="1"/>
      <c r="C3270" s="2" t="s">
        <v>1986</v>
      </c>
      <c r="D3270" s="7"/>
      <c r="E3270" s="5">
        <v>5</v>
      </c>
      <c r="F3270" s="4">
        <v>5</v>
      </c>
      <c r="G3270" s="4">
        <v>0</v>
      </c>
      <c r="H3270" s="3">
        <v>5</v>
      </c>
      <c r="I3270" s="13">
        <f t="shared" si="204"/>
        <v>2767500</v>
      </c>
      <c r="J3270" s="12">
        <f t="shared" si="205"/>
        <v>9250000</v>
      </c>
      <c r="K3270" s="13">
        <f t="shared" si="206"/>
        <v>9250000</v>
      </c>
      <c r="L3270" s="12">
        <f t="shared" si="207"/>
        <v>9250000</v>
      </c>
    </row>
    <row r="3271" spans="1:12" ht="112.5" x14ac:dyDescent="0.25">
      <c r="A3271" s="11">
        <v>601465</v>
      </c>
      <c r="B3271" s="1"/>
      <c r="C3271" s="2" t="s">
        <v>1987</v>
      </c>
      <c r="D3271" s="7"/>
      <c r="E3271" s="5">
        <v>14</v>
      </c>
      <c r="F3271" s="4">
        <v>14</v>
      </c>
      <c r="G3271" s="4">
        <v>0</v>
      </c>
      <c r="H3271" s="3">
        <v>8</v>
      </c>
      <c r="I3271" s="13">
        <f t="shared" si="204"/>
        <v>7749000</v>
      </c>
      <c r="J3271" s="12">
        <f t="shared" si="205"/>
        <v>25900000</v>
      </c>
      <c r="K3271" s="13">
        <f t="shared" si="206"/>
        <v>25900000</v>
      </c>
      <c r="L3271" s="12">
        <f t="shared" si="207"/>
        <v>25900000</v>
      </c>
    </row>
    <row r="3272" spans="1:12" ht="112.5" x14ac:dyDescent="0.25">
      <c r="A3272" s="11">
        <v>601470</v>
      </c>
      <c r="B3272" s="1" t="s">
        <v>24</v>
      </c>
      <c r="C3272" s="2" t="s">
        <v>3611</v>
      </c>
      <c r="D3272" s="7"/>
      <c r="E3272" s="5">
        <v>6</v>
      </c>
      <c r="F3272" s="4">
        <v>6</v>
      </c>
      <c r="G3272" s="4">
        <v>0</v>
      </c>
      <c r="H3272" s="3">
        <v>0</v>
      </c>
      <c r="I3272" s="13">
        <f t="shared" si="204"/>
        <v>3321000</v>
      </c>
      <c r="J3272" s="12">
        <f t="shared" si="205"/>
        <v>11100000</v>
      </c>
      <c r="K3272" s="13">
        <f t="shared" si="206"/>
        <v>11100000</v>
      </c>
      <c r="L3272" s="12">
        <f t="shared" si="207"/>
        <v>11100000</v>
      </c>
    </row>
    <row r="3273" spans="1:12" ht="93.75" x14ac:dyDescent="0.25">
      <c r="A3273" s="11">
        <v>601475</v>
      </c>
      <c r="B3273" s="1"/>
      <c r="C3273" s="2" t="s">
        <v>3612</v>
      </c>
      <c r="D3273" s="7"/>
      <c r="E3273" s="5">
        <v>19</v>
      </c>
      <c r="F3273" s="4">
        <v>19</v>
      </c>
      <c r="G3273" s="4">
        <v>0</v>
      </c>
      <c r="H3273" s="3">
        <v>8</v>
      </c>
      <c r="I3273" s="13">
        <f t="shared" si="204"/>
        <v>10516500</v>
      </c>
      <c r="J3273" s="12">
        <f t="shared" si="205"/>
        <v>35150000</v>
      </c>
      <c r="K3273" s="13">
        <f t="shared" si="206"/>
        <v>35150000</v>
      </c>
      <c r="L3273" s="12">
        <f t="shared" si="207"/>
        <v>35150000</v>
      </c>
    </row>
    <row r="3274" spans="1:12" ht="93.75" x14ac:dyDescent="0.25">
      <c r="A3274" s="11">
        <v>601480</v>
      </c>
      <c r="B3274" s="1" t="s">
        <v>24</v>
      </c>
      <c r="C3274" s="2" t="s">
        <v>3613</v>
      </c>
      <c r="D3274" s="7"/>
      <c r="E3274" s="5">
        <v>7</v>
      </c>
      <c r="F3274" s="4">
        <v>7</v>
      </c>
      <c r="G3274" s="4">
        <v>0</v>
      </c>
      <c r="H3274" s="3">
        <v>0</v>
      </c>
      <c r="I3274" s="13">
        <f t="shared" si="204"/>
        <v>3874500</v>
      </c>
      <c r="J3274" s="12">
        <f t="shared" si="205"/>
        <v>12950000</v>
      </c>
      <c r="K3274" s="13">
        <f t="shared" si="206"/>
        <v>12950000</v>
      </c>
      <c r="L3274" s="12">
        <f t="shared" si="207"/>
        <v>12950000</v>
      </c>
    </row>
    <row r="3275" spans="1:12" ht="93.75" x14ac:dyDescent="0.25">
      <c r="A3275" s="11">
        <v>601481</v>
      </c>
      <c r="B3275" s="1"/>
      <c r="C3275" s="2" t="s">
        <v>3614</v>
      </c>
      <c r="D3275" s="7" t="s">
        <v>3615</v>
      </c>
      <c r="E3275" s="5">
        <v>7</v>
      </c>
      <c r="F3275" s="4">
        <v>7</v>
      </c>
      <c r="G3275" s="4">
        <v>0</v>
      </c>
      <c r="H3275" s="3">
        <v>4</v>
      </c>
      <c r="I3275" s="13">
        <f t="shared" si="204"/>
        <v>3874500</v>
      </c>
      <c r="J3275" s="12">
        <f t="shared" si="205"/>
        <v>12950000</v>
      </c>
      <c r="K3275" s="13">
        <f t="shared" si="206"/>
        <v>12950000</v>
      </c>
      <c r="L3275" s="12">
        <f t="shared" si="207"/>
        <v>12950000</v>
      </c>
    </row>
    <row r="3276" spans="1:12" ht="56.25" x14ac:dyDescent="0.25">
      <c r="A3276" s="11">
        <v>601485</v>
      </c>
      <c r="B3276" s="1"/>
      <c r="C3276" s="2" t="s">
        <v>3616</v>
      </c>
      <c r="D3276" s="7" t="s">
        <v>1439</v>
      </c>
      <c r="E3276" s="5">
        <v>17.3</v>
      </c>
      <c r="F3276" s="4">
        <v>10</v>
      </c>
      <c r="G3276" s="4">
        <v>7.3</v>
      </c>
      <c r="H3276" s="3">
        <v>5</v>
      </c>
      <c r="I3276" s="13">
        <f t="shared" si="204"/>
        <v>13857000</v>
      </c>
      <c r="J3276" s="12">
        <f t="shared" si="205"/>
        <v>55730000</v>
      </c>
      <c r="K3276" s="13">
        <f t="shared" si="206"/>
        <v>33538000</v>
      </c>
      <c r="L3276" s="12">
        <f t="shared" si="207"/>
        <v>50182000</v>
      </c>
    </row>
    <row r="3277" spans="1:12" ht="56.25" x14ac:dyDescent="0.25">
      <c r="A3277" s="11">
        <v>601487</v>
      </c>
      <c r="B3277" s="1" t="s">
        <v>24</v>
      </c>
      <c r="C3277" s="2" t="s">
        <v>1988</v>
      </c>
      <c r="D3277" s="7"/>
      <c r="E3277" s="5">
        <v>5.5</v>
      </c>
      <c r="F3277" s="4">
        <v>4</v>
      </c>
      <c r="G3277" s="4">
        <v>1.5</v>
      </c>
      <c r="H3277" s="3">
        <v>0</v>
      </c>
      <c r="I3277" s="13">
        <f t="shared" si="204"/>
        <v>3924000</v>
      </c>
      <c r="J3277" s="12">
        <f t="shared" si="205"/>
        <v>15050000</v>
      </c>
      <c r="K3277" s="13">
        <f t="shared" si="206"/>
        <v>10490000</v>
      </c>
      <c r="L3277" s="12">
        <f t="shared" si="207"/>
        <v>13910000</v>
      </c>
    </row>
    <row r="3278" spans="1:12" ht="206.25" x14ac:dyDescent="0.25">
      <c r="A3278" s="11">
        <v>601488</v>
      </c>
      <c r="B3278" s="1"/>
      <c r="C3278" s="2" t="s">
        <v>5526</v>
      </c>
      <c r="D3278" s="7" t="s">
        <v>1989</v>
      </c>
      <c r="E3278" s="5">
        <v>10</v>
      </c>
      <c r="F3278" s="4">
        <v>10</v>
      </c>
      <c r="G3278" s="4">
        <v>0</v>
      </c>
      <c r="H3278" s="3">
        <v>0</v>
      </c>
      <c r="I3278" s="13">
        <f t="shared" si="204"/>
        <v>5535000</v>
      </c>
      <c r="J3278" s="12">
        <f t="shared" si="205"/>
        <v>18500000</v>
      </c>
      <c r="K3278" s="13">
        <f t="shared" si="206"/>
        <v>18500000</v>
      </c>
      <c r="L3278" s="12">
        <f t="shared" si="207"/>
        <v>18500000</v>
      </c>
    </row>
    <row r="3279" spans="1:12" ht="187.5" x14ac:dyDescent="0.25">
      <c r="A3279" s="11">
        <v>601490</v>
      </c>
      <c r="B3279" s="1"/>
      <c r="C3279" s="2" t="s">
        <v>1990</v>
      </c>
      <c r="D3279" s="7"/>
      <c r="E3279" s="5">
        <v>8</v>
      </c>
      <c r="F3279" s="4">
        <v>8</v>
      </c>
      <c r="G3279" s="4">
        <v>0</v>
      </c>
      <c r="H3279" s="3">
        <v>14</v>
      </c>
      <c r="I3279" s="13">
        <f t="shared" si="204"/>
        <v>4428000</v>
      </c>
      <c r="J3279" s="12">
        <f t="shared" si="205"/>
        <v>14800000</v>
      </c>
      <c r="K3279" s="13">
        <f t="shared" si="206"/>
        <v>14800000</v>
      </c>
      <c r="L3279" s="12">
        <f t="shared" si="207"/>
        <v>14800000</v>
      </c>
    </row>
    <row r="3280" spans="1:12" ht="187.5" x14ac:dyDescent="0.25">
      <c r="A3280" s="11">
        <v>601495</v>
      </c>
      <c r="B3280" s="1"/>
      <c r="C3280" s="2" t="s">
        <v>1991</v>
      </c>
      <c r="D3280" s="7"/>
      <c r="E3280" s="5">
        <v>14.8</v>
      </c>
      <c r="F3280" s="4">
        <v>9</v>
      </c>
      <c r="G3280" s="4">
        <v>5.8</v>
      </c>
      <c r="H3280" s="3">
        <v>5</v>
      </c>
      <c r="I3280" s="13">
        <f t="shared" si="204"/>
        <v>11593500</v>
      </c>
      <c r="J3280" s="12">
        <f t="shared" si="205"/>
        <v>46230000</v>
      </c>
      <c r="K3280" s="13">
        <f t="shared" si="206"/>
        <v>28598000</v>
      </c>
      <c r="L3280" s="12">
        <f t="shared" si="207"/>
        <v>41822000</v>
      </c>
    </row>
    <row r="3281" spans="1:12" ht="37.5" x14ac:dyDescent="0.25">
      <c r="A3281" s="11">
        <v>601500</v>
      </c>
      <c r="B3281" s="1" t="s">
        <v>16</v>
      </c>
      <c r="C3281" s="2" t="s">
        <v>1992</v>
      </c>
      <c r="D3281" s="7"/>
      <c r="E3281" s="5">
        <v>1</v>
      </c>
      <c r="F3281" s="4">
        <v>1</v>
      </c>
      <c r="G3281" s="4">
        <v>0</v>
      </c>
      <c r="H3281" s="3">
        <v>0</v>
      </c>
      <c r="I3281" s="13">
        <f t="shared" si="204"/>
        <v>553500</v>
      </c>
      <c r="J3281" s="12">
        <f t="shared" si="205"/>
        <v>1850000</v>
      </c>
      <c r="K3281" s="13">
        <f t="shared" si="206"/>
        <v>1850000</v>
      </c>
      <c r="L3281" s="12">
        <f t="shared" si="207"/>
        <v>1850000</v>
      </c>
    </row>
    <row r="3282" spans="1:12" ht="112.5" x14ac:dyDescent="0.25">
      <c r="A3282" s="11">
        <v>601505</v>
      </c>
      <c r="B3282" s="1" t="s">
        <v>16</v>
      </c>
      <c r="C3282" s="2" t="s">
        <v>1993</v>
      </c>
      <c r="D3282" s="7" t="s">
        <v>3617</v>
      </c>
      <c r="E3282" s="5">
        <v>15</v>
      </c>
      <c r="F3282" s="4">
        <v>15</v>
      </c>
      <c r="G3282" s="4">
        <v>0</v>
      </c>
      <c r="H3282" s="3">
        <v>5</v>
      </c>
      <c r="I3282" s="13">
        <f t="shared" si="204"/>
        <v>8302500</v>
      </c>
      <c r="J3282" s="12">
        <f t="shared" si="205"/>
        <v>27750000</v>
      </c>
      <c r="K3282" s="13">
        <f t="shared" si="206"/>
        <v>27750000</v>
      </c>
      <c r="L3282" s="12">
        <f t="shared" si="207"/>
        <v>27750000</v>
      </c>
    </row>
    <row r="3283" spans="1:12" ht="75" x14ac:dyDescent="0.25">
      <c r="A3283" s="11">
        <v>601510</v>
      </c>
      <c r="B3283" s="1" t="s">
        <v>16</v>
      </c>
      <c r="C3283" s="2" t="s">
        <v>1994</v>
      </c>
      <c r="D3283" s="7"/>
      <c r="E3283" s="5">
        <v>23</v>
      </c>
      <c r="F3283" s="4">
        <v>23</v>
      </c>
      <c r="G3283" s="4">
        <v>0</v>
      </c>
      <c r="H3283" s="3">
        <v>5</v>
      </c>
      <c r="I3283" s="13">
        <f t="shared" si="204"/>
        <v>12730500</v>
      </c>
      <c r="J3283" s="12">
        <f t="shared" si="205"/>
        <v>42550000</v>
      </c>
      <c r="K3283" s="13">
        <f t="shared" si="206"/>
        <v>42550000</v>
      </c>
      <c r="L3283" s="12">
        <f t="shared" si="207"/>
        <v>42550000</v>
      </c>
    </row>
    <row r="3284" spans="1:12" ht="56.25" x14ac:dyDescent="0.25">
      <c r="A3284" s="11">
        <v>601515</v>
      </c>
      <c r="B3284" s="1" t="s">
        <v>16</v>
      </c>
      <c r="C3284" s="2" t="s">
        <v>1995</v>
      </c>
      <c r="D3284" s="7"/>
      <c r="E3284" s="5">
        <v>38</v>
      </c>
      <c r="F3284" s="4">
        <v>38</v>
      </c>
      <c r="G3284" s="4">
        <v>0</v>
      </c>
      <c r="H3284" s="3">
        <v>5</v>
      </c>
      <c r="I3284" s="13">
        <f t="shared" si="204"/>
        <v>21033000</v>
      </c>
      <c r="J3284" s="12">
        <f t="shared" si="205"/>
        <v>70300000</v>
      </c>
      <c r="K3284" s="13">
        <f t="shared" si="206"/>
        <v>70300000</v>
      </c>
      <c r="L3284" s="12">
        <f t="shared" si="207"/>
        <v>70300000</v>
      </c>
    </row>
    <row r="3285" spans="1:12" ht="225" x14ac:dyDescent="0.25">
      <c r="A3285" s="11">
        <v>601520</v>
      </c>
      <c r="B3285" s="1"/>
      <c r="C3285" s="2" t="s">
        <v>1996</v>
      </c>
      <c r="D3285" s="7"/>
      <c r="E3285" s="5">
        <v>21</v>
      </c>
      <c r="F3285" s="4">
        <v>21</v>
      </c>
      <c r="G3285" s="4">
        <v>0</v>
      </c>
      <c r="H3285" s="3">
        <v>8</v>
      </c>
      <c r="I3285" s="13">
        <f t="shared" si="204"/>
        <v>11623500</v>
      </c>
      <c r="J3285" s="12">
        <f t="shared" si="205"/>
        <v>38850000</v>
      </c>
      <c r="K3285" s="13">
        <f t="shared" si="206"/>
        <v>38850000</v>
      </c>
      <c r="L3285" s="12">
        <f t="shared" si="207"/>
        <v>38850000</v>
      </c>
    </row>
    <row r="3286" spans="1:12" ht="56.25" x14ac:dyDescent="0.25">
      <c r="A3286" s="11">
        <v>601525</v>
      </c>
      <c r="B3286" s="1" t="s">
        <v>16</v>
      </c>
      <c r="C3286" s="2" t="s">
        <v>1997</v>
      </c>
      <c r="D3286" s="7"/>
      <c r="E3286" s="5">
        <v>49</v>
      </c>
      <c r="F3286" s="4">
        <v>49</v>
      </c>
      <c r="G3286" s="4">
        <v>0</v>
      </c>
      <c r="H3286" s="3">
        <v>11</v>
      </c>
      <c r="I3286" s="13">
        <f t="shared" si="204"/>
        <v>27121500</v>
      </c>
      <c r="J3286" s="12">
        <f t="shared" si="205"/>
        <v>90650000</v>
      </c>
      <c r="K3286" s="13">
        <f t="shared" si="206"/>
        <v>90650000</v>
      </c>
      <c r="L3286" s="12">
        <f t="shared" si="207"/>
        <v>90650000</v>
      </c>
    </row>
    <row r="3287" spans="1:12" ht="56.25" x14ac:dyDescent="0.25">
      <c r="A3287" s="11">
        <v>601530</v>
      </c>
      <c r="B3287" s="1" t="s">
        <v>16</v>
      </c>
      <c r="C3287" s="2" t="s">
        <v>1998</v>
      </c>
      <c r="D3287" s="7"/>
      <c r="E3287" s="5">
        <v>10</v>
      </c>
      <c r="F3287" s="4">
        <v>10</v>
      </c>
      <c r="G3287" s="4">
        <v>0</v>
      </c>
      <c r="H3287" s="3">
        <v>5</v>
      </c>
      <c r="I3287" s="13">
        <f t="shared" si="204"/>
        <v>5535000</v>
      </c>
      <c r="J3287" s="12">
        <f t="shared" si="205"/>
        <v>18500000</v>
      </c>
      <c r="K3287" s="13">
        <f t="shared" si="206"/>
        <v>18500000</v>
      </c>
      <c r="L3287" s="12">
        <f t="shared" si="207"/>
        <v>18500000</v>
      </c>
    </row>
    <row r="3288" spans="1:12" ht="93.75" x14ac:dyDescent="0.25">
      <c r="A3288" s="11">
        <v>601535</v>
      </c>
      <c r="B3288" s="1" t="s">
        <v>16</v>
      </c>
      <c r="C3288" s="2" t="s">
        <v>1999</v>
      </c>
      <c r="D3288" s="7"/>
      <c r="E3288" s="5">
        <v>17</v>
      </c>
      <c r="F3288" s="4">
        <v>17</v>
      </c>
      <c r="G3288" s="4">
        <v>0</v>
      </c>
      <c r="H3288" s="3">
        <v>5</v>
      </c>
      <c r="I3288" s="13">
        <f t="shared" si="204"/>
        <v>9409500</v>
      </c>
      <c r="J3288" s="12">
        <f t="shared" si="205"/>
        <v>31450000</v>
      </c>
      <c r="K3288" s="13">
        <f t="shared" si="206"/>
        <v>31450000</v>
      </c>
      <c r="L3288" s="12">
        <f t="shared" si="207"/>
        <v>31450000</v>
      </c>
    </row>
    <row r="3289" spans="1:12" ht="56.25" x14ac:dyDescent="0.25">
      <c r="A3289" s="11">
        <v>601540</v>
      </c>
      <c r="B3289" s="1" t="s">
        <v>16</v>
      </c>
      <c r="C3289" s="2" t="s">
        <v>2000</v>
      </c>
      <c r="D3289" s="7"/>
      <c r="E3289" s="5">
        <v>12</v>
      </c>
      <c r="F3289" s="4">
        <v>12</v>
      </c>
      <c r="G3289" s="4">
        <v>0</v>
      </c>
      <c r="H3289" s="3">
        <v>5</v>
      </c>
      <c r="I3289" s="13">
        <f t="shared" si="204"/>
        <v>6642000</v>
      </c>
      <c r="J3289" s="12">
        <f t="shared" si="205"/>
        <v>22200000</v>
      </c>
      <c r="K3289" s="13">
        <f t="shared" si="206"/>
        <v>22200000</v>
      </c>
      <c r="L3289" s="12">
        <f t="shared" si="207"/>
        <v>22200000</v>
      </c>
    </row>
    <row r="3290" spans="1:12" ht="93.75" x14ac:dyDescent="0.25">
      <c r="A3290" s="11">
        <v>601545</v>
      </c>
      <c r="B3290" s="1" t="s">
        <v>16</v>
      </c>
      <c r="C3290" s="2" t="s">
        <v>3618</v>
      </c>
      <c r="D3290" s="7"/>
      <c r="E3290" s="5">
        <v>16</v>
      </c>
      <c r="F3290" s="4">
        <v>16</v>
      </c>
      <c r="G3290" s="4">
        <v>0</v>
      </c>
      <c r="H3290" s="3">
        <v>8</v>
      </c>
      <c r="I3290" s="13">
        <f t="shared" si="204"/>
        <v>8856000</v>
      </c>
      <c r="J3290" s="12">
        <f t="shared" si="205"/>
        <v>29600000</v>
      </c>
      <c r="K3290" s="13">
        <f t="shared" si="206"/>
        <v>29600000</v>
      </c>
      <c r="L3290" s="12">
        <f t="shared" si="207"/>
        <v>29600000</v>
      </c>
    </row>
    <row r="3291" spans="1:12" ht="93.75" x14ac:dyDescent="0.25">
      <c r="A3291" s="11">
        <v>601550</v>
      </c>
      <c r="B3291" s="1" t="s">
        <v>16</v>
      </c>
      <c r="C3291" s="2" t="s">
        <v>2001</v>
      </c>
      <c r="D3291" s="7"/>
      <c r="E3291" s="5">
        <v>27</v>
      </c>
      <c r="F3291" s="4">
        <v>27</v>
      </c>
      <c r="G3291" s="4">
        <v>0</v>
      </c>
      <c r="H3291" s="3">
        <v>8</v>
      </c>
      <c r="I3291" s="13">
        <f t="shared" si="204"/>
        <v>14944500</v>
      </c>
      <c r="J3291" s="12">
        <f t="shared" si="205"/>
        <v>49950000</v>
      </c>
      <c r="K3291" s="13">
        <f t="shared" si="206"/>
        <v>49950000</v>
      </c>
      <c r="L3291" s="12">
        <f t="shared" si="207"/>
        <v>49950000</v>
      </c>
    </row>
    <row r="3292" spans="1:12" ht="112.5" x14ac:dyDescent="0.25">
      <c r="A3292" s="11">
        <v>601555</v>
      </c>
      <c r="B3292" s="1" t="s">
        <v>16</v>
      </c>
      <c r="C3292" s="2" t="s">
        <v>2002</v>
      </c>
      <c r="D3292" s="7"/>
      <c r="E3292" s="5">
        <v>46.5</v>
      </c>
      <c r="F3292" s="4">
        <v>32</v>
      </c>
      <c r="G3292" s="4">
        <v>14.5</v>
      </c>
      <c r="H3292" s="3">
        <v>8</v>
      </c>
      <c r="I3292" s="13">
        <f t="shared" si="204"/>
        <v>34242000</v>
      </c>
      <c r="J3292" s="12">
        <f t="shared" si="205"/>
        <v>133150000</v>
      </c>
      <c r="K3292" s="13">
        <f t="shared" si="206"/>
        <v>89070000</v>
      </c>
      <c r="L3292" s="12">
        <f t="shared" si="207"/>
        <v>122130000</v>
      </c>
    </row>
    <row r="3293" spans="1:12" ht="56.25" x14ac:dyDescent="0.25">
      <c r="A3293" s="11">
        <v>601556</v>
      </c>
      <c r="B3293" s="1" t="s">
        <v>16</v>
      </c>
      <c r="C3293" s="2" t="s">
        <v>3619</v>
      </c>
      <c r="D3293" s="7"/>
      <c r="E3293" s="5">
        <v>7</v>
      </c>
      <c r="F3293" s="4">
        <v>7</v>
      </c>
      <c r="G3293" s="4">
        <v>0</v>
      </c>
      <c r="H3293" s="3">
        <v>4</v>
      </c>
      <c r="I3293" s="13">
        <f t="shared" si="204"/>
        <v>3874500</v>
      </c>
      <c r="J3293" s="12">
        <f t="shared" si="205"/>
        <v>12950000</v>
      </c>
      <c r="K3293" s="13">
        <f t="shared" si="206"/>
        <v>12950000</v>
      </c>
      <c r="L3293" s="12">
        <f t="shared" si="207"/>
        <v>12950000</v>
      </c>
    </row>
    <row r="3294" spans="1:12" ht="112.5" x14ac:dyDescent="0.25">
      <c r="A3294" s="11">
        <v>601560</v>
      </c>
      <c r="B3294" s="1" t="s">
        <v>16</v>
      </c>
      <c r="C3294" s="2" t="s">
        <v>2003</v>
      </c>
      <c r="D3294" s="7"/>
      <c r="E3294" s="5">
        <v>6</v>
      </c>
      <c r="F3294" s="4">
        <v>6</v>
      </c>
      <c r="G3294" s="4">
        <v>0</v>
      </c>
      <c r="H3294" s="3">
        <v>5</v>
      </c>
      <c r="I3294" s="13">
        <f t="shared" si="204"/>
        <v>3321000</v>
      </c>
      <c r="J3294" s="12">
        <f t="shared" si="205"/>
        <v>11100000</v>
      </c>
      <c r="K3294" s="13">
        <f t="shared" si="206"/>
        <v>11100000</v>
      </c>
      <c r="L3294" s="12">
        <f t="shared" si="207"/>
        <v>11100000</v>
      </c>
    </row>
    <row r="3295" spans="1:12" ht="168.75" x14ac:dyDescent="0.25">
      <c r="A3295" s="11">
        <v>601565</v>
      </c>
      <c r="B3295" s="1" t="s">
        <v>16</v>
      </c>
      <c r="C3295" s="2" t="s">
        <v>2004</v>
      </c>
      <c r="D3295" s="7" t="s">
        <v>3620</v>
      </c>
      <c r="E3295" s="5">
        <v>8</v>
      </c>
      <c r="F3295" s="4">
        <v>8</v>
      </c>
      <c r="G3295" s="4">
        <v>0</v>
      </c>
      <c r="H3295" s="3">
        <v>8</v>
      </c>
      <c r="I3295" s="13">
        <f t="shared" si="204"/>
        <v>4428000</v>
      </c>
      <c r="J3295" s="12">
        <f t="shared" si="205"/>
        <v>14800000</v>
      </c>
      <c r="K3295" s="13">
        <f t="shared" si="206"/>
        <v>14800000</v>
      </c>
      <c r="L3295" s="12">
        <f t="shared" si="207"/>
        <v>14800000</v>
      </c>
    </row>
    <row r="3296" spans="1:12" ht="56.25" x14ac:dyDescent="0.25">
      <c r="A3296" s="11">
        <v>601566</v>
      </c>
      <c r="B3296" s="1" t="s">
        <v>16</v>
      </c>
      <c r="C3296" s="2" t="s">
        <v>2005</v>
      </c>
      <c r="D3296" s="7"/>
      <c r="E3296" s="5">
        <v>18.3</v>
      </c>
      <c r="F3296" s="4">
        <v>11</v>
      </c>
      <c r="G3296" s="4">
        <v>7.3</v>
      </c>
      <c r="H3296" s="3">
        <v>5</v>
      </c>
      <c r="I3296" s="13">
        <f t="shared" si="204"/>
        <v>14410500</v>
      </c>
      <c r="J3296" s="12">
        <f t="shared" si="205"/>
        <v>57580000</v>
      </c>
      <c r="K3296" s="13">
        <f t="shared" si="206"/>
        <v>35388000</v>
      </c>
      <c r="L3296" s="12">
        <f t="shared" si="207"/>
        <v>52032000</v>
      </c>
    </row>
    <row r="3297" spans="1:12" ht="56.25" x14ac:dyDescent="0.25">
      <c r="A3297" s="11">
        <v>601570</v>
      </c>
      <c r="B3297" s="1" t="s">
        <v>16</v>
      </c>
      <c r="C3297" s="2" t="s">
        <v>2006</v>
      </c>
      <c r="D3297" s="7"/>
      <c r="E3297" s="5">
        <v>11</v>
      </c>
      <c r="F3297" s="4">
        <v>11</v>
      </c>
      <c r="G3297" s="4">
        <v>0</v>
      </c>
      <c r="H3297" s="3">
        <v>5</v>
      </c>
      <c r="I3297" s="13">
        <f t="shared" si="204"/>
        <v>6088500</v>
      </c>
      <c r="J3297" s="12">
        <f t="shared" si="205"/>
        <v>20350000</v>
      </c>
      <c r="K3297" s="13">
        <f t="shared" si="206"/>
        <v>20350000</v>
      </c>
      <c r="L3297" s="12">
        <f t="shared" si="207"/>
        <v>20350000</v>
      </c>
    </row>
    <row r="3298" spans="1:12" ht="93.75" x14ac:dyDescent="0.25">
      <c r="A3298" s="11">
        <v>601575</v>
      </c>
      <c r="B3298" s="1" t="s">
        <v>16</v>
      </c>
      <c r="C3298" s="2" t="s">
        <v>2007</v>
      </c>
      <c r="D3298" s="7"/>
      <c r="E3298" s="5">
        <v>14</v>
      </c>
      <c r="F3298" s="4">
        <v>14</v>
      </c>
      <c r="G3298" s="4">
        <v>0</v>
      </c>
      <c r="H3298" s="3">
        <v>5</v>
      </c>
      <c r="I3298" s="13">
        <f t="shared" si="204"/>
        <v>7749000</v>
      </c>
      <c r="J3298" s="12">
        <f t="shared" si="205"/>
        <v>25900000</v>
      </c>
      <c r="K3298" s="13">
        <f t="shared" si="206"/>
        <v>25900000</v>
      </c>
      <c r="L3298" s="12">
        <f t="shared" si="207"/>
        <v>25900000</v>
      </c>
    </row>
    <row r="3299" spans="1:12" ht="93.75" x14ac:dyDescent="0.25">
      <c r="A3299" s="11">
        <v>601580</v>
      </c>
      <c r="B3299" s="1" t="s">
        <v>70</v>
      </c>
      <c r="C3299" s="2" t="s">
        <v>3621</v>
      </c>
      <c r="D3299" s="7"/>
      <c r="E3299" s="5">
        <v>5</v>
      </c>
      <c r="F3299" s="4">
        <v>5</v>
      </c>
      <c r="G3299" s="4">
        <v>0</v>
      </c>
      <c r="H3299" s="3">
        <v>0</v>
      </c>
      <c r="I3299" s="13">
        <f t="shared" si="204"/>
        <v>2767500</v>
      </c>
      <c r="J3299" s="12">
        <f t="shared" si="205"/>
        <v>9250000</v>
      </c>
      <c r="K3299" s="13">
        <f t="shared" si="206"/>
        <v>9250000</v>
      </c>
      <c r="L3299" s="12">
        <f t="shared" si="207"/>
        <v>9250000</v>
      </c>
    </row>
    <row r="3300" spans="1:12" ht="93.75" x14ac:dyDescent="0.25">
      <c r="A3300" s="11">
        <v>601585</v>
      </c>
      <c r="B3300" s="1" t="s">
        <v>16</v>
      </c>
      <c r="C3300" s="2" t="s">
        <v>2008</v>
      </c>
      <c r="D3300" s="7"/>
      <c r="E3300" s="5">
        <v>15</v>
      </c>
      <c r="F3300" s="4">
        <v>15</v>
      </c>
      <c r="G3300" s="4">
        <v>0</v>
      </c>
      <c r="H3300" s="3">
        <v>8</v>
      </c>
      <c r="I3300" s="13">
        <f t="shared" si="204"/>
        <v>8302500</v>
      </c>
      <c r="J3300" s="12">
        <f t="shared" si="205"/>
        <v>27750000</v>
      </c>
      <c r="K3300" s="13">
        <f t="shared" si="206"/>
        <v>27750000</v>
      </c>
      <c r="L3300" s="12">
        <f t="shared" si="207"/>
        <v>27750000</v>
      </c>
    </row>
    <row r="3301" spans="1:12" ht="93.75" x14ac:dyDescent="0.25">
      <c r="A3301" s="11">
        <v>601590</v>
      </c>
      <c r="B3301" s="1" t="s">
        <v>70</v>
      </c>
      <c r="C3301" s="2" t="s">
        <v>3622</v>
      </c>
      <c r="D3301" s="7"/>
      <c r="E3301" s="5">
        <v>5</v>
      </c>
      <c r="F3301" s="4">
        <v>5</v>
      </c>
      <c r="G3301" s="4">
        <v>0</v>
      </c>
      <c r="H3301" s="3">
        <v>0</v>
      </c>
      <c r="I3301" s="13">
        <f t="shared" si="204"/>
        <v>2767500</v>
      </c>
      <c r="J3301" s="12">
        <f t="shared" si="205"/>
        <v>9250000</v>
      </c>
      <c r="K3301" s="13">
        <f t="shared" si="206"/>
        <v>9250000</v>
      </c>
      <c r="L3301" s="12">
        <f t="shared" si="207"/>
        <v>9250000</v>
      </c>
    </row>
    <row r="3302" spans="1:12" ht="56.25" x14ac:dyDescent="0.25">
      <c r="A3302" s="11">
        <v>601593</v>
      </c>
      <c r="B3302" s="1" t="s">
        <v>16</v>
      </c>
      <c r="C3302" s="2" t="s">
        <v>3623</v>
      </c>
      <c r="D3302" s="7"/>
      <c r="E3302" s="5">
        <v>5</v>
      </c>
      <c r="F3302" s="4">
        <v>5</v>
      </c>
      <c r="G3302" s="4">
        <v>0</v>
      </c>
      <c r="H3302" s="3">
        <v>4</v>
      </c>
      <c r="I3302" s="13">
        <f t="shared" si="204"/>
        <v>2767500</v>
      </c>
      <c r="J3302" s="12">
        <f t="shared" si="205"/>
        <v>9250000</v>
      </c>
      <c r="K3302" s="13">
        <f t="shared" si="206"/>
        <v>9250000</v>
      </c>
      <c r="L3302" s="12">
        <f t="shared" si="207"/>
        <v>9250000</v>
      </c>
    </row>
    <row r="3303" spans="1:12" ht="75" x14ac:dyDescent="0.25">
      <c r="A3303" s="11">
        <v>601595</v>
      </c>
      <c r="B3303" s="1" t="s">
        <v>16</v>
      </c>
      <c r="C3303" s="2" t="s">
        <v>2009</v>
      </c>
      <c r="D3303" s="7"/>
      <c r="E3303" s="5">
        <v>6</v>
      </c>
      <c r="F3303" s="4">
        <v>6</v>
      </c>
      <c r="G3303" s="4">
        <v>0</v>
      </c>
      <c r="H3303" s="3">
        <v>5</v>
      </c>
      <c r="I3303" s="13">
        <f t="shared" si="204"/>
        <v>3321000</v>
      </c>
      <c r="J3303" s="12">
        <f t="shared" si="205"/>
        <v>11100000</v>
      </c>
      <c r="K3303" s="13">
        <f t="shared" si="206"/>
        <v>11100000</v>
      </c>
      <c r="L3303" s="12">
        <f t="shared" si="207"/>
        <v>11100000</v>
      </c>
    </row>
    <row r="3304" spans="1:12" ht="75" x14ac:dyDescent="0.25">
      <c r="A3304" s="11">
        <v>601596</v>
      </c>
      <c r="B3304" s="1" t="s">
        <v>16</v>
      </c>
      <c r="C3304" s="2" t="s">
        <v>3624</v>
      </c>
      <c r="D3304" s="7"/>
      <c r="E3304" s="5">
        <v>15</v>
      </c>
      <c r="F3304" s="4">
        <v>15</v>
      </c>
      <c r="G3304" s="4">
        <v>0</v>
      </c>
      <c r="H3304" s="3">
        <v>0</v>
      </c>
      <c r="I3304" s="13">
        <f t="shared" si="204"/>
        <v>8302500</v>
      </c>
      <c r="J3304" s="12">
        <f t="shared" si="205"/>
        <v>27750000</v>
      </c>
      <c r="K3304" s="13">
        <f t="shared" si="206"/>
        <v>27750000</v>
      </c>
      <c r="L3304" s="12">
        <f t="shared" si="207"/>
        <v>27750000</v>
      </c>
    </row>
    <row r="3305" spans="1:12" ht="112.5" x14ac:dyDescent="0.25">
      <c r="A3305" s="11">
        <v>601597</v>
      </c>
      <c r="B3305" s="1" t="s">
        <v>16</v>
      </c>
      <c r="C3305" s="2" t="s">
        <v>3625</v>
      </c>
      <c r="D3305" s="7"/>
      <c r="E3305" s="5">
        <v>11</v>
      </c>
      <c r="F3305" s="4">
        <v>11</v>
      </c>
      <c r="G3305" s="4">
        <v>0</v>
      </c>
      <c r="H3305" s="3">
        <v>0</v>
      </c>
      <c r="I3305" s="13">
        <f t="shared" si="204"/>
        <v>6088500</v>
      </c>
      <c r="J3305" s="12">
        <f t="shared" si="205"/>
        <v>20350000</v>
      </c>
      <c r="K3305" s="13">
        <f t="shared" si="206"/>
        <v>20350000</v>
      </c>
      <c r="L3305" s="12">
        <f t="shared" si="207"/>
        <v>20350000</v>
      </c>
    </row>
    <row r="3306" spans="1:12" ht="37.5" x14ac:dyDescent="0.25">
      <c r="A3306" s="11">
        <v>601598</v>
      </c>
      <c r="B3306" s="1" t="s">
        <v>16</v>
      </c>
      <c r="C3306" s="2" t="s">
        <v>3626</v>
      </c>
      <c r="D3306" s="7"/>
      <c r="E3306" s="5">
        <v>2</v>
      </c>
      <c r="F3306" s="4">
        <v>2</v>
      </c>
      <c r="G3306" s="4">
        <v>0</v>
      </c>
      <c r="H3306" s="3">
        <v>4</v>
      </c>
      <c r="I3306" s="13">
        <f t="shared" si="204"/>
        <v>1107000</v>
      </c>
      <c r="J3306" s="12">
        <f t="shared" si="205"/>
        <v>3700000</v>
      </c>
      <c r="K3306" s="13">
        <f t="shared" si="206"/>
        <v>3700000</v>
      </c>
      <c r="L3306" s="12">
        <f t="shared" si="207"/>
        <v>3700000</v>
      </c>
    </row>
    <row r="3307" spans="1:12" ht="75" x14ac:dyDescent="0.25">
      <c r="A3307" s="11">
        <v>601599</v>
      </c>
      <c r="B3307" s="1" t="s">
        <v>16</v>
      </c>
      <c r="C3307" s="2" t="s">
        <v>3627</v>
      </c>
      <c r="D3307" s="7"/>
      <c r="E3307" s="5">
        <v>3</v>
      </c>
      <c r="F3307" s="4">
        <v>3</v>
      </c>
      <c r="G3307" s="4">
        <v>0</v>
      </c>
      <c r="H3307" s="3">
        <v>4</v>
      </c>
      <c r="I3307" s="13">
        <f t="shared" si="204"/>
        <v>1660500</v>
      </c>
      <c r="J3307" s="12">
        <f t="shared" si="205"/>
        <v>5550000</v>
      </c>
      <c r="K3307" s="13">
        <f t="shared" si="206"/>
        <v>5550000</v>
      </c>
      <c r="L3307" s="12">
        <f t="shared" si="207"/>
        <v>5550000</v>
      </c>
    </row>
    <row r="3308" spans="1:12" ht="93.75" x14ac:dyDescent="0.25">
      <c r="A3308" s="11">
        <v>601605</v>
      </c>
      <c r="B3308" s="1" t="s">
        <v>16</v>
      </c>
      <c r="C3308" s="2" t="s">
        <v>3628</v>
      </c>
      <c r="D3308" s="7"/>
      <c r="E3308" s="5">
        <v>23</v>
      </c>
      <c r="F3308" s="4">
        <v>23</v>
      </c>
      <c r="G3308" s="4">
        <v>0</v>
      </c>
      <c r="H3308" s="3">
        <v>5</v>
      </c>
      <c r="I3308" s="13">
        <f t="shared" si="204"/>
        <v>12730500</v>
      </c>
      <c r="J3308" s="12">
        <f t="shared" si="205"/>
        <v>42550000</v>
      </c>
      <c r="K3308" s="13">
        <f t="shared" si="206"/>
        <v>42550000</v>
      </c>
      <c r="L3308" s="12">
        <f t="shared" si="207"/>
        <v>42550000</v>
      </c>
    </row>
    <row r="3309" spans="1:12" ht="93.75" x14ac:dyDescent="0.25">
      <c r="A3309" s="11">
        <v>601610</v>
      </c>
      <c r="B3309" s="1"/>
      <c r="C3309" s="2" t="s">
        <v>2010</v>
      </c>
      <c r="D3309" s="7"/>
      <c r="E3309" s="5">
        <v>15</v>
      </c>
      <c r="F3309" s="4">
        <v>15</v>
      </c>
      <c r="G3309" s="4">
        <v>0</v>
      </c>
      <c r="H3309" s="3">
        <v>8</v>
      </c>
      <c r="I3309" s="13">
        <f t="shared" si="204"/>
        <v>8302500</v>
      </c>
      <c r="J3309" s="12">
        <f t="shared" si="205"/>
        <v>27750000</v>
      </c>
      <c r="K3309" s="13">
        <f t="shared" si="206"/>
        <v>27750000</v>
      </c>
      <c r="L3309" s="12">
        <f t="shared" si="207"/>
        <v>27750000</v>
      </c>
    </row>
    <row r="3310" spans="1:12" ht="75" x14ac:dyDescent="0.25">
      <c r="A3310" s="11">
        <v>601615</v>
      </c>
      <c r="B3310" s="1"/>
      <c r="C3310" s="2" t="s">
        <v>3629</v>
      </c>
      <c r="D3310" s="7"/>
      <c r="E3310" s="5">
        <v>24</v>
      </c>
      <c r="F3310" s="4">
        <v>24</v>
      </c>
      <c r="G3310" s="4">
        <v>0</v>
      </c>
      <c r="H3310" s="3">
        <v>7</v>
      </c>
      <c r="I3310" s="13">
        <f t="shared" si="204"/>
        <v>13284000</v>
      </c>
      <c r="J3310" s="12">
        <f t="shared" si="205"/>
        <v>44400000</v>
      </c>
      <c r="K3310" s="13">
        <f t="shared" si="206"/>
        <v>44400000</v>
      </c>
      <c r="L3310" s="12">
        <f t="shared" si="207"/>
        <v>44400000</v>
      </c>
    </row>
    <row r="3311" spans="1:12" ht="75" x14ac:dyDescent="0.25">
      <c r="A3311" s="11">
        <v>601620</v>
      </c>
      <c r="B3311" s="1"/>
      <c r="C3311" s="2" t="s">
        <v>3630</v>
      </c>
      <c r="D3311" s="7"/>
      <c r="E3311" s="5">
        <v>30</v>
      </c>
      <c r="F3311" s="4">
        <v>30</v>
      </c>
      <c r="G3311" s="4">
        <v>0</v>
      </c>
      <c r="H3311" s="3">
        <v>7</v>
      </c>
      <c r="I3311" s="13">
        <f t="shared" si="204"/>
        <v>16605000</v>
      </c>
      <c r="J3311" s="12">
        <f t="shared" si="205"/>
        <v>55500000</v>
      </c>
      <c r="K3311" s="13">
        <f t="shared" si="206"/>
        <v>55500000</v>
      </c>
      <c r="L3311" s="12">
        <f t="shared" si="207"/>
        <v>55500000</v>
      </c>
    </row>
    <row r="3312" spans="1:12" ht="56.25" x14ac:dyDescent="0.25">
      <c r="A3312" s="11">
        <v>601625</v>
      </c>
      <c r="B3312" s="1"/>
      <c r="C3312" s="2" t="s">
        <v>3631</v>
      </c>
      <c r="D3312" s="7"/>
      <c r="E3312" s="5">
        <v>38</v>
      </c>
      <c r="F3312" s="4">
        <v>38</v>
      </c>
      <c r="G3312" s="4">
        <v>0</v>
      </c>
      <c r="H3312" s="3">
        <v>7</v>
      </c>
      <c r="I3312" s="13">
        <f t="shared" si="204"/>
        <v>21033000</v>
      </c>
      <c r="J3312" s="12">
        <f t="shared" si="205"/>
        <v>70300000</v>
      </c>
      <c r="K3312" s="13">
        <f t="shared" si="206"/>
        <v>70300000</v>
      </c>
      <c r="L3312" s="12">
        <f t="shared" si="207"/>
        <v>70300000</v>
      </c>
    </row>
    <row r="3313" spans="1:12" ht="56.25" x14ac:dyDescent="0.25">
      <c r="A3313" s="11">
        <v>601630</v>
      </c>
      <c r="B3313" s="1"/>
      <c r="C3313" s="2" t="s">
        <v>3632</v>
      </c>
      <c r="D3313" s="7"/>
      <c r="E3313" s="5">
        <v>58</v>
      </c>
      <c r="F3313" s="4">
        <v>58</v>
      </c>
      <c r="G3313" s="4">
        <v>0</v>
      </c>
      <c r="H3313" s="3">
        <v>8</v>
      </c>
      <c r="I3313" s="13">
        <f t="shared" si="204"/>
        <v>32103000</v>
      </c>
      <c r="J3313" s="12">
        <f t="shared" si="205"/>
        <v>107300000</v>
      </c>
      <c r="K3313" s="13">
        <f t="shared" si="206"/>
        <v>107300000</v>
      </c>
      <c r="L3313" s="12">
        <f t="shared" si="207"/>
        <v>107300000</v>
      </c>
    </row>
    <row r="3314" spans="1:12" ht="37.5" x14ac:dyDescent="0.25">
      <c r="A3314" s="11">
        <v>601635</v>
      </c>
      <c r="B3314" s="1"/>
      <c r="C3314" s="2" t="s">
        <v>3633</v>
      </c>
      <c r="D3314" s="7"/>
      <c r="E3314" s="5">
        <v>41</v>
      </c>
      <c r="F3314" s="4">
        <v>41</v>
      </c>
      <c r="G3314" s="4">
        <v>0</v>
      </c>
      <c r="H3314" s="3">
        <v>11</v>
      </c>
      <c r="I3314" s="13">
        <f t="shared" si="204"/>
        <v>22693500</v>
      </c>
      <c r="J3314" s="12">
        <f t="shared" si="205"/>
        <v>75850000</v>
      </c>
      <c r="K3314" s="13">
        <f t="shared" si="206"/>
        <v>75850000</v>
      </c>
      <c r="L3314" s="12">
        <f t="shared" si="207"/>
        <v>75850000</v>
      </c>
    </row>
    <row r="3315" spans="1:12" ht="56.25" x14ac:dyDescent="0.25">
      <c r="A3315" s="11">
        <v>601640</v>
      </c>
      <c r="B3315" s="1"/>
      <c r="C3315" s="2" t="s">
        <v>3634</v>
      </c>
      <c r="D3315" s="7"/>
      <c r="E3315" s="5">
        <v>33</v>
      </c>
      <c r="F3315" s="4">
        <v>33</v>
      </c>
      <c r="G3315" s="4">
        <v>0</v>
      </c>
      <c r="H3315" s="3">
        <v>8</v>
      </c>
      <c r="I3315" s="13">
        <f t="shared" si="204"/>
        <v>18265500</v>
      </c>
      <c r="J3315" s="12">
        <f t="shared" si="205"/>
        <v>61050000</v>
      </c>
      <c r="K3315" s="13">
        <f t="shared" si="206"/>
        <v>61050000</v>
      </c>
      <c r="L3315" s="12">
        <f t="shared" si="207"/>
        <v>61050000</v>
      </c>
    </row>
    <row r="3316" spans="1:12" ht="56.25" x14ac:dyDescent="0.25">
      <c r="A3316" s="11">
        <v>601645</v>
      </c>
      <c r="B3316" s="1"/>
      <c r="C3316" s="2" t="s">
        <v>3635</v>
      </c>
      <c r="D3316" s="7"/>
      <c r="E3316" s="5">
        <v>35</v>
      </c>
      <c r="F3316" s="4">
        <v>35</v>
      </c>
      <c r="G3316" s="4">
        <v>0</v>
      </c>
      <c r="H3316" s="3">
        <v>7</v>
      </c>
      <c r="I3316" s="13">
        <f t="shared" si="204"/>
        <v>19372500</v>
      </c>
      <c r="J3316" s="12">
        <f t="shared" si="205"/>
        <v>64750000</v>
      </c>
      <c r="K3316" s="13">
        <f t="shared" si="206"/>
        <v>64750000</v>
      </c>
      <c r="L3316" s="12">
        <f t="shared" si="207"/>
        <v>64750000</v>
      </c>
    </row>
    <row r="3317" spans="1:12" ht="56.25" x14ac:dyDescent="0.25">
      <c r="A3317" s="11">
        <v>601650</v>
      </c>
      <c r="B3317" s="1"/>
      <c r="C3317" s="2" t="s">
        <v>3636</v>
      </c>
      <c r="D3317" s="7"/>
      <c r="E3317" s="5">
        <v>25</v>
      </c>
      <c r="F3317" s="4">
        <v>25</v>
      </c>
      <c r="G3317" s="4">
        <v>0</v>
      </c>
      <c r="H3317" s="3">
        <v>7</v>
      </c>
      <c r="I3317" s="13">
        <f t="shared" si="204"/>
        <v>13837500</v>
      </c>
      <c r="J3317" s="12">
        <f t="shared" si="205"/>
        <v>46250000</v>
      </c>
      <c r="K3317" s="13">
        <f t="shared" si="206"/>
        <v>46250000</v>
      </c>
      <c r="L3317" s="12">
        <f t="shared" si="207"/>
        <v>46250000</v>
      </c>
    </row>
    <row r="3318" spans="1:12" ht="75" x14ac:dyDescent="0.25">
      <c r="A3318" s="11">
        <v>601655</v>
      </c>
      <c r="B3318" s="1"/>
      <c r="C3318" s="2" t="s">
        <v>3637</v>
      </c>
      <c r="D3318" s="7"/>
      <c r="E3318" s="5">
        <v>25</v>
      </c>
      <c r="F3318" s="4">
        <v>25</v>
      </c>
      <c r="G3318" s="4">
        <v>0</v>
      </c>
      <c r="H3318" s="3">
        <v>7</v>
      </c>
      <c r="I3318" s="13">
        <f t="shared" si="204"/>
        <v>13837500</v>
      </c>
      <c r="J3318" s="12">
        <f t="shared" si="205"/>
        <v>46250000</v>
      </c>
      <c r="K3318" s="13">
        <f t="shared" si="206"/>
        <v>46250000</v>
      </c>
      <c r="L3318" s="12">
        <f t="shared" si="207"/>
        <v>46250000</v>
      </c>
    </row>
    <row r="3319" spans="1:12" ht="56.25" x14ac:dyDescent="0.25">
      <c r="A3319" s="11">
        <v>601660</v>
      </c>
      <c r="B3319" s="1"/>
      <c r="C3319" s="2" t="s">
        <v>3638</v>
      </c>
      <c r="D3319" s="7"/>
      <c r="E3319" s="5">
        <v>23</v>
      </c>
      <c r="F3319" s="4">
        <v>23</v>
      </c>
      <c r="G3319" s="4">
        <v>0</v>
      </c>
      <c r="H3319" s="3">
        <v>7</v>
      </c>
      <c r="I3319" s="13">
        <f t="shared" si="204"/>
        <v>12730500</v>
      </c>
      <c r="J3319" s="12">
        <f t="shared" si="205"/>
        <v>42550000</v>
      </c>
      <c r="K3319" s="13">
        <f t="shared" si="206"/>
        <v>42550000</v>
      </c>
      <c r="L3319" s="12">
        <f t="shared" si="207"/>
        <v>42550000</v>
      </c>
    </row>
    <row r="3320" spans="1:12" ht="75" x14ac:dyDescent="0.25">
      <c r="A3320" s="11">
        <v>601665</v>
      </c>
      <c r="B3320" s="1"/>
      <c r="C3320" s="2" t="s">
        <v>3639</v>
      </c>
      <c r="D3320" s="7"/>
      <c r="E3320" s="5">
        <v>19</v>
      </c>
      <c r="F3320" s="4">
        <v>19</v>
      </c>
      <c r="G3320" s="4">
        <v>0</v>
      </c>
      <c r="H3320" s="3">
        <v>7</v>
      </c>
      <c r="I3320" s="13">
        <f t="shared" si="204"/>
        <v>10516500</v>
      </c>
      <c r="J3320" s="12">
        <f t="shared" si="205"/>
        <v>35150000</v>
      </c>
      <c r="K3320" s="13">
        <f t="shared" si="206"/>
        <v>35150000</v>
      </c>
      <c r="L3320" s="12">
        <f t="shared" si="207"/>
        <v>35150000</v>
      </c>
    </row>
    <row r="3321" spans="1:12" ht="75" x14ac:dyDescent="0.25">
      <c r="A3321" s="11">
        <v>601670</v>
      </c>
      <c r="B3321" s="1" t="s">
        <v>24</v>
      </c>
      <c r="C3321" s="2" t="s">
        <v>3640</v>
      </c>
      <c r="D3321" s="7"/>
      <c r="E3321" s="5">
        <v>14</v>
      </c>
      <c r="F3321" s="4">
        <v>14</v>
      </c>
      <c r="G3321" s="4">
        <v>0</v>
      </c>
      <c r="H3321" s="3">
        <v>0</v>
      </c>
      <c r="I3321" s="13">
        <f t="shared" si="204"/>
        <v>7749000</v>
      </c>
      <c r="J3321" s="12">
        <f t="shared" si="205"/>
        <v>25900000</v>
      </c>
      <c r="K3321" s="13">
        <f t="shared" si="206"/>
        <v>25900000</v>
      </c>
      <c r="L3321" s="12">
        <f t="shared" si="207"/>
        <v>25900000</v>
      </c>
    </row>
    <row r="3322" spans="1:12" ht="37.5" x14ac:dyDescent="0.25">
      <c r="A3322" s="11">
        <v>601675</v>
      </c>
      <c r="B3322" s="1"/>
      <c r="C3322" s="2" t="s">
        <v>2011</v>
      </c>
      <c r="D3322" s="7"/>
      <c r="E3322" s="5">
        <v>26</v>
      </c>
      <c r="F3322" s="4">
        <v>26</v>
      </c>
      <c r="G3322" s="4">
        <v>0</v>
      </c>
      <c r="H3322" s="3">
        <v>8</v>
      </c>
      <c r="I3322" s="13">
        <f t="shared" si="204"/>
        <v>14391000</v>
      </c>
      <c r="J3322" s="12">
        <f t="shared" si="205"/>
        <v>48100000</v>
      </c>
      <c r="K3322" s="13">
        <f t="shared" si="206"/>
        <v>48100000</v>
      </c>
      <c r="L3322" s="12">
        <f t="shared" si="207"/>
        <v>48100000</v>
      </c>
    </row>
    <row r="3323" spans="1:12" ht="150" x14ac:dyDescent="0.25">
      <c r="A3323" s="11">
        <v>601680</v>
      </c>
      <c r="B3323" s="1"/>
      <c r="C3323" s="2" t="s">
        <v>2012</v>
      </c>
      <c r="D3323" s="7"/>
      <c r="E3323" s="5">
        <v>28</v>
      </c>
      <c r="F3323" s="4">
        <v>28</v>
      </c>
      <c r="G3323" s="4">
        <v>0</v>
      </c>
      <c r="H3323" s="3">
        <v>8</v>
      </c>
      <c r="I3323" s="13">
        <f t="shared" si="204"/>
        <v>15498000</v>
      </c>
      <c r="J3323" s="12">
        <f t="shared" si="205"/>
        <v>51800000</v>
      </c>
      <c r="K3323" s="13">
        <f t="shared" si="206"/>
        <v>51800000</v>
      </c>
      <c r="L3323" s="12">
        <f t="shared" si="207"/>
        <v>51800000</v>
      </c>
    </row>
    <row r="3324" spans="1:12" ht="37.5" x14ac:dyDescent="0.25">
      <c r="A3324" s="11">
        <v>601685</v>
      </c>
      <c r="B3324" s="1"/>
      <c r="C3324" s="2" t="s">
        <v>3641</v>
      </c>
      <c r="D3324" s="7" t="s">
        <v>2013</v>
      </c>
      <c r="E3324" s="5">
        <v>29</v>
      </c>
      <c r="F3324" s="4">
        <v>29</v>
      </c>
      <c r="G3324" s="4">
        <v>0</v>
      </c>
      <c r="H3324" s="3">
        <v>8</v>
      </c>
      <c r="I3324" s="13">
        <f t="shared" si="204"/>
        <v>16051500</v>
      </c>
      <c r="J3324" s="12">
        <f t="shared" si="205"/>
        <v>53650000</v>
      </c>
      <c r="K3324" s="13">
        <f t="shared" si="206"/>
        <v>53650000</v>
      </c>
      <c r="L3324" s="12">
        <f t="shared" si="207"/>
        <v>53650000</v>
      </c>
    </row>
    <row r="3325" spans="1:12" ht="56.25" x14ac:dyDescent="0.25">
      <c r="A3325" s="11">
        <v>601690</v>
      </c>
      <c r="B3325" s="1"/>
      <c r="C3325" s="2" t="s">
        <v>2014</v>
      </c>
      <c r="D3325" s="7"/>
      <c r="E3325" s="5">
        <v>41</v>
      </c>
      <c r="F3325" s="4">
        <v>41</v>
      </c>
      <c r="G3325" s="4">
        <v>0</v>
      </c>
      <c r="H3325" s="3">
        <v>19</v>
      </c>
      <c r="I3325" s="13">
        <f t="shared" si="204"/>
        <v>22693500</v>
      </c>
      <c r="J3325" s="12">
        <f t="shared" si="205"/>
        <v>75850000</v>
      </c>
      <c r="K3325" s="13">
        <f t="shared" si="206"/>
        <v>75850000</v>
      </c>
      <c r="L3325" s="12">
        <f t="shared" si="207"/>
        <v>75850000</v>
      </c>
    </row>
    <row r="3326" spans="1:12" ht="150" x14ac:dyDescent="0.25">
      <c r="A3326" s="11">
        <v>601695</v>
      </c>
      <c r="B3326" s="1"/>
      <c r="C3326" s="2" t="s">
        <v>2015</v>
      </c>
      <c r="D3326" s="7"/>
      <c r="E3326" s="5">
        <v>68</v>
      </c>
      <c r="F3326" s="4">
        <v>68</v>
      </c>
      <c r="G3326" s="4">
        <v>0</v>
      </c>
      <c r="H3326" s="3">
        <v>11</v>
      </c>
      <c r="I3326" s="13">
        <f t="shared" si="204"/>
        <v>37638000</v>
      </c>
      <c r="J3326" s="12">
        <f t="shared" si="205"/>
        <v>125800000</v>
      </c>
      <c r="K3326" s="13">
        <f t="shared" si="206"/>
        <v>125800000</v>
      </c>
      <c r="L3326" s="12">
        <f t="shared" si="207"/>
        <v>125800000</v>
      </c>
    </row>
    <row r="3327" spans="1:12" ht="56.25" x14ac:dyDescent="0.25">
      <c r="A3327" s="11">
        <v>601700</v>
      </c>
      <c r="B3327" s="1"/>
      <c r="C3327" s="2" t="s">
        <v>2016</v>
      </c>
      <c r="D3327" s="7"/>
      <c r="E3327" s="5">
        <v>35</v>
      </c>
      <c r="F3327" s="4">
        <v>35</v>
      </c>
      <c r="G3327" s="4">
        <v>0</v>
      </c>
      <c r="H3327" s="3">
        <v>11</v>
      </c>
      <c r="I3327" s="13">
        <f t="shared" si="204"/>
        <v>19372500</v>
      </c>
      <c r="J3327" s="12">
        <f t="shared" si="205"/>
        <v>64750000</v>
      </c>
      <c r="K3327" s="13">
        <f t="shared" si="206"/>
        <v>64750000</v>
      </c>
      <c r="L3327" s="12">
        <f t="shared" si="207"/>
        <v>64750000</v>
      </c>
    </row>
    <row r="3328" spans="1:12" ht="37.5" x14ac:dyDescent="0.25">
      <c r="A3328" s="11">
        <v>601705</v>
      </c>
      <c r="B3328" s="1"/>
      <c r="C3328" s="2" t="s">
        <v>2017</v>
      </c>
      <c r="D3328" s="7"/>
      <c r="E3328" s="5">
        <v>30</v>
      </c>
      <c r="F3328" s="4">
        <v>30</v>
      </c>
      <c r="G3328" s="4">
        <v>0</v>
      </c>
      <c r="H3328" s="3">
        <v>8</v>
      </c>
      <c r="I3328" s="13">
        <f t="shared" si="204"/>
        <v>16605000</v>
      </c>
      <c r="J3328" s="12">
        <f t="shared" si="205"/>
        <v>55500000</v>
      </c>
      <c r="K3328" s="13">
        <f t="shared" si="206"/>
        <v>55500000</v>
      </c>
      <c r="L3328" s="12">
        <f t="shared" si="207"/>
        <v>55500000</v>
      </c>
    </row>
    <row r="3329" spans="1:12" ht="56.25" x14ac:dyDescent="0.25">
      <c r="A3329" s="11">
        <v>601710</v>
      </c>
      <c r="B3329" s="1"/>
      <c r="C3329" s="2" t="s">
        <v>3642</v>
      </c>
      <c r="D3329" s="7"/>
      <c r="E3329" s="5">
        <v>35</v>
      </c>
      <c r="F3329" s="4">
        <v>35</v>
      </c>
      <c r="G3329" s="4">
        <v>0</v>
      </c>
      <c r="H3329" s="3">
        <v>8</v>
      </c>
      <c r="I3329" s="13">
        <f t="shared" si="204"/>
        <v>19372500</v>
      </c>
      <c r="J3329" s="12">
        <f t="shared" si="205"/>
        <v>64750000</v>
      </c>
      <c r="K3329" s="13">
        <f t="shared" si="206"/>
        <v>64750000</v>
      </c>
      <c r="L3329" s="12">
        <f t="shared" si="207"/>
        <v>64750000</v>
      </c>
    </row>
    <row r="3330" spans="1:12" ht="56.25" x14ac:dyDescent="0.25">
      <c r="A3330" s="11">
        <v>601715</v>
      </c>
      <c r="B3330" s="1"/>
      <c r="C3330" s="2" t="s">
        <v>2018</v>
      </c>
      <c r="D3330" s="7"/>
      <c r="E3330" s="5">
        <v>45</v>
      </c>
      <c r="F3330" s="4">
        <v>45</v>
      </c>
      <c r="G3330" s="4">
        <v>0</v>
      </c>
      <c r="H3330" s="3">
        <v>8</v>
      </c>
      <c r="I3330" s="13">
        <f t="shared" si="204"/>
        <v>24907500</v>
      </c>
      <c r="J3330" s="12">
        <f t="shared" si="205"/>
        <v>83250000</v>
      </c>
      <c r="K3330" s="13">
        <f t="shared" si="206"/>
        <v>83250000</v>
      </c>
      <c r="L3330" s="12">
        <f t="shared" si="207"/>
        <v>83250000</v>
      </c>
    </row>
    <row r="3331" spans="1:12" ht="56.25" x14ac:dyDescent="0.25">
      <c r="A3331" s="11">
        <v>601720</v>
      </c>
      <c r="B3331" s="1"/>
      <c r="C3331" s="2" t="s">
        <v>2019</v>
      </c>
      <c r="D3331" s="7" t="s">
        <v>3643</v>
      </c>
      <c r="E3331" s="5">
        <v>38</v>
      </c>
      <c r="F3331" s="4">
        <v>38</v>
      </c>
      <c r="G3331" s="4">
        <v>0</v>
      </c>
      <c r="H3331" s="3">
        <v>11</v>
      </c>
      <c r="I3331" s="13">
        <f t="shared" si="204"/>
        <v>21033000</v>
      </c>
      <c r="J3331" s="12">
        <f t="shared" si="205"/>
        <v>70300000</v>
      </c>
      <c r="K3331" s="13">
        <f t="shared" si="206"/>
        <v>70300000</v>
      </c>
      <c r="L3331" s="12">
        <f t="shared" si="207"/>
        <v>70300000</v>
      </c>
    </row>
    <row r="3332" spans="1:12" ht="93.75" x14ac:dyDescent="0.25">
      <c r="A3332" s="11">
        <v>601725</v>
      </c>
      <c r="B3332" s="1"/>
      <c r="C3332" s="2" t="s">
        <v>2020</v>
      </c>
      <c r="D3332" s="7"/>
      <c r="E3332" s="5">
        <v>24</v>
      </c>
      <c r="F3332" s="4">
        <v>24</v>
      </c>
      <c r="G3332" s="4">
        <v>0</v>
      </c>
      <c r="H3332" s="3">
        <v>7</v>
      </c>
      <c r="I3332" s="13">
        <f t="shared" ref="I3332:I3395" si="208">F3332*553500+G3332*1140000</f>
        <v>13284000</v>
      </c>
      <c r="J3332" s="12">
        <f t="shared" ref="J3332:J3395" si="209">F3332*1850000+G3332*5100000</f>
        <v>44400000</v>
      </c>
      <c r="K3332" s="13">
        <f t="shared" ref="K3332:K3395" si="210">F3332*1850000+G3332*2060000</f>
        <v>44400000</v>
      </c>
      <c r="L3332" s="12">
        <f t="shared" ref="L3332:L3395" si="211">F3332*1850000+G3332*4340000</f>
        <v>44400000</v>
      </c>
    </row>
    <row r="3333" spans="1:12" ht="37.5" x14ac:dyDescent="0.25">
      <c r="A3333" s="11">
        <v>601730</v>
      </c>
      <c r="B3333" s="1" t="s">
        <v>24</v>
      </c>
      <c r="C3333" s="2" t="s">
        <v>3644</v>
      </c>
      <c r="D3333" s="7"/>
      <c r="E3333" s="5">
        <v>13</v>
      </c>
      <c r="F3333" s="4">
        <v>13</v>
      </c>
      <c r="G3333" s="4">
        <v>0</v>
      </c>
      <c r="H3333" s="3">
        <v>0</v>
      </c>
      <c r="I3333" s="13">
        <f t="shared" si="208"/>
        <v>7195500</v>
      </c>
      <c r="J3333" s="12">
        <f t="shared" si="209"/>
        <v>24050000</v>
      </c>
      <c r="K3333" s="13">
        <f t="shared" si="210"/>
        <v>24050000</v>
      </c>
      <c r="L3333" s="12">
        <f t="shared" si="211"/>
        <v>24050000</v>
      </c>
    </row>
    <row r="3334" spans="1:12" ht="37.5" x14ac:dyDescent="0.25">
      <c r="A3334" s="11">
        <v>601735</v>
      </c>
      <c r="B3334" s="1"/>
      <c r="C3334" s="2" t="s">
        <v>2021</v>
      </c>
      <c r="D3334" s="7"/>
      <c r="E3334" s="5">
        <v>31</v>
      </c>
      <c r="F3334" s="4">
        <v>31</v>
      </c>
      <c r="G3334" s="4">
        <v>0</v>
      </c>
      <c r="H3334" s="3">
        <v>7</v>
      </c>
      <c r="I3334" s="13">
        <f t="shared" si="208"/>
        <v>17158500</v>
      </c>
      <c r="J3334" s="12">
        <f t="shared" si="209"/>
        <v>57350000</v>
      </c>
      <c r="K3334" s="13">
        <f t="shared" si="210"/>
        <v>57350000</v>
      </c>
      <c r="L3334" s="12">
        <f t="shared" si="211"/>
        <v>57350000</v>
      </c>
    </row>
    <row r="3335" spans="1:12" ht="56.25" x14ac:dyDescent="0.25">
      <c r="A3335" s="11">
        <v>601740</v>
      </c>
      <c r="B3335" s="1" t="s">
        <v>24</v>
      </c>
      <c r="C3335" s="2" t="s">
        <v>3645</v>
      </c>
      <c r="D3335" s="7"/>
      <c r="E3335" s="5">
        <v>14</v>
      </c>
      <c r="F3335" s="4">
        <v>14</v>
      </c>
      <c r="G3335" s="4">
        <v>0</v>
      </c>
      <c r="H3335" s="3">
        <v>6</v>
      </c>
      <c r="I3335" s="13">
        <f t="shared" si="208"/>
        <v>7749000</v>
      </c>
      <c r="J3335" s="12">
        <f t="shared" si="209"/>
        <v>25900000</v>
      </c>
      <c r="K3335" s="13">
        <f t="shared" si="210"/>
        <v>25900000</v>
      </c>
      <c r="L3335" s="12">
        <f t="shared" si="211"/>
        <v>25900000</v>
      </c>
    </row>
    <row r="3336" spans="1:12" ht="56.25" x14ac:dyDescent="0.25">
      <c r="A3336" s="11">
        <v>601745</v>
      </c>
      <c r="B3336" s="1"/>
      <c r="C3336" s="2" t="s">
        <v>2022</v>
      </c>
      <c r="D3336" s="7"/>
      <c r="E3336" s="5">
        <v>49</v>
      </c>
      <c r="F3336" s="4">
        <v>49</v>
      </c>
      <c r="G3336" s="4">
        <v>0</v>
      </c>
      <c r="H3336" s="3">
        <v>8</v>
      </c>
      <c r="I3336" s="13">
        <f t="shared" si="208"/>
        <v>27121500</v>
      </c>
      <c r="J3336" s="12">
        <f t="shared" si="209"/>
        <v>90650000</v>
      </c>
      <c r="K3336" s="13">
        <f t="shared" si="210"/>
        <v>90650000</v>
      </c>
      <c r="L3336" s="12">
        <f t="shared" si="211"/>
        <v>90650000</v>
      </c>
    </row>
    <row r="3337" spans="1:12" ht="37.5" x14ac:dyDescent="0.25">
      <c r="A3337" s="11">
        <v>601750</v>
      </c>
      <c r="B3337" s="1"/>
      <c r="C3337" s="2" t="s">
        <v>2023</v>
      </c>
      <c r="D3337" s="7"/>
      <c r="E3337" s="5">
        <v>71</v>
      </c>
      <c r="F3337" s="4">
        <v>71</v>
      </c>
      <c r="G3337" s="4">
        <v>0</v>
      </c>
      <c r="H3337" s="3">
        <v>8</v>
      </c>
      <c r="I3337" s="13">
        <f t="shared" si="208"/>
        <v>39298500</v>
      </c>
      <c r="J3337" s="12">
        <f t="shared" si="209"/>
        <v>131350000</v>
      </c>
      <c r="K3337" s="13">
        <f t="shared" si="210"/>
        <v>131350000</v>
      </c>
      <c r="L3337" s="12">
        <f t="shared" si="211"/>
        <v>131350000</v>
      </c>
    </row>
    <row r="3338" spans="1:12" ht="37.5" x14ac:dyDescent="0.25">
      <c r="A3338" s="11">
        <v>601755</v>
      </c>
      <c r="B3338" s="1" t="s">
        <v>24</v>
      </c>
      <c r="C3338" s="2" t="s">
        <v>2024</v>
      </c>
      <c r="D3338" s="7"/>
      <c r="E3338" s="5">
        <v>20</v>
      </c>
      <c r="F3338" s="4">
        <v>20</v>
      </c>
      <c r="G3338" s="4">
        <v>0</v>
      </c>
      <c r="H3338" s="3">
        <v>0</v>
      </c>
      <c r="I3338" s="13">
        <f t="shared" si="208"/>
        <v>11070000</v>
      </c>
      <c r="J3338" s="12">
        <f t="shared" si="209"/>
        <v>37000000</v>
      </c>
      <c r="K3338" s="13">
        <f t="shared" si="210"/>
        <v>37000000</v>
      </c>
      <c r="L3338" s="12">
        <f t="shared" si="211"/>
        <v>37000000</v>
      </c>
    </row>
    <row r="3339" spans="1:12" ht="37.5" x14ac:dyDescent="0.25">
      <c r="A3339" s="11">
        <v>601760</v>
      </c>
      <c r="B3339" s="1"/>
      <c r="C3339" s="2" t="s">
        <v>2025</v>
      </c>
      <c r="D3339" s="7"/>
      <c r="E3339" s="5">
        <v>25</v>
      </c>
      <c r="F3339" s="4">
        <v>25</v>
      </c>
      <c r="G3339" s="4">
        <v>0</v>
      </c>
      <c r="H3339" s="3">
        <v>8</v>
      </c>
      <c r="I3339" s="13">
        <f t="shared" si="208"/>
        <v>13837500</v>
      </c>
      <c r="J3339" s="12">
        <f t="shared" si="209"/>
        <v>46250000</v>
      </c>
      <c r="K3339" s="13">
        <f t="shared" si="210"/>
        <v>46250000</v>
      </c>
      <c r="L3339" s="12">
        <f t="shared" si="211"/>
        <v>46250000</v>
      </c>
    </row>
    <row r="3340" spans="1:12" ht="75" x14ac:dyDescent="0.25">
      <c r="A3340" s="11">
        <v>601765</v>
      </c>
      <c r="B3340" s="1"/>
      <c r="C3340" s="2" t="s">
        <v>2026</v>
      </c>
      <c r="D3340" s="7"/>
      <c r="E3340" s="5">
        <v>64</v>
      </c>
      <c r="F3340" s="4">
        <v>64</v>
      </c>
      <c r="G3340" s="4">
        <v>0</v>
      </c>
      <c r="H3340" s="3">
        <v>8</v>
      </c>
      <c r="I3340" s="13">
        <f t="shared" si="208"/>
        <v>35424000</v>
      </c>
      <c r="J3340" s="12">
        <f t="shared" si="209"/>
        <v>118400000</v>
      </c>
      <c r="K3340" s="13">
        <f t="shared" si="210"/>
        <v>118400000</v>
      </c>
      <c r="L3340" s="12">
        <f t="shared" si="211"/>
        <v>118400000</v>
      </c>
    </row>
    <row r="3341" spans="1:12" ht="19.5" x14ac:dyDescent="0.25">
      <c r="A3341" s="11">
        <v>601770</v>
      </c>
      <c r="B3341" s="1"/>
      <c r="C3341" s="2" t="s">
        <v>2027</v>
      </c>
      <c r="D3341" s="7"/>
      <c r="E3341" s="5">
        <v>15</v>
      </c>
      <c r="F3341" s="4">
        <v>15</v>
      </c>
      <c r="G3341" s="4">
        <v>0</v>
      </c>
      <c r="H3341" s="3">
        <v>6</v>
      </c>
      <c r="I3341" s="13">
        <f t="shared" si="208"/>
        <v>8302500</v>
      </c>
      <c r="J3341" s="12">
        <f t="shared" si="209"/>
        <v>27750000</v>
      </c>
      <c r="K3341" s="13">
        <f t="shared" si="210"/>
        <v>27750000</v>
      </c>
      <c r="L3341" s="12">
        <f t="shared" si="211"/>
        <v>27750000</v>
      </c>
    </row>
    <row r="3342" spans="1:12" ht="56.25" x14ac:dyDescent="0.25">
      <c r="A3342" s="11">
        <v>601775</v>
      </c>
      <c r="B3342" s="1"/>
      <c r="C3342" s="2" t="s">
        <v>2028</v>
      </c>
      <c r="D3342" s="7"/>
      <c r="E3342" s="5">
        <v>63</v>
      </c>
      <c r="F3342" s="4">
        <v>63</v>
      </c>
      <c r="G3342" s="4">
        <v>0</v>
      </c>
      <c r="H3342" s="3">
        <v>19</v>
      </c>
      <c r="I3342" s="13">
        <f t="shared" si="208"/>
        <v>34870500</v>
      </c>
      <c r="J3342" s="12">
        <f t="shared" si="209"/>
        <v>116550000</v>
      </c>
      <c r="K3342" s="13">
        <f t="shared" si="210"/>
        <v>116550000</v>
      </c>
      <c r="L3342" s="12">
        <f t="shared" si="211"/>
        <v>116550000</v>
      </c>
    </row>
    <row r="3343" spans="1:12" ht="56.25" x14ac:dyDescent="0.25">
      <c r="A3343" s="11">
        <v>601780</v>
      </c>
      <c r="B3343" s="1"/>
      <c r="C3343" s="2" t="s">
        <v>2029</v>
      </c>
      <c r="D3343" s="7"/>
      <c r="E3343" s="5">
        <v>47</v>
      </c>
      <c r="F3343" s="4">
        <v>47</v>
      </c>
      <c r="G3343" s="4">
        <v>0</v>
      </c>
      <c r="H3343" s="3">
        <v>9</v>
      </c>
      <c r="I3343" s="13">
        <f t="shared" si="208"/>
        <v>26014500</v>
      </c>
      <c r="J3343" s="12">
        <f t="shared" si="209"/>
        <v>86950000</v>
      </c>
      <c r="K3343" s="13">
        <f t="shared" si="210"/>
        <v>86950000</v>
      </c>
      <c r="L3343" s="12">
        <f t="shared" si="211"/>
        <v>86950000</v>
      </c>
    </row>
    <row r="3344" spans="1:12" ht="37.5" x14ac:dyDescent="0.25">
      <c r="A3344" s="11">
        <v>601785</v>
      </c>
      <c r="B3344" s="1"/>
      <c r="C3344" s="2" t="s">
        <v>3646</v>
      </c>
      <c r="D3344" s="7"/>
      <c r="E3344" s="5">
        <v>53</v>
      </c>
      <c r="F3344" s="4">
        <v>53</v>
      </c>
      <c r="G3344" s="4">
        <v>0</v>
      </c>
      <c r="H3344" s="3">
        <v>9</v>
      </c>
      <c r="I3344" s="13">
        <f t="shared" si="208"/>
        <v>29335500</v>
      </c>
      <c r="J3344" s="12">
        <f t="shared" si="209"/>
        <v>98050000</v>
      </c>
      <c r="K3344" s="13">
        <f t="shared" si="210"/>
        <v>98050000</v>
      </c>
      <c r="L3344" s="12">
        <f t="shared" si="211"/>
        <v>98050000</v>
      </c>
    </row>
    <row r="3345" spans="1:12" ht="75" x14ac:dyDescent="0.25">
      <c r="A3345" s="11">
        <v>601790</v>
      </c>
      <c r="B3345" s="1"/>
      <c r="C3345" s="2" t="s">
        <v>2030</v>
      </c>
      <c r="D3345" s="7"/>
      <c r="E3345" s="5">
        <v>43</v>
      </c>
      <c r="F3345" s="4">
        <v>43</v>
      </c>
      <c r="G3345" s="4">
        <v>0</v>
      </c>
      <c r="H3345" s="3">
        <v>7</v>
      </c>
      <c r="I3345" s="13">
        <f t="shared" si="208"/>
        <v>23800500</v>
      </c>
      <c r="J3345" s="12">
        <f t="shared" si="209"/>
        <v>79550000</v>
      </c>
      <c r="K3345" s="13">
        <f t="shared" si="210"/>
        <v>79550000</v>
      </c>
      <c r="L3345" s="12">
        <f t="shared" si="211"/>
        <v>79550000</v>
      </c>
    </row>
    <row r="3346" spans="1:12" ht="37.5" x14ac:dyDescent="0.25">
      <c r="A3346" s="11">
        <v>601795</v>
      </c>
      <c r="B3346" s="1" t="s">
        <v>24</v>
      </c>
      <c r="C3346" s="2" t="s">
        <v>3647</v>
      </c>
      <c r="D3346" s="7"/>
      <c r="E3346" s="5">
        <v>18</v>
      </c>
      <c r="F3346" s="4">
        <v>18</v>
      </c>
      <c r="G3346" s="4">
        <v>0</v>
      </c>
      <c r="H3346" s="3">
        <v>0</v>
      </c>
      <c r="I3346" s="13">
        <f t="shared" si="208"/>
        <v>9963000</v>
      </c>
      <c r="J3346" s="12">
        <f t="shared" si="209"/>
        <v>33300000</v>
      </c>
      <c r="K3346" s="13">
        <f t="shared" si="210"/>
        <v>33300000</v>
      </c>
      <c r="L3346" s="12">
        <f t="shared" si="211"/>
        <v>33300000</v>
      </c>
    </row>
    <row r="3347" spans="1:12" ht="75" x14ac:dyDescent="0.25">
      <c r="A3347" s="11">
        <v>601800</v>
      </c>
      <c r="B3347" s="1"/>
      <c r="C3347" s="2" t="s">
        <v>3648</v>
      </c>
      <c r="D3347" s="7"/>
      <c r="E3347" s="5">
        <v>56</v>
      </c>
      <c r="F3347" s="4">
        <v>56</v>
      </c>
      <c r="G3347" s="4">
        <v>0</v>
      </c>
      <c r="H3347" s="3">
        <v>7</v>
      </c>
      <c r="I3347" s="13">
        <f t="shared" si="208"/>
        <v>30996000</v>
      </c>
      <c r="J3347" s="12">
        <f t="shared" si="209"/>
        <v>103600000</v>
      </c>
      <c r="K3347" s="13">
        <f t="shared" si="210"/>
        <v>103600000</v>
      </c>
      <c r="L3347" s="12">
        <f t="shared" si="211"/>
        <v>103600000</v>
      </c>
    </row>
    <row r="3348" spans="1:12" ht="37.5" x14ac:dyDescent="0.25">
      <c r="A3348" s="11">
        <v>601805</v>
      </c>
      <c r="B3348" s="1" t="s">
        <v>24</v>
      </c>
      <c r="C3348" s="2" t="s">
        <v>3649</v>
      </c>
      <c r="D3348" s="7"/>
      <c r="E3348" s="5">
        <v>28</v>
      </c>
      <c r="F3348" s="4">
        <v>28</v>
      </c>
      <c r="G3348" s="4">
        <v>0</v>
      </c>
      <c r="H3348" s="3">
        <v>0</v>
      </c>
      <c r="I3348" s="13">
        <f t="shared" si="208"/>
        <v>15498000</v>
      </c>
      <c r="J3348" s="12">
        <f t="shared" si="209"/>
        <v>51800000</v>
      </c>
      <c r="K3348" s="13">
        <f t="shared" si="210"/>
        <v>51800000</v>
      </c>
      <c r="L3348" s="12">
        <f t="shared" si="211"/>
        <v>51800000</v>
      </c>
    </row>
    <row r="3349" spans="1:12" ht="19.5" x14ac:dyDescent="0.25">
      <c r="A3349" s="11">
        <v>601810</v>
      </c>
      <c r="B3349" s="1"/>
      <c r="C3349" s="2" t="s">
        <v>2031</v>
      </c>
      <c r="D3349" s="7"/>
      <c r="E3349" s="5">
        <v>65</v>
      </c>
      <c r="F3349" s="4">
        <v>65</v>
      </c>
      <c r="G3349" s="4">
        <v>0</v>
      </c>
      <c r="H3349" s="3">
        <v>7</v>
      </c>
      <c r="I3349" s="13">
        <f t="shared" si="208"/>
        <v>35977500</v>
      </c>
      <c r="J3349" s="12">
        <f t="shared" si="209"/>
        <v>120250000</v>
      </c>
      <c r="K3349" s="13">
        <f t="shared" si="210"/>
        <v>120250000</v>
      </c>
      <c r="L3349" s="12">
        <f t="shared" si="211"/>
        <v>120250000</v>
      </c>
    </row>
    <row r="3350" spans="1:12" ht="56.25" x14ac:dyDescent="0.25">
      <c r="A3350" s="11">
        <v>601815</v>
      </c>
      <c r="B3350" s="1"/>
      <c r="C3350" s="2" t="s">
        <v>2032</v>
      </c>
      <c r="D3350" s="7"/>
      <c r="E3350" s="5">
        <v>70</v>
      </c>
      <c r="F3350" s="4">
        <v>70</v>
      </c>
      <c r="G3350" s="4">
        <v>0</v>
      </c>
      <c r="H3350" s="3">
        <v>7</v>
      </c>
      <c r="I3350" s="13">
        <f t="shared" si="208"/>
        <v>38745000</v>
      </c>
      <c r="J3350" s="12">
        <f t="shared" si="209"/>
        <v>129500000</v>
      </c>
      <c r="K3350" s="13">
        <f t="shared" si="210"/>
        <v>129500000</v>
      </c>
      <c r="L3350" s="12">
        <f t="shared" si="211"/>
        <v>129500000</v>
      </c>
    </row>
    <row r="3351" spans="1:12" ht="19.5" x14ac:dyDescent="0.25">
      <c r="A3351" s="11">
        <v>601820</v>
      </c>
      <c r="B3351" s="1"/>
      <c r="C3351" s="2" t="s">
        <v>2033</v>
      </c>
      <c r="D3351" s="7"/>
      <c r="E3351" s="5">
        <v>82</v>
      </c>
      <c r="F3351" s="4">
        <v>82</v>
      </c>
      <c r="G3351" s="4">
        <v>0</v>
      </c>
      <c r="H3351" s="3">
        <v>8</v>
      </c>
      <c r="I3351" s="13">
        <f t="shared" si="208"/>
        <v>45387000</v>
      </c>
      <c r="J3351" s="12">
        <f t="shared" si="209"/>
        <v>151700000</v>
      </c>
      <c r="K3351" s="13">
        <f t="shared" si="210"/>
        <v>151700000</v>
      </c>
      <c r="L3351" s="12">
        <f t="shared" si="211"/>
        <v>151700000</v>
      </c>
    </row>
    <row r="3352" spans="1:12" ht="37.5" x14ac:dyDescent="0.25">
      <c r="A3352" s="11">
        <v>601825</v>
      </c>
      <c r="B3352" s="1" t="s">
        <v>24</v>
      </c>
      <c r="C3352" s="2" t="s">
        <v>3650</v>
      </c>
      <c r="D3352" s="7"/>
      <c r="E3352" s="5">
        <v>20</v>
      </c>
      <c r="F3352" s="4">
        <v>20</v>
      </c>
      <c r="G3352" s="4">
        <v>0</v>
      </c>
      <c r="H3352" s="3">
        <v>0</v>
      </c>
      <c r="I3352" s="13">
        <f t="shared" si="208"/>
        <v>11070000</v>
      </c>
      <c r="J3352" s="12">
        <f t="shared" si="209"/>
        <v>37000000</v>
      </c>
      <c r="K3352" s="13">
        <f t="shared" si="210"/>
        <v>37000000</v>
      </c>
      <c r="L3352" s="12">
        <f t="shared" si="211"/>
        <v>37000000</v>
      </c>
    </row>
    <row r="3353" spans="1:12" ht="37.5" x14ac:dyDescent="0.25">
      <c r="A3353" s="11">
        <v>601830</v>
      </c>
      <c r="B3353" s="1"/>
      <c r="C3353" s="2" t="s">
        <v>2034</v>
      </c>
      <c r="D3353" s="7"/>
      <c r="E3353" s="5">
        <v>95</v>
      </c>
      <c r="F3353" s="4">
        <v>95</v>
      </c>
      <c r="G3353" s="4">
        <v>0</v>
      </c>
      <c r="H3353" s="3">
        <v>8</v>
      </c>
      <c r="I3353" s="13">
        <f t="shared" si="208"/>
        <v>52582500</v>
      </c>
      <c r="J3353" s="12">
        <f t="shared" si="209"/>
        <v>175750000</v>
      </c>
      <c r="K3353" s="13">
        <f t="shared" si="210"/>
        <v>175750000</v>
      </c>
      <c r="L3353" s="12">
        <f t="shared" si="211"/>
        <v>175750000</v>
      </c>
    </row>
    <row r="3354" spans="1:12" ht="131.25" x14ac:dyDescent="0.25">
      <c r="A3354" s="11">
        <v>601835</v>
      </c>
      <c r="B3354" s="1"/>
      <c r="C3354" s="2" t="s">
        <v>2035</v>
      </c>
      <c r="D3354" s="7"/>
      <c r="E3354" s="5">
        <v>89</v>
      </c>
      <c r="F3354" s="4">
        <v>89</v>
      </c>
      <c r="G3354" s="4">
        <v>0</v>
      </c>
      <c r="H3354" s="3">
        <v>8</v>
      </c>
      <c r="I3354" s="13">
        <f t="shared" si="208"/>
        <v>49261500</v>
      </c>
      <c r="J3354" s="12">
        <f t="shared" si="209"/>
        <v>164650000</v>
      </c>
      <c r="K3354" s="13">
        <f t="shared" si="210"/>
        <v>164650000</v>
      </c>
      <c r="L3354" s="12">
        <f t="shared" si="211"/>
        <v>164650000</v>
      </c>
    </row>
    <row r="3355" spans="1:12" ht="37.5" x14ac:dyDescent="0.25">
      <c r="A3355" s="11">
        <v>601840</v>
      </c>
      <c r="B3355" s="1" t="s">
        <v>24</v>
      </c>
      <c r="C3355" s="2" t="s">
        <v>3651</v>
      </c>
      <c r="D3355" s="7"/>
      <c r="E3355" s="5">
        <v>9</v>
      </c>
      <c r="F3355" s="4">
        <v>9</v>
      </c>
      <c r="G3355" s="4">
        <v>0</v>
      </c>
      <c r="H3355" s="3">
        <v>0</v>
      </c>
      <c r="I3355" s="13">
        <f t="shared" si="208"/>
        <v>4981500</v>
      </c>
      <c r="J3355" s="12">
        <f t="shared" si="209"/>
        <v>16650000</v>
      </c>
      <c r="K3355" s="13">
        <f t="shared" si="210"/>
        <v>16650000</v>
      </c>
      <c r="L3355" s="12">
        <f t="shared" si="211"/>
        <v>16650000</v>
      </c>
    </row>
    <row r="3356" spans="1:12" ht="56.25" x14ac:dyDescent="0.25">
      <c r="A3356" s="11">
        <v>601845</v>
      </c>
      <c r="B3356" s="1" t="s">
        <v>24</v>
      </c>
      <c r="C3356" s="2" t="s">
        <v>3652</v>
      </c>
      <c r="D3356" s="7"/>
      <c r="E3356" s="5">
        <v>13</v>
      </c>
      <c r="F3356" s="4">
        <v>13</v>
      </c>
      <c r="G3356" s="4">
        <v>0</v>
      </c>
      <c r="H3356" s="3">
        <v>0</v>
      </c>
      <c r="I3356" s="13">
        <f t="shared" si="208"/>
        <v>7195500</v>
      </c>
      <c r="J3356" s="12">
        <f t="shared" si="209"/>
        <v>24050000</v>
      </c>
      <c r="K3356" s="13">
        <f t="shared" si="210"/>
        <v>24050000</v>
      </c>
      <c r="L3356" s="12">
        <f t="shared" si="211"/>
        <v>24050000</v>
      </c>
    </row>
    <row r="3357" spans="1:12" ht="37.5" x14ac:dyDescent="0.25">
      <c r="A3357" s="11">
        <v>601850</v>
      </c>
      <c r="B3357" s="1" t="s">
        <v>24</v>
      </c>
      <c r="C3357" s="2" t="s">
        <v>3653</v>
      </c>
      <c r="D3357" s="7"/>
      <c r="E3357" s="5">
        <v>14</v>
      </c>
      <c r="F3357" s="4">
        <v>14</v>
      </c>
      <c r="G3357" s="4">
        <v>0</v>
      </c>
      <c r="H3357" s="3">
        <v>0</v>
      </c>
      <c r="I3357" s="13">
        <f t="shared" si="208"/>
        <v>7749000</v>
      </c>
      <c r="J3357" s="12">
        <f t="shared" si="209"/>
        <v>25900000</v>
      </c>
      <c r="K3357" s="13">
        <f t="shared" si="210"/>
        <v>25900000</v>
      </c>
      <c r="L3357" s="12">
        <f t="shared" si="211"/>
        <v>25900000</v>
      </c>
    </row>
    <row r="3358" spans="1:12" ht="56.25" x14ac:dyDescent="0.25">
      <c r="A3358" s="11">
        <v>601855</v>
      </c>
      <c r="B3358" s="1"/>
      <c r="C3358" s="2" t="s">
        <v>5527</v>
      </c>
      <c r="D3358" s="7"/>
      <c r="E3358" s="5">
        <v>81</v>
      </c>
      <c r="F3358" s="4">
        <v>81</v>
      </c>
      <c r="G3358" s="4">
        <v>0</v>
      </c>
      <c r="H3358" s="3">
        <v>8</v>
      </c>
      <c r="I3358" s="13">
        <f t="shared" si="208"/>
        <v>44833500</v>
      </c>
      <c r="J3358" s="12">
        <f t="shared" si="209"/>
        <v>149850000</v>
      </c>
      <c r="K3358" s="13">
        <f t="shared" si="210"/>
        <v>149850000</v>
      </c>
      <c r="L3358" s="12">
        <f t="shared" si="211"/>
        <v>149850000</v>
      </c>
    </row>
    <row r="3359" spans="1:12" ht="56.25" x14ac:dyDescent="0.25">
      <c r="A3359" s="11">
        <v>601860</v>
      </c>
      <c r="B3359" s="1"/>
      <c r="C3359" s="2" t="s">
        <v>5528</v>
      </c>
      <c r="D3359" s="7"/>
      <c r="E3359" s="5">
        <v>96</v>
      </c>
      <c r="F3359" s="4">
        <v>96</v>
      </c>
      <c r="G3359" s="4">
        <v>0</v>
      </c>
      <c r="H3359" s="3">
        <v>8</v>
      </c>
      <c r="I3359" s="13">
        <f t="shared" si="208"/>
        <v>53136000</v>
      </c>
      <c r="J3359" s="12">
        <f t="shared" si="209"/>
        <v>177600000</v>
      </c>
      <c r="K3359" s="13">
        <f t="shared" si="210"/>
        <v>177600000</v>
      </c>
      <c r="L3359" s="12">
        <f t="shared" si="211"/>
        <v>177600000</v>
      </c>
    </row>
    <row r="3360" spans="1:12" ht="56.25" x14ac:dyDescent="0.25">
      <c r="A3360" s="11">
        <v>601865</v>
      </c>
      <c r="B3360" s="1"/>
      <c r="C3360" s="2" t="s">
        <v>2036</v>
      </c>
      <c r="D3360" s="7"/>
      <c r="E3360" s="5">
        <v>77</v>
      </c>
      <c r="F3360" s="4">
        <v>77</v>
      </c>
      <c r="G3360" s="4">
        <v>0</v>
      </c>
      <c r="H3360" s="3">
        <v>7</v>
      </c>
      <c r="I3360" s="13">
        <f t="shared" si="208"/>
        <v>42619500</v>
      </c>
      <c r="J3360" s="12">
        <f t="shared" si="209"/>
        <v>142450000</v>
      </c>
      <c r="K3360" s="13">
        <f t="shared" si="210"/>
        <v>142450000</v>
      </c>
      <c r="L3360" s="12">
        <f t="shared" si="211"/>
        <v>142450000</v>
      </c>
    </row>
    <row r="3361" spans="1:12" ht="56.25" x14ac:dyDescent="0.25">
      <c r="A3361" s="11">
        <v>601870</v>
      </c>
      <c r="B3361" s="1"/>
      <c r="C3361" s="2" t="s">
        <v>2037</v>
      </c>
      <c r="D3361" s="7"/>
      <c r="E3361" s="5">
        <v>76</v>
      </c>
      <c r="F3361" s="4">
        <v>76</v>
      </c>
      <c r="G3361" s="4">
        <v>0</v>
      </c>
      <c r="H3361" s="3">
        <v>8</v>
      </c>
      <c r="I3361" s="13">
        <f t="shared" si="208"/>
        <v>42066000</v>
      </c>
      <c r="J3361" s="12">
        <f t="shared" si="209"/>
        <v>140600000</v>
      </c>
      <c r="K3361" s="13">
        <f t="shared" si="210"/>
        <v>140600000</v>
      </c>
      <c r="L3361" s="12">
        <f t="shared" si="211"/>
        <v>140600000</v>
      </c>
    </row>
    <row r="3362" spans="1:12" ht="75" x14ac:dyDescent="0.25">
      <c r="A3362" s="11">
        <v>601875</v>
      </c>
      <c r="B3362" s="1"/>
      <c r="C3362" s="2" t="s">
        <v>2038</v>
      </c>
      <c r="D3362" s="7"/>
      <c r="E3362" s="5">
        <v>95</v>
      </c>
      <c r="F3362" s="4">
        <v>95</v>
      </c>
      <c r="G3362" s="4">
        <v>0</v>
      </c>
      <c r="H3362" s="3">
        <v>8</v>
      </c>
      <c r="I3362" s="13">
        <f t="shared" si="208"/>
        <v>52582500</v>
      </c>
      <c r="J3362" s="12">
        <f t="shared" si="209"/>
        <v>175750000</v>
      </c>
      <c r="K3362" s="13">
        <f t="shared" si="210"/>
        <v>175750000</v>
      </c>
      <c r="L3362" s="12">
        <f t="shared" si="211"/>
        <v>175750000</v>
      </c>
    </row>
    <row r="3363" spans="1:12" ht="37.5" x14ac:dyDescent="0.25">
      <c r="A3363" s="11">
        <v>601880</v>
      </c>
      <c r="B3363" s="1" t="s">
        <v>24</v>
      </c>
      <c r="C3363" s="2" t="s">
        <v>3654</v>
      </c>
      <c r="D3363" s="7"/>
      <c r="E3363" s="5">
        <v>30</v>
      </c>
      <c r="F3363" s="4">
        <v>30</v>
      </c>
      <c r="G3363" s="4">
        <v>0</v>
      </c>
      <c r="H3363" s="3">
        <v>0</v>
      </c>
      <c r="I3363" s="13">
        <f t="shared" si="208"/>
        <v>16605000</v>
      </c>
      <c r="J3363" s="12">
        <f t="shared" si="209"/>
        <v>55500000</v>
      </c>
      <c r="K3363" s="13">
        <f t="shared" si="210"/>
        <v>55500000</v>
      </c>
      <c r="L3363" s="12">
        <f t="shared" si="211"/>
        <v>55500000</v>
      </c>
    </row>
    <row r="3364" spans="1:12" ht="37.5" x14ac:dyDescent="0.25">
      <c r="A3364" s="11">
        <v>601885</v>
      </c>
      <c r="B3364" s="1" t="s">
        <v>24</v>
      </c>
      <c r="C3364" s="2" t="s">
        <v>3655</v>
      </c>
      <c r="D3364" s="7"/>
      <c r="E3364" s="5">
        <v>48</v>
      </c>
      <c r="F3364" s="4">
        <v>48</v>
      </c>
      <c r="G3364" s="4">
        <v>0</v>
      </c>
      <c r="H3364" s="3">
        <v>0</v>
      </c>
      <c r="I3364" s="13">
        <f t="shared" si="208"/>
        <v>26568000</v>
      </c>
      <c r="J3364" s="12">
        <f t="shared" si="209"/>
        <v>88800000</v>
      </c>
      <c r="K3364" s="13">
        <f t="shared" si="210"/>
        <v>88800000</v>
      </c>
      <c r="L3364" s="12">
        <f t="shared" si="211"/>
        <v>88800000</v>
      </c>
    </row>
    <row r="3365" spans="1:12" ht="37.5" x14ac:dyDescent="0.25">
      <c r="A3365" s="11">
        <v>601890</v>
      </c>
      <c r="B3365" s="1"/>
      <c r="C3365" s="2" t="s">
        <v>2039</v>
      </c>
      <c r="D3365" s="7"/>
      <c r="E3365" s="5">
        <v>60</v>
      </c>
      <c r="F3365" s="4">
        <v>60</v>
      </c>
      <c r="G3365" s="4">
        <v>0</v>
      </c>
      <c r="H3365" s="3">
        <v>8</v>
      </c>
      <c r="I3365" s="13">
        <f t="shared" si="208"/>
        <v>33210000</v>
      </c>
      <c r="J3365" s="12">
        <f t="shared" si="209"/>
        <v>111000000</v>
      </c>
      <c r="K3365" s="13">
        <f t="shared" si="210"/>
        <v>111000000</v>
      </c>
      <c r="L3365" s="12">
        <f t="shared" si="211"/>
        <v>111000000</v>
      </c>
    </row>
    <row r="3366" spans="1:12" ht="56.25" x14ac:dyDescent="0.25">
      <c r="A3366" s="11">
        <v>601891</v>
      </c>
      <c r="B3366" s="1"/>
      <c r="C3366" s="2" t="s">
        <v>3656</v>
      </c>
      <c r="D3366" s="7"/>
      <c r="E3366" s="5">
        <v>58</v>
      </c>
      <c r="F3366" s="4">
        <v>58</v>
      </c>
      <c r="G3366" s="4">
        <v>0</v>
      </c>
      <c r="H3366" s="3">
        <v>8</v>
      </c>
      <c r="I3366" s="13">
        <f t="shared" si="208"/>
        <v>32103000</v>
      </c>
      <c r="J3366" s="12">
        <f t="shared" si="209"/>
        <v>107300000</v>
      </c>
      <c r="K3366" s="13">
        <f t="shared" si="210"/>
        <v>107300000</v>
      </c>
      <c r="L3366" s="12">
        <f t="shared" si="211"/>
        <v>107300000</v>
      </c>
    </row>
    <row r="3367" spans="1:12" ht="75" x14ac:dyDescent="0.25">
      <c r="A3367" s="11">
        <v>601892</v>
      </c>
      <c r="B3367" s="1" t="s">
        <v>24</v>
      </c>
      <c r="C3367" s="2" t="s">
        <v>3657</v>
      </c>
      <c r="D3367" s="7"/>
      <c r="E3367" s="5">
        <v>14</v>
      </c>
      <c r="F3367" s="4">
        <v>14</v>
      </c>
      <c r="G3367" s="4">
        <v>0</v>
      </c>
      <c r="H3367" s="3">
        <v>0</v>
      </c>
      <c r="I3367" s="13">
        <f t="shared" si="208"/>
        <v>7749000</v>
      </c>
      <c r="J3367" s="12">
        <f t="shared" si="209"/>
        <v>25900000</v>
      </c>
      <c r="K3367" s="13">
        <f t="shared" si="210"/>
        <v>25900000</v>
      </c>
      <c r="L3367" s="12">
        <f t="shared" si="211"/>
        <v>25900000</v>
      </c>
    </row>
    <row r="3368" spans="1:12" ht="75" x14ac:dyDescent="0.25">
      <c r="A3368" s="11">
        <v>601895</v>
      </c>
      <c r="B3368" s="1"/>
      <c r="C3368" s="2" t="s">
        <v>3658</v>
      </c>
      <c r="D3368" s="7"/>
      <c r="E3368" s="5">
        <v>39</v>
      </c>
      <c r="F3368" s="4">
        <v>39</v>
      </c>
      <c r="G3368" s="4">
        <v>0</v>
      </c>
      <c r="H3368" s="3">
        <v>10</v>
      </c>
      <c r="I3368" s="13">
        <f t="shared" si="208"/>
        <v>21586500</v>
      </c>
      <c r="J3368" s="12">
        <f t="shared" si="209"/>
        <v>72150000</v>
      </c>
      <c r="K3368" s="13">
        <f t="shared" si="210"/>
        <v>72150000</v>
      </c>
      <c r="L3368" s="12">
        <f t="shared" si="211"/>
        <v>72150000</v>
      </c>
    </row>
    <row r="3369" spans="1:12" ht="37.5" x14ac:dyDescent="0.25">
      <c r="A3369" s="11">
        <v>601900</v>
      </c>
      <c r="B3369" s="1"/>
      <c r="C3369" s="2" t="s">
        <v>3659</v>
      </c>
      <c r="D3369" s="7" t="s">
        <v>3660</v>
      </c>
      <c r="E3369" s="5">
        <v>49</v>
      </c>
      <c r="F3369" s="4">
        <v>49</v>
      </c>
      <c r="G3369" s="4">
        <v>0</v>
      </c>
      <c r="H3369" s="3">
        <v>10</v>
      </c>
      <c r="I3369" s="13">
        <f t="shared" si="208"/>
        <v>27121500</v>
      </c>
      <c r="J3369" s="12">
        <f t="shared" si="209"/>
        <v>90650000</v>
      </c>
      <c r="K3369" s="13">
        <f t="shared" si="210"/>
        <v>90650000</v>
      </c>
      <c r="L3369" s="12">
        <f t="shared" si="211"/>
        <v>90650000</v>
      </c>
    </row>
    <row r="3370" spans="1:12" ht="131.25" x14ac:dyDescent="0.25">
      <c r="A3370" s="11">
        <v>601905</v>
      </c>
      <c r="B3370" s="1"/>
      <c r="C3370" s="2" t="s">
        <v>3661</v>
      </c>
      <c r="D3370" s="7" t="s">
        <v>2040</v>
      </c>
      <c r="E3370" s="5">
        <v>81</v>
      </c>
      <c r="F3370" s="4">
        <v>81</v>
      </c>
      <c r="G3370" s="4">
        <v>0</v>
      </c>
      <c r="H3370" s="3">
        <v>10</v>
      </c>
      <c r="I3370" s="13">
        <f t="shared" si="208"/>
        <v>44833500</v>
      </c>
      <c r="J3370" s="12">
        <f t="shared" si="209"/>
        <v>149850000</v>
      </c>
      <c r="K3370" s="13">
        <f t="shared" si="210"/>
        <v>149850000</v>
      </c>
      <c r="L3370" s="12">
        <f t="shared" si="211"/>
        <v>149850000</v>
      </c>
    </row>
    <row r="3371" spans="1:12" ht="93.75" x14ac:dyDescent="0.25">
      <c r="A3371" s="11">
        <v>601910</v>
      </c>
      <c r="B3371" s="1" t="s">
        <v>16</v>
      </c>
      <c r="C3371" s="2" t="s">
        <v>2041</v>
      </c>
      <c r="D3371" s="7"/>
      <c r="E3371" s="5">
        <v>15</v>
      </c>
      <c r="F3371" s="4">
        <v>15</v>
      </c>
      <c r="G3371" s="4">
        <v>0</v>
      </c>
      <c r="H3371" s="3">
        <v>10</v>
      </c>
      <c r="I3371" s="13">
        <f t="shared" si="208"/>
        <v>8302500</v>
      </c>
      <c r="J3371" s="12">
        <f t="shared" si="209"/>
        <v>27750000</v>
      </c>
      <c r="K3371" s="13">
        <f t="shared" si="210"/>
        <v>27750000</v>
      </c>
      <c r="L3371" s="12">
        <f t="shared" si="211"/>
        <v>27750000</v>
      </c>
    </row>
    <row r="3372" spans="1:12" ht="225" x14ac:dyDescent="0.25">
      <c r="A3372" s="11">
        <v>601915</v>
      </c>
      <c r="B3372" s="1" t="s">
        <v>16</v>
      </c>
      <c r="C3372" s="2" t="s">
        <v>2042</v>
      </c>
      <c r="D3372" s="7"/>
      <c r="E3372" s="5">
        <v>46</v>
      </c>
      <c r="F3372" s="4">
        <v>46</v>
      </c>
      <c r="G3372" s="4">
        <v>0</v>
      </c>
      <c r="H3372" s="3">
        <v>10</v>
      </c>
      <c r="I3372" s="13">
        <f t="shared" si="208"/>
        <v>25461000</v>
      </c>
      <c r="J3372" s="12">
        <f t="shared" si="209"/>
        <v>85100000</v>
      </c>
      <c r="K3372" s="13">
        <f t="shared" si="210"/>
        <v>85100000</v>
      </c>
      <c r="L3372" s="12">
        <f t="shared" si="211"/>
        <v>85100000</v>
      </c>
    </row>
    <row r="3373" spans="1:12" ht="56.25" x14ac:dyDescent="0.25">
      <c r="A3373" s="11">
        <v>601920</v>
      </c>
      <c r="B3373" s="1"/>
      <c r="C3373" s="2" t="s">
        <v>2043</v>
      </c>
      <c r="D3373" s="7" t="s">
        <v>3662</v>
      </c>
      <c r="E3373" s="5">
        <v>35</v>
      </c>
      <c r="F3373" s="4">
        <v>35</v>
      </c>
      <c r="G3373" s="4">
        <v>0</v>
      </c>
      <c r="H3373" s="3">
        <v>10</v>
      </c>
      <c r="I3373" s="13">
        <f t="shared" si="208"/>
        <v>19372500</v>
      </c>
      <c r="J3373" s="12">
        <f t="shared" si="209"/>
        <v>64750000</v>
      </c>
      <c r="K3373" s="13">
        <f t="shared" si="210"/>
        <v>64750000</v>
      </c>
      <c r="L3373" s="12">
        <f t="shared" si="211"/>
        <v>64750000</v>
      </c>
    </row>
    <row r="3374" spans="1:12" ht="150" x14ac:dyDescent="0.25">
      <c r="A3374" s="11">
        <v>601925</v>
      </c>
      <c r="B3374" s="1"/>
      <c r="C3374" s="2" t="s">
        <v>3663</v>
      </c>
      <c r="D3374" s="7"/>
      <c r="E3374" s="5">
        <v>3</v>
      </c>
      <c r="F3374" s="4">
        <v>3</v>
      </c>
      <c r="G3374" s="4">
        <v>0</v>
      </c>
      <c r="H3374" s="3">
        <v>8</v>
      </c>
      <c r="I3374" s="13">
        <f t="shared" si="208"/>
        <v>1660500</v>
      </c>
      <c r="J3374" s="12">
        <f t="shared" si="209"/>
        <v>5550000</v>
      </c>
      <c r="K3374" s="13">
        <f t="shared" si="210"/>
        <v>5550000</v>
      </c>
      <c r="L3374" s="12">
        <f t="shared" si="211"/>
        <v>5550000</v>
      </c>
    </row>
    <row r="3375" spans="1:12" ht="75" x14ac:dyDescent="0.25">
      <c r="A3375" s="11">
        <v>601930</v>
      </c>
      <c r="B3375" s="1"/>
      <c r="C3375" s="2" t="s">
        <v>3664</v>
      </c>
      <c r="D3375" s="7" t="s">
        <v>3665</v>
      </c>
      <c r="E3375" s="5">
        <v>39</v>
      </c>
      <c r="F3375" s="4">
        <v>39</v>
      </c>
      <c r="G3375" s="4">
        <v>0</v>
      </c>
      <c r="H3375" s="3">
        <v>10</v>
      </c>
      <c r="I3375" s="13">
        <f t="shared" si="208"/>
        <v>21586500</v>
      </c>
      <c r="J3375" s="12">
        <f t="shared" si="209"/>
        <v>72150000</v>
      </c>
      <c r="K3375" s="13">
        <f t="shared" si="210"/>
        <v>72150000</v>
      </c>
      <c r="L3375" s="12">
        <f t="shared" si="211"/>
        <v>72150000</v>
      </c>
    </row>
    <row r="3376" spans="1:12" ht="75" x14ac:dyDescent="0.25">
      <c r="A3376" s="11">
        <v>601935</v>
      </c>
      <c r="B3376" s="1"/>
      <c r="C3376" s="2" t="s">
        <v>3666</v>
      </c>
      <c r="D3376" s="7" t="s">
        <v>3667</v>
      </c>
      <c r="E3376" s="5">
        <v>57</v>
      </c>
      <c r="F3376" s="4">
        <v>57</v>
      </c>
      <c r="G3376" s="4">
        <v>0</v>
      </c>
      <c r="H3376" s="3">
        <v>10</v>
      </c>
      <c r="I3376" s="13">
        <f t="shared" si="208"/>
        <v>31549500</v>
      </c>
      <c r="J3376" s="12">
        <f t="shared" si="209"/>
        <v>105450000</v>
      </c>
      <c r="K3376" s="13">
        <f t="shared" si="210"/>
        <v>105450000</v>
      </c>
      <c r="L3376" s="12">
        <f t="shared" si="211"/>
        <v>105450000</v>
      </c>
    </row>
    <row r="3377" spans="1:12" ht="75" x14ac:dyDescent="0.25">
      <c r="A3377" s="11">
        <v>601940</v>
      </c>
      <c r="B3377" s="1"/>
      <c r="C3377" s="2" t="s">
        <v>2044</v>
      </c>
      <c r="D3377" s="7"/>
      <c r="E3377" s="5">
        <v>65</v>
      </c>
      <c r="F3377" s="4">
        <v>65</v>
      </c>
      <c r="G3377" s="4">
        <v>0</v>
      </c>
      <c r="H3377" s="3">
        <v>10</v>
      </c>
      <c r="I3377" s="13">
        <f t="shared" si="208"/>
        <v>35977500</v>
      </c>
      <c r="J3377" s="12">
        <f t="shared" si="209"/>
        <v>120250000</v>
      </c>
      <c r="K3377" s="13">
        <f t="shared" si="210"/>
        <v>120250000</v>
      </c>
      <c r="L3377" s="12">
        <f t="shared" si="211"/>
        <v>120250000</v>
      </c>
    </row>
    <row r="3378" spans="1:12" ht="150" x14ac:dyDescent="0.25">
      <c r="A3378" s="11">
        <v>601945</v>
      </c>
      <c r="B3378" s="1"/>
      <c r="C3378" s="2" t="s">
        <v>2045</v>
      </c>
      <c r="D3378" s="7"/>
      <c r="E3378" s="5">
        <v>19</v>
      </c>
      <c r="F3378" s="4">
        <v>19</v>
      </c>
      <c r="G3378" s="4">
        <v>0</v>
      </c>
      <c r="H3378" s="3">
        <v>8</v>
      </c>
      <c r="I3378" s="13">
        <f t="shared" si="208"/>
        <v>10516500</v>
      </c>
      <c r="J3378" s="12">
        <f t="shared" si="209"/>
        <v>35150000</v>
      </c>
      <c r="K3378" s="13">
        <f t="shared" si="210"/>
        <v>35150000</v>
      </c>
      <c r="L3378" s="12">
        <f t="shared" si="211"/>
        <v>35150000</v>
      </c>
    </row>
    <row r="3379" spans="1:12" ht="56.25" x14ac:dyDescent="0.25">
      <c r="A3379" s="11">
        <v>601950</v>
      </c>
      <c r="B3379" s="1"/>
      <c r="C3379" s="2" t="s">
        <v>2046</v>
      </c>
      <c r="D3379" s="7"/>
      <c r="E3379" s="5">
        <v>29</v>
      </c>
      <c r="F3379" s="4">
        <v>29</v>
      </c>
      <c r="G3379" s="4">
        <v>0</v>
      </c>
      <c r="H3379" s="3">
        <v>10</v>
      </c>
      <c r="I3379" s="13">
        <f t="shared" si="208"/>
        <v>16051500</v>
      </c>
      <c r="J3379" s="12">
        <f t="shared" si="209"/>
        <v>53650000</v>
      </c>
      <c r="K3379" s="13">
        <f t="shared" si="210"/>
        <v>53650000</v>
      </c>
      <c r="L3379" s="12">
        <f t="shared" si="211"/>
        <v>53650000</v>
      </c>
    </row>
    <row r="3380" spans="1:12" ht="56.25" x14ac:dyDescent="0.25">
      <c r="A3380" s="11">
        <v>601955</v>
      </c>
      <c r="B3380" s="1"/>
      <c r="C3380" s="2" t="s">
        <v>2047</v>
      </c>
      <c r="D3380" s="7"/>
      <c r="E3380" s="5">
        <v>41</v>
      </c>
      <c r="F3380" s="4">
        <v>41</v>
      </c>
      <c r="G3380" s="4">
        <v>0</v>
      </c>
      <c r="H3380" s="3">
        <v>10</v>
      </c>
      <c r="I3380" s="13">
        <f t="shared" si="208"/>
        <v>22693500</v>
      </c>
      <c r="J3380" s="12">
        <f t="shared" si="209"/>
        <v>75850000</v>
      </c>
      <c r="K3380" s="13">
        <f t="shared" si="210"/>
        <v>75850000</v>
      </c>
      <c r="L3380" s="12">
        <f t="shared" si="211"/>
        <v>75850000</v>
      </c>
    </row>
    <row r="3381" spans="1:12" ht="75" x14ac:dyDescent="0.25">
      <c r="A3381" s="11">
        <v>601960</v>
      </c>
      <c r="B3381" s="1"/>
      <c r="C3381" s="2" t="s">
        <v>2048</v>
      </c>
      <c r="D3381" s="7"/>
      <c r="E3381" s="5">
        <v>68</v>
      </c>
      <c r="F3381" s="4">
        <v>68</v>
      </c>
      <c r="G3381" s="4">
        <v>0</v>
      </c>
      <c r="H3381" s="3">
        <v>10</v>
      </c>
      <c r="I3381" s="13">
        <f t="shared" si="208"/>
        <v>37638000</v>
      </c>
      <c r="J3381" s="12">
        <f t="shared" si="209"/>
        <v>125800000</v>
      </c>
      <c r="K3381" s="13">
        <f t="shared" si="210"/>
        <v>125800000</v>
      </c>
      <c r="L3381" s="12">
        <f t="shared" si="211"/>
        <v>125800000</v>
      </c>
    </row>
    <row r="3382" spans="1:12" ht="56.25" x14ac:dyDescent="0.25">
      <c r="A3382" s="11">
        <v>601965</v>
      </c>
      <c r="B3382" s="1"/>
      <c r="C3382" s="2" t="s">
        <v>3668</v>
      </c>
      <c r="D3382" s="7" t="s">
        <v>3669</v>
      </c>
      <c r="E3382" s="5">
        <v>25</v>
      </c>
      <c r="F3382" s="4">
        <v>25</v>
      </c>
      <c r="G3382" s="4">
        <v>0</v>
      </c>
      <c r="H3382" s="3">
        <v>10</v>
      </c>
      <c r="I3382" s="13">
        <f t="shared" si="208"/>
        <v>13837500</v>
      </c>
      <c r="J3382" s="12">
        <f t="shared" si="209"/>
        <v>46250000</v>
      </c>
      <c r="K3382" s="13">
        <f t="shared" si="210"/>
        <v>46250000</v>
      </c>
      <c r="L3382" s="12">
        <f t="shared" si="211"/>
        <v>46250000</v>
      </c>
    </row>
    <row r="3383" spans="1:12" ht="56.25" x14ac:dyDescent="0.25">
      <c r="A3383" s="11">
        <v>601970</v>
      </c>
      <c r="B3383" s="1"/>
      <c r="C3383" s="2" t="s">
        <v>2049</v>
      </c>
      <c r="D3383" s="7"/>
      <c r="E3383" s="5">
        <v>30</v>
      </c>
      <c r="F3383" s="4">
        <v>30</v>
      </c>
      <c r="G3383" s="4">
        <v>0</v>
      </c>
      <c r="H3383" s="3">
        <v>10</v>
      </c>
      <c r="I3383" s="13">
        <f t="shared" si="208"/>
        <v>16605000</v>
      </c>
      <c r="J3383" s="12">
        <f t="shared" si="209"/>
        <v>55500000</v>
      </c>
      <c r="K3383" s="13">
        <f t="shared" si="210"/>
        <v>55500000</v>
      </c>
      <c r="L3383" s="12">
        <f t="shared" si="211"/>
        <v>55500000</v>
      </c>
    </row>
    <row r="3384" spans="1:12" ht="56.25" x14ac:dyDescent="0.25">
      <c r="A3384" s="11">
        <v>601975</v>
      </c>
      <c r="B3384" s="1"/>
      <c r="C3384" s="2" t="s">
        <v>2050</v>
      </c>
      <c r="D3384" s="7"/>
      <c r="E3384" s="5">
        <v>34</v>
      </c>
      <c r="F3384" s="4">
        <v>34</v>
      </c>
      <c r="G3384" s="4">
        <v>0</v>
      </c>
      <c r="H3384" s="3">
        <v>8</v>
      </c>
      <c r="I3384" s="13">
        <f t="shared" si="208"/>
        <v>18819000</v>
      </c>
      <c r="J3384" s="12">
        <f t="shared" si="209"/>
        <v>62900000</v>
      </c>
      <c r="K3384" s="13">
        <f t="shared" si="210"/>
        <v>62900000</v>
      </c>
      <c r="L3384" s="12">
        <f t="shared" si="211"/>
        <v>62900000</v>
      </c>
    </row>
    <row r="3385" spans="1:12" ht="19.5" x14ac:dyDescent="0.25">
      <c r="A3385" s="11">
        <v>601980</v>
      </c>
      <c r="B3385" s="1"/>
      <c r="C3385" s="2" t="s">
        <v>2051</v>
      </c>
      <c r="D3385" s="7"/>
      <c r="E3385" s="5">
        <v>6</v>
      </c>
      <c r="F3385" s="4">
        <v>6</v>
      </c>
      <c r="G3385" s="4">
        <v>0</v>
      </c>
      <c r="H3385" s="3">
        <v>8</v>
      </c>
      <c r="I3385" s="13">
        <f t="shared" si="208"/>
        <v>3321000</v>
      </c>
      <c r="J3385" s="12">
        <f t="shared" si="209"/>
        <v>11100000</v>
      </c>
      <c r="K3385" s="13">
        <f t="shared" si="210"/>
        <v>11100000</v>
      </c>
      <c r="L3385" s="12">
        <f t="shared" si="211"/>
        <v>11100000</v>
      </c>
    </row>
    <row r="3386" spans="1:12" ht="37.5" x14ac:dyDescent="0.25">
      <c r="A3386" s="11">
        <v>601985</v>
      </c>
      <c r="B3386" s="1"/>
      <c r="C3386" s="2" t="s">
        <v>2052</v>
      </c>
      <c r="D3386" s="7"/>
      <c r="E3386" s="5">
        <v>21</v>
      </c>
      <c r="F3386" s="4">
        <v>21</v>
      </c>
      <c r="G3386" s="4">
        <v>0</v>
      </c>
      <c r="H3386" s="3">
        <v>8</v>
      </c>
      <c r="I3386" s="13">
        <f t="shared" si="208"/>
        <v>11623500</v>
      </c>
      <c r="J3386" s="12">
        <f t="shared" si="209"/>
        <v>38850000</v>
      </c>
      <c r="K3386" s="13">
        <f t="shared" si="210"/>
        <v>38850000</v>
      </c>
      <c r="L3386" s="12">
        <f t="shared" si="211"/>
        <v>38850000</v>
      </c>
    </row>
    <row r="3387" spans="1:12" ht="37.5" x14ac:dyDescent="0.25">
      <c r="A3387" s="11">
        <v>601990</v>
      </c>
      <c r="B3387" s="1"/>
      <c r="C3387" s="2" t="s">
        <v>2053</v>
      </c>
      <c r="D3387" s="7"/>
      <c r="E3387" s="5">
        <v>28</v>
      </c>
      <c r="F3387" s="4">
        <v>28</v>
      </c>
      <c r="G3387" s="4">
        <v>0</v>
      </c>
      <c r="H3387" s="3">
        <v>10</v>
      </c>
      <c r="I3387" s="13">
        <f t="shared" si="208"/>
        <v>15498000</v>
      </c>
      <c r="J3387" s="12">
        <f t="shared" si="209"/>
        <v>51800000</v>
      </c>
      <c r="K3387" s="13">
        <f t="shared" si="210"/>
        <v>51800000</v>
      </c>
      <c r="L3387" s="12">
        <f t="shared" si="211"/>
        <v>51800000</v>
      </c>
    </row>
    <row r="3388" spans="1:12" ht="56.25" x14ac:dyDescent="0.25">
      <c r="A3388" s="11">
        <v>601995</v>
      </c>
      <c r="B3388" s="1"/>
      <c r="C3388" s="2" t="s">
        <v>2054</v>
      </c>
      <c r="D3388" s="7"/>
      <c r="E3388" s="5">
        <v>5</v>
      </c>
      <c r="F3388" s="4">
        <v>5</v>
      </c>
      <c r="G3388" s="4">
        <v>0</v>
      </c>
      <c r="H3388" s="3">
        <v>8</v>
      </c>
      <c r="I3388" s="13">
        <f t="shared" si="208"/>
        <v>2767500</v>
      </c>
      <c r="J3388" s="12">
        <f t="shared" si="209"/>
        <v>9250000</v>
      </c>
      <c r="K3388" s="13">
        <f t="shared" si="210"/>
        <v>9250000</v>
      </c>
      <c r="L3388" s="12">
        <f t="shared" si="211"/>
        <v>9250000</v>
      </c>
    </row>
    <row r="3389" spans="1:12" ht="56.25" x14ac:dyDescent="0.25">
      <c r="A3389" s="11">
        <v>602000</v>
      </c>
      <c r="B3389" s="1"/>
      <c r="C3389" s="2" t="s">
        <v>2055</v>
      </c>
      <c r="D3389" s="7"/>
      <c r="E3389" s="5">
        <v>4</v>
      </c>
      <c r="F3389" s="4">
        <v>4</v>
      </c>
      <c r="G3389" s="4">
        <v>0</v>
      </c>
      <c r="H3389" s="3">
        <v>8</v>
      </c>
      <c r="I3389" s="13">
        <f t="shared" si="208"/>
        <v>2214000</v>
      </c>
      <c r="J3389" s="12">
        <f t="shared" si="209"/>
        <v>7400000</v>
      </c>
      <c r="K3389" s="13">
        <f t="shared" si="210"/>
        <v>7400000</v>
      </c>
      <c r="L3389" s="12">
        <f t="shared" si="211"/>
        <v>7400000</v>
      </c>
    </row>
    <row r="3390" spans="1:12" ht="75" x14ac:dyDescent="0.25">
      <c r="A3390" s="11">
        <v>602005</v>
      </c>
      <c r="B3390" s="1"/>
      <c r="C3390" s="2" t="s">
        <v>2056</v>
      </c>
      <c r="D3390" s="7"/>
      <c r="E3390" s="5">
        <v>12</v>
      </c>
      <c r="F3390" s="4">
        <v>12</v>
      </c>
      <c r="G3390" s="4">
        <v>0</v>
      </c>
      <c r="H3390" s="3">
        <v>8</v>
      </c>
      <c r="I3390" s="13">
        <f t="shared" si="208"/>
        <v>6642000</v>
      </c>
      <c r="J3390" s="12">
        <f t="shared" si="209"/>
        <v>22200000</v>
      </c>
      <c r="K3390" s="13">
        <f t="shared" si="210"/>
        <v>22200000</v>
      </c>
      <c r="L3390" s="12">
        <f t="shared" si="211"/>
        <v>22200000</v>
      </c>
    </row>
    <row r="3391" spans="1:12" ht="75" x14ac:dyDescent="0.25">
      <c r="A3391" s="11">
        <v>602010</v>
      </c>
      <c r="B3391" s="1"/>
      <c r="C3391" s="2" t="s">
        <v>2057</v>
      </c>
      <c r="D3391" s="7"/>
      <c r="E3391" s="5">
        <v>10</v>
      </c>
      <c r="F3391" s="4">
        <v>10</v>
      </c>
      <c r="G3391" s="4">
        <v>0</v>
      </c>
      <c r="H3391" s="3">
        <v>8</v>
      </c>
      <c r="I3391" s="13">
        <f t="shared" si="208"/>
        <v>5535000</v>
      </c>
      <c r="J3391" s="12">
        <f t="shared" si="209"/>
        <v>18500000</v>
      </c>
      <c r="K3391" s="13">
        <f t="shared" si="210"/>
        <v>18500000</v>
      </c>
      <c r="L3391" s="12">
        <f t="shared" si="211"/>
        <v>18500000</v>
      </c>
    </row>
    <row r="3392" spans="1:12" ht="56.25" x14ac:dyDescent="0.25">
      <c r="A3392" s="11">
        <v>602015</v>
      </c>
      <c r="B3392" s="1" t="s">
        <v>16</v>
      </c>
      <c r="C3392" s="2" t="s">
        <v>2058</v>
      </c>
      <c r="D3392" s="7"/>
      <c r="E3392" s="5">
        <v>18</v>
      </c>
      <c r="F3392" s="4">
        <v>18</v>
      </c>
      <c r="G3392" s="4">
        <v>0</v>
      </c>
      <c r="H3392" s="3">
        <v>8</v>
      </c>
      <c r="I3392" s="13">
        <f t="shared" si="208"/>
        <v>9963000</v>
      </c>
      <c r="J3392" s="12">
        <f t="shared" si="209"/>
        <v>33300000</v>
      </c>
      <c r="K3392" s="13">
        <f t="shared" si="210"/>
        <v>33300000</v>
      </c>
      <c r="L3392" s="12">
        <f t="shared" si="211"/>
        <v>33300000</v>
      </c>
    </row>
    <row r="3393" spans="1:12" ht="37.5" x14ac:dyDescent="0.25">
      <c r="A3393" s="11">
        <v>602020</v>
      </c>
      <c r="B3393" s="1"/>
      <c r="C3393" s="2" t="s">
        <v>2059</v>
      </c>
      <c r="D3393" s="7"/>
      <c r="E3393" s="5">
        <v>91</v>
      </c>
      <c r="F3393" s="4">
        <v>91</v>
      </c>
      <c r="G3393" s="4">
        <v>0</v>
      </c>
      <c r="H3393" s="3">
        <v>14</v>
      </c>
      <c r="I3393" s="13">
        <f t="shared" si="208"/>
        <v>50368500</v>
      </c>
      <c r="J3393" s="12">
        <f t="shared" si="209"/>
        <v>168350000</v>
      </c>
      <c r="K3393" s="13">
        <f t="shared" si="210"/>
        <v>168350000</v>
      </c>
      <c r="L3393" s="12">
        <f t="shared" si="211"/>
        <v>168350000</v>
      </c>
    </row>
    <row r="3394" spans="1:12" ht="19.5" x14ac:dyDescent="0.25">
      <c r="A3394" s="11">
        <v>602025</v>
      </c>
      <c r="B3394" s="1" t="s">
        <v>16</v>
      </c>
      <c r="C3394" s="2" t="s">
        <v>3670</v>
      </c>
      <c r="D3394" s="7"/>
      <c r="E3394" s="5">
        <v>81.400000000000006</v>
      </c>
      <c r="F3394" s="4">
        <v>48</v>
      </c>
      <c r="G3394" s="4">
        <v>33.4</v>
      </c>
      <c r="H3394" s="3">
        <v>4</v>
      </c>
      <c r="I3394" s="13">
        <f t="shared" si="208"/>
        <v>64644000</v>
      </c>
      <c r="J3394" s="12">
        <f t="shared" si="209"/>
        <v>259140000</v>
      </c>
      <c r="K3394" s="13">
        <f t="shared" si="210"/>
        <v>157604000</v>
      </c>
      <c r="L3394" s="12">
        <f t="shared" si="211"/>
        <v>233756000</v>
      </c>
    </row>
    <row r="3395" spans="1:12" ht="56.25" x14ac:dyDescent="0.25">
      <c r="A3395" s="11">
        <v>602026</v>
      </c>
      <c r="B3395" s="1" t="s">
        <v>16</v>
      </c>
      <c r="C3395" s="2" t="s">
        <v>3671</v>
      </c>
      <c r="D3395" s="7" t="s">
        <v>1</v>
      </c>
      <c r="E3395" s="5">
        <v>112.5</v>
      </c>
      <c r="F3395" s="4">
        <v>69</v>
      </c>
      <c r="G3395" s="4">
        <v>43.5</v>
      </c>
      <c r="H3395" s="3">
        <v>8</v>
      </c>
      <c r="I3395" s="13">
        <f t="shared" si="208"/>
        <v>87781500</v>
      </c>
      <c r="J3395" s="12">
        <f t="shared" si="209"/>
        <v>349500000</v>
      </c>
      <c r="K3395" s="13">
        <f t="shared" si="210"/>
        <v>217260000</v>
      </c>
      <c r="L3395" s="12">
        <f t="shared" si="211"/>
        <v>316440000</v>
      </c>
    </row>
    <row r="3396" spans="1:12" ht="56.25" x14ac:dyDescent="0.25">
      <c r="A3396" s="11">
        <v>602027</v>
      </c>
      <c r="B3396" s="1" t="s">
        <v>16</v>
      </c>
      <c r="C3396" s="2" t="s">
        <v>3672</v>
      </c>
      <c r="D3396" s="7" t="s">
        <v>1</v>
      </c>
      <c r="E3396" s="5">
        <v>156</v>
      </c>
      <c r="F3396" s="4">
        <v>69</v>
      </c>
      <c r="G3396" s="4">
        <v>87</v>
      </c>
      <c r="H3396" s="3">
        <v>8</v>
      </c>
      <c r="I3396" s="13">
        <f t="shared" ref="I3396:I3459" si="212">F3396*553500+G3396*1140000</f>
        <v>137371500</v>
      </c>
      <c r="J3396" s="12">
        <f t="shared" ref="J3396:J3459" si="213">F3396*1850000+G3396*5100000</f>
        <v>571350000</v>
      </c>
      <c r="K3396" s="13">
        <f t="shared" ref="K3396:K3459" si="214">F3396*1850000+G3396*2060000</f>
        <v>306870000</v>
      </c>
      <c r="L3396" s="12">
        <f t="shared" ref="L3396:L3459" si="215">F3396*1850000+G3396*4340000</f>
        <v>505230000</v>
      </c>
    </row>
    <row r="3397" spans="1:12" ht="75" x14ac:dyDescent="0.25">
      <c r="A3397" s="11">
        <v>602030</v>
      </c>
      <c r="B3397" s="1" t="s">
        <v>16</v>
      </c>
      <c r="C3397" s="2" t="s">
        <v>2060</v>
      </c>
      <c r="D3397" s="7"/>
      <c r="E3397" s="5">
        <v>27</v>
      </c>
      <c r="F3397" s="4">
        <v>27</v>
      </c>
      <c r="G3397" s="4">
        <v>0</v>
      </c>
      <c r="H3397" s="3">
        <v>9</v>
      </c>
      <c r="I3397" s="13">
        <f t="shared" si="212"/>
        <v>14944500</v>
      </c>
      <c r="J3397" s="12">
        <f t="shared" si="213"/>
        <v>49950000</v>
      </c>
      <c r="K3397" s="13">
        <f t="shared" si="214"/>
        <v>49950000</v>
      </c>
      <c r="L3397" s="12">
        <f t="shared" si="215"/>
        <v>49950000</v>
      </c>
    </row>
    <row r="3398" spans="1:12" ht="75" x14ac:dyDescent="0.25">
      <c r="A3398" s="11">
        <v>602035</v>
      </c>
      <c r="B3398" s="1" t="s">
        <v>16</v>
      </c>
      <c r="C3398" s="2" t="s">
        <v>2061</v>
      </c>
      <c r="D3398" s="7" t="s">
        <v>3673</v>
      </c>
      <c r="E3398" s="5">
        <v>32</v>
      </c>
      <c r="F3398" s="4">
        <v>32</v>
      </c>
      <c r="G3398" s="4">
        <v>0</v>
      </c>
      <c r="H3398" s="3">
        <v>9</v>
      </c>
      <c r="I3398" s="13">
        <f t="shared" si="212"/>
        <v>17712000</v>
      </c>
      <c r="J3398" s="12">
        <f t="shared" si="213"/>
        <v>59200000</v>
      </c>
      <c r="K3398" s="13">
        <f t="shared" si="214"/>
        <v>59200000</v>
      </c>
      <c r="L3398" s="12">
        <f t="shared" si="215"/>
        <v>59200000</v>
      </c>
    </row>
    <row r="3399" spans="1:12" ht="56.25" x14ac:dyDescent="0.25">
      <c r="A3399" s="11">
        <v>602040</v>
      </c>
      <c r="B3399" s="1"/>
      <c r="C3399" s="2" t="s">
        <v>3674</v>
      </c>
      <c r="D3399" s="7"/>
      <c r="E3399" s="5">
        <v>42</v>
      </c>
      <c r="F3399" s="4">
        <v>42</v>
      </c>
      <c r="G3399" s="4">
        <v>0</v>
      </c>
      <c r="H3399" s="3">
        <v>9</v>
      </c>
      <c r="I3399" s="13">
        <f t="shared" si="212"/>
        <v>23247000</v>
      </c>
      <c r="J3399" s="12">
        <f t="shared" si="213"/>
        <v>77700000</v>
      </c>
      <c r="K3399" s="13">
        <f t="shared" si="214"/>
        <v>77700000</v>
      </c>
      <c r="L3399" s="12">
        <f t="shared" si="215"/>
        <v>77700000</v>
      </c>
    </row>
    <row r="3400" spans="1:12" ht="56.25" x14ac:dyDescent="0.25">
      <c r="A3400" s="11">
        <v>602045</v>
      </c>
      <c r="B3400" s="1" t="s">
        <v>16</v>
      </c>
      <c r="C3400" s="2" t="s">
        <v>2062</v>
      </c>
      <c r="D3400" s="7"/>
      <c r="E3400" s="5">
        <v>81</v>
      </c>
      <c r="F3400" s="4">
        <v>81</v>
      </c>
      <c r="G3400" s="4">
        <v>0</v>
      </c>
      <c r="H3400" s="3">
        <v>9</v>
      </c>
      <c r="I3400" s="13">
        <f t="shared" si="212"/>
        <v>44833500</v>
      </c>
      <c r="J3400" s="12">
        <f t="shared" si="213"/>
        <v>149850000</v>
      </c>
      <c r="K3400" s="13">
        <f t="shared" si="214"/>
        <v>149850000</v>
      </c>
      <c r="L3400" s="12">
        <f t="shared" si="215"/>
        <v>149850000</v>
      </c>
    </row>
    <row r="3401" spans="1:12" ht="37.5" x14ac:dyDescent="0.25">
      <c r="A3401" s="11">
        <v>602050</v>
      </c>
      <c r="B3401" s="1" t="s">
        <v>16</v>
      </c>
      <c r="C3401" s="2" t="s">
        <v>2063</v>
      </c>
      <c r="D3401" s="7" t="s">
        <v>3675</v>
      </c>
      <c r="E3401" s="5">
        <v>69</v>
      </c>
      <c r="F3401" s="4">
        <v>69</v>
      </c>
      <c r="G3401" s="4">
        <v>0</v>
      </c>
      <c r="H3401" s="3">
        <v>9</v>
      </c>
      <c r="I3401" s="13">
        <f t="shared" si="212"/>
        <v>38191500</v>
      </c>
      <c r="J3401" s="12">
        <f t="shared" si="213"/>
        <v>127650000</v>
      </c>
      <c r="K3401" s="13">
        <f t="shared" si="214"/>
        <v>127650000</v>
      </c>
      <c r="L3401" s="12">
        <f t="shared" si="215"/>
        <v>127650000</v>
      </c>
    </row>
    <row r="3402" spans="1:12" ht="37.5" x14ac:dyDescent="0.25">
      <c r="A3402" s="11">
        <v>602055</v>
      </c>
      <c r="B3402" s="1"/>
      <c r="C3402" s="2" t="s">
        <v>2064</v>
      </c>
      <c r="D3402" s="7" t="s">
        <v>3676</v>
      </c>
      <c r="E3402" s="5">
        <v>188</v>
      </c>
      <c r="F3402" s="4">
        <v>43</v>
      </c>
      <c r="G3402" s="4">
        <v>145</v>
      </c>
      <c r="H3402" s="3">
        <v>0</v>
      </c>
      <c r="I3402" s="13">
        <f t="shared" si="212"/>
        <v>189100500</v>
      </c>
      <c r="J3402" s="12">
        <f t="shared" si="213"/>
        <v>819050000</v>
      </c>
      <c r="K3402" s="13">
        <f t="shared" si="214"/>
        <v>378250000</v>
      </c>
      <c r="L3402" s="12">
        <f t="shared" si="215"/>
        <v>708850000</v>
      </c>
    </row>
    <row r="3403" spans="1:12" ht="37.5" x14ac:dyDescent="0.25">
      <c r="A3403" s="11">
        <v>602057</v>
      </c>
      <c r="B3403" s="1"/>
      <c r="C3403" s="2" t="s">
        <v>2065</v>
      </c>
      <c r="D3403" s="7"/>
      <c r="E3403" s="5">
        <v>50</v>
      </c>
      <c r="F3403" s="4">
        <v>50</v>
      </c>
      <c r="G3403" s="4">
        <v>0</v>
      </c>
      <c r="H3403" s="3">
        <v>11</v>
      </c>
      <c r="I3403" s="13">
        <f t="shared" si="212"/>
        <v>27675000</v>
      </c>
      <c r="J3403" s="12">
        <f t="shared" si="213"/>
        <v>92500000</v>
      </c>
      <c r="K3403" s="13">
        <f t="shared" si="214"/>
        <v>92500000</v>
      </c>
      <c r="L3403" s="12">
        <f t="shared" si="215"/>
        <v>92500000</v>
      </c>
    </row>
    <row r="3404" spans="1:12" ht="75" x14ac:dyDescent="0.25">
      <c r="A3404" s="11">
        <v>602058</v>
      </c>
      <c r="B3404" s="1"/>
      <c r="C3404" s="2" t="s">
        <v>2066</v>
      </c>
      <c r="D3404" s="7"/>
      <c r="E3404" s="5">
        <v>46</v>
      </c>
      <c r="F3404" s="4">
        <v>46</v>
      </c>
      <c r="G3404" s="4">
        <v>0</v>
      </c>
      <c r="H3404" s="3">
        <v>11</v>
      </c>
      <c r="I3404" s="13">
        <f t="shared" si="212"/>
        <v>25461000</v>
      </c>
      <c r="J3404" s="12">
        <f t="shared" si="213"/>
        <v>85100000</v>
      </c>
      <c r="K3404" s="13">
        <f t="shared" si="214"/>
        <v>85100000</v>
      </c>
      <c r="L3404" s="12">
        <f t="shared" si="215"/>
        <v>85100000</v>
      </c>
    </row>
    <row r="3405" spans="1:12" ht="56.25" x14ac:dyDescent="0.25">
      <c r="A3405" s="11">
        <v>602059</v>
      </c>
      <c r="B3405" s="1" t="s">
        <v>70</v>
      </c>
      <c r="C3405" s="2" t="s">
        <v>3677</v>
      </c>
      <c r="D3405" s="7" t="s">
        <v>1</v>
      </c>
      <c r="E3405" s="5">
        <v>31</v>
      </c>
      <c r="F3405" s="4">
        <v>31</v>
      </c>
      <c r="G3405" s="4">
        <v>0</v>
      </c>
      <c r="H3405" s="3">
        <v>0</v>
      </c>
      <c r="I3405" s="13">
        <f t="shared" si="212"/>
        <v>17158500</v>
      </c>
      <c r="J3405" s="12">
        <f t="shared" si="213"/>
        <v>57350000</v>
      </c>
      <c r="K3405" s="13">
        <f t="shared" si="214"/>
        <v>57350000</v>
      </c>
      <c r="L3405" s="12">
        <f t="shared" si="215"/>
        <v>57350000</v>
      </c>
    </row>
    <row r="3406" spans="1:12" ht="93.75" x14ac:dyDescent="0.25">
      <c r="A3406" s="11">
        <v>602060</v>
      </c>
      <c r="B3406" s="1"/>
      <c r="C3406" s="2" t="s">
        <v>2067</v>
      </c>
      <c r="D3406" s="7"/>
      <c r="E3406" s="5">
        <v>7</v>
      </c>
      <c r="F3406" s="4">
        <v>7</v>
      </c>
      <c r="G3406" s="4">
        <v>0</v>
      </c>
      <c r="H3406" s="3">
        <v>8</v>
      </c>
      <c r="I3406" s="13">
        <f t="shared" si="212"/>
        <v>3874500</v>
      </c>
      <c r="J3406" s="12">
        <f t="shared" si="213"/>
        <v>12950000</v>
      </c>
      <c r="K3406" s="13">
        <f t="shared" si="214"/>
        <v>12950000</v>
      </c>
      <c r="L3406" s="12">
        <f t="shared" si="215"/>
        <v>12950000</v>
      </c>
    </row>
    <row r="3407" spans="1:12" ht="93.75" x14ac:dyDescent="0.25">
      <c r="A3407" s="11">
        <v>602065</v>
      </c>
      <c r="B3407" s="1"/>
      <c r="C3407" s="2" t="s">
        <v>3678</v>
      </c>
      <c r="D3407" s="7"/>
      <c r="E3407" s="5">
        <v>32</v>
      </c>
      <c r="F3407" s="4">
        <v>32</v>
      </c>
      <c r="G3407" s="4">
        <v>0</v>
      </c>
      <c r="H3407" s="3">
        <v>8</v>
      </c>
      <c r="I3407" s="13">
        <f t="shared" si="212"/>
        <v>17712000</v>
      </c>
      <c r="J3407" s="12">
        <f t="shared" si="213"/>
        <v>59200000</v>
      </c>
      <c r="K3407" s="13">
        <f t="shared" si="214"/>
        <v>59200000</v>
      </c>
      <c r="L3407" s="12">
        <f t="shared" si="215"/>
        <v>59200000</v>
      </c>
    </row>
    <row r="3408" spans="1:12" ht="112.5" x14ac:dyDescent="0.25">
      <c r="A3408" s="11">
        <v>602070</v>
      </c>
      <c r="B3408" s="1"/>
      <c r="C3408" s="2" t="s">
        <v>3679</v>
      </c>
      <c r="D3408" s="7" t="s">
        <v>3680</v>
      </c>
      <c r="E3408" s="5">
        <v>29</v>
      </c>
      <c r="F3408" s="4">
        <v>29</v>
      </c>
      <c r="G3408" s="4">
        <v>0</v>
      </c>
      <c r="H3408" s="3">
        <v>8</v>
      </c>
      <c r="I3408" s="13">
        <f t="shared" si="212"/>
        <v>16051500</v>
      </c>
      <c r="J3408" s="12">
        <f t="shared" si="213"/>
        <v>53650000</v>
      </c>
      <c r="K3408" s="13">
        <f t="shared" si="214"/>
        <v>53650000</v>
      </c>
      <c r="L3408" s="12">
        <f t="shared" si="215"/>
        <v>53650000</v>
      </c>
    </row>
    <row r="3409" spans="1:12" ht="19.5" x14ac:dyDescent="0.25">
      <c r="A3409" s="11">
        <v>602075</v>
      </c>
      <c r="B3409" s="1"/>
      <c r="C3409" s="2" t="s">
        <v>2068</v>
      </c>
      <c r="D3409" s="7"/>
      <c r="E3409" s="5">
        <v>48</v>
      </c>
      <c r="F3409" s="4">
        <v>48</v>
      </c>
      <c r="G3409" s="4">
        <v>0</v>
      </c>
      <c r="H3409" s="3">
        <v>8</v>
      </c>
      <c r="I3409" s="13">
        <f t="shared" si="212"/>
        <v>26568000</v>
      </c>
      <c r="J3409" s="12">
        <f t="shared" si="213"/>
        <v>88800000</v>
      </c>
      <c r="K3409" s="13">
        <f t="shared" si="214"/>
        <v>88800000</v>
      </c>
      <c r="L3409" s="12">
        <f t="shared" si="215"/>
        <v>88800000</v>
      </c>
    </row>
    <row r="3410" spans="1:12" ht="19.5" x14ac:dyDescent="0.25">
      <c r="A3410" s="11">
        <v>602076</v>
      </c>
      <c r="B3410" s="1"/>
      <c r="C3410" s="2" t="s">
        <v>3681</v>
      </c>
      <c r="D3410" s="7"/>
      <c r="E3410" s="5">
        <v>52</v>
      </c>
      <c r="F3410" s="4">
        <v>52</v>
      </c>
      <c r="G3410" s="4">
        <v>0</v>
      </c>
      <c r="H3410" s="3">
        <v>8</v>
      </c>
      <c r="I3410" s="13">
        <f t="shared" si="212"/>
        <v>28782000</v>
      </c>
      <c r="J3410" s="12">
        <f t="shared" si="213"/>
        <v>96200000</v>
      </c>
      <c r="K3410" s="13">
        <f t="shared" si="214"/>
        <v>96200000</v>
      </c>
      <c r="L3410" s="12">
        <f t="shared" si="215"/>
        <v>96200000</v>
      </c>
    </row>
    <row r="3411" spans="1:12" ht="37.5" x14ac:dyDescent="0.25">
      <c r="A3411" s="11">
        <v>602080</v>
      </c>
      <c r="B3411" s="1"/>
      <c r="C3411" s="2" t="s">
        <v>3682</v>
      </c>
      <c r="D3411" s="7" t="s">
        <v>2069</v>
      </c>
      <c r="E3411" s="5">
        <v>24.7</v>
      </c>
      <c r="F3411" s="4">
        <v>16</v>
      </c>
      <c r="G3411" s="4">
        <v>8.6999999999999993</v>
      </c>
      <c r="H3411" s="3">
        <v>8</v>
      </c>
      <c r="I3411" s="13">
        <f t="shared" si="212"/>
        <v>18774000</v>
      </c>
      <c r="J3411" s="12">
        <f t="shared" si="213"/>
        <v>73970000</v>
      </c>
      <c r="K3411" s="13">
        <f t="shared" si="214"/>
        <v>47522000</v>
      </c>
      <c r="L3411" s="12">
        <f t="shared" si="215"/>
        <v>67358000</v>
      </c>
    </row>
    <row r="3412" spans="1:12" ht="56.25" x14ac:dyDescent="0.25">
      <c r="A3412" s="11">
        <v>602085</v>
      </c>
      <c r="B3412" s="1"/>
      <c r="C3412" s="2" t="s">
        <v>2070</v>
      </c>
      <c r="D3412" s="7"/>
      <c r="E3412" s="5">
        <v>30.6</v>
      </c>
      <c r="F3412" s="4">
        <v>19</v>
      </c>
      <c r="G3412" s="4">
        <v>11.6</v>
      </c>
      <c r="H3412" s="3">
        <v>8</v>
      </c>
      <c r="I3412" s="13">
        <f t="shared" si="212"/>
        <v>23740500</v>
      </c>
      <c r="J3412" s="12">
        <f t="shared" si="213"/>
        <v>94310000</v>
      </c>
      <c r="K3412" s="13">
        <f t="shared" si="214"/>
        <v>59046000</v>
      </c>
      <c r="L3412" s="12">
        <f t="shared" si="215"/>
        <v>85494000</v>
      </c>
    </row>
    <row r="3413" spans="1:12" ht="112.5" x14ac:dyDescent="0.25">
      <c r="A3413" s="11">
        <v>602090</v>
      </c>
      <c r="B3413" s="1"/>
      <c r="C3413" s="2" t="s">
        <v>3683</v>
      </c>
      <c r="D3413" s="7" t="s">
        <v>2071</v>
      </c>
      <c r="E3413" s="5">
        <v>34</v>
      </c>
      <c r="F3413" s="4">
        <v>34</v>
      </c>
      <c r="G3413" s="4">
        <v>0</v>
      </c>
      <c r="H3413" s="3">
        <v>8</v>
      </c>
      <c r="I3413" s="13">
        <f t="shared" si="212"/>
        <v>18819000</v>
      </c>
      <c r="J3413" s="12">
        <f t="shared" si="213"/>
        <v>62900000</v>
      </c>
      <c r="K3413" s="13">
        <f t="shared" si="214"/>
        <v>62900000</v>
      </c>
      <c r="L3413" s="12">
        <f t="shared" si="215"/>
        <v>62900000</v>
      </c>
    </row>
    <row r="3414" spans="1:12" ht="37.5" x14ac:dyDescent="0.25">
      <c r="A3414" s="11">
        <v>602095</v>
      </c>
      <c r="B3414" s="1"/>
      <c r="C3414" s="2" t="s">
        <v>2072</v>
      </c>
      <c r="D3414" s="7"/>
      <c r="E3414" s="5">
        <v>57</v>
      </c>
      <c r="F3414" s="4">
        <v>57</v>
      </c>
      <c r="G3414" s="4">
        <v>0</v>
      </c>
      <c r="H3414" s="3">
        <v>8</v>
      </c>
      <c r="I3414" s="13">
        <f t="shared" si="212"/>
        <v>31549500</v>
      </c>
      <c r="J3414" s="12">
        <f t="shared" si="213"/>
        <v>105450000</v>
      </c>
      <c r="K3414" s="13">
        <f t="shared" si="214"/>
        <v>105450000</v>
      </c>
      <c r="L3414" s="12">
        <f t="shared" si="215"/>
        <v>105450000</v>
      </c>
    </row>
    <row r="3415" spans="1:12" ht="19.5" x14ac:dyDescent="0.25">
      <c r="A3415" s="11">
        <v>602110</v>
      </c>
      <c r="B3415" s="1"/>
      <c r="C3415" s="2" t="s">
        <v>2074</v>
      </c>
      <c r="D3415" s="7"/>
      <c r="E3415" s="5">
        <v>29</v>
      </c>
      <c r="F3415" s="4">
        <v>29</v>
      </c>
      <c r="G3415" s="4">
        <v>0</v>
      </c>
      <c r="H3415" s="3">
        <v>8</v>
      </c>
      <c r="I3415" s="13">
        <f t="shared" si="212"/>
        <v>16051500</v>
      </c>
      <c r="J3415" s="12">
        <f t="shared" si="213"/>
        <v>53650000</v>
      </c>
      <c r="K3415" s="13">
        <f t="shared" si="214"/>
        <v>53650000</v>
      </c>
      <c r="L3415" s="12">
        <f t="shared" si="215"/>
        <v>53650000</v>
      </c>
    </row>
    <row r="3416" spans="1:12" ht="93.75" x14ac:dyDescent="0.25">
      <c r="A3416" s="11">
        <v>602115</v>
      </c>
      <c r="B3416" s="1"/>
      <c r="C3416" s="2" t="s">
        <v>2075</v>
      </c>
      <c r="D3416" s="7"/>
      <c r="E3416" s="5">
        <v>47</v>
      </c>
      <c r="F3416" s="4">
        <v>47</v>
      </c>
      <c r="G3416" s="4">
        <v>0</v>
      </c>
      <c r="H3416" s="3">
        <v>8</v>
      </c>
      <c r="I3416" s="13">
        <f t="shared" si="212"/>
        <v>26014500</v>
      </c>
      <c r="J3416" s="12">
        <f t="shared" si="213"/>
        <v>86950000</v>
      </c>
      <c r="K3416" s="13">
        <f t="shared" si="214"/>
        <v>86950000</v>
      </c>
      <c r="L3416" s="12">
        <f t="shared" si="215"/>
        <v>86950000</v>
      </c>
    </row>
    <row r="3417" spans="1:12" ht="75" x14ac:dyDescent="0.25">
      <c r="A3417" s="11">
        <v>602120</v>
      </c>
      <c r="B3417" s="1"/>
      <c r="C3417" s="2" t="s">
        <v>3684</v>
      </c>
      <c r="D3417" s="7"/>
      <c r="E3417" s="5">
        <v>55</v>
      </c>
      <c r="F3417" s="4">
        <v>55</v>
      </c>
      <c r="G3417" s="4">
        <v>0</v>
      </c>
      <c r="H3417" s="3">
        <v>8</v>
      </c>
      <c r="I3417" s="13">
        <f t="shared" si="212"/>
        <v>30442500</v>
      </c>
      <c r="J3417" s="12">
        <f t="shared" si="213"/>
        <v>101750000</v>
      </c>
      <c r="K3417" s="13">
        <f t="shared" si="214"/>
        <v>101750000</v>
      </c>
      <c r="L3417" s="12">
        <f t="shared" si="215"/>
        <v>101750000</v>
      </c>
    </row>
    <row r="3418" spans="1:12" ht="37.5" x14ac:dyDescent="0.25">
      <c r="A3418" s="11">
        <v>602125</v>
      </c>
      <c r="B3418" s="1"/>
      <c r="C3418" s="2" t="s">
        <v>3685</v>
      </c>
      <c r="D3418" s="7"/>
      <c r="E3418" s="5">
        <v>63</v>
      </c>
      <c r="F3418" s="4">
        <v>63</v>
      </c>
      <c r="G3418" s="4">
        <v>0</v>
      </c>
      <c r="H3418" s="3">
        <v>10</v>
      </c>
      <c r="I3418" s="13">
        <f t="shared" si="212"/>
        <v>34870500</v>
      </c>
      <c r="J3418" s="12">
        <f t="shared" si="213"/>
        <v>116550000</v>
      </c>
      <c r="K3418" s="13">
        <f t="shared" si="214"/>
        <v>116550000</v>
      </c>
      <c r="L3418" s="12">
        <f t="shared" si="215"/>
        <v>116550000</v>
      </c>
    </row>
    <row r="3419" spans="1:12" ht="150" x14ac:dyDescent="0.25">
      <c r="A3419" s="11">
        <v>602126</v>
      </c>
      <c r="B3419" s="1"/>
      <c r="C3419" s="2" t="s">
        <v>2076</v>
      </c>
      <c r="D3419" s="7"/>
      <c r="E3419" s="5">
        <v>74</v>
      </c>
      <c r="F3419" s="4">
        <v>74</v>
      </c>
      <c r="G3419" s="4">
        <v>0</v>
      </c>
      <c r="H3419" s="3">
        <v>10</v>
      </c>
      <c r="I3419" s="13">
        <f t="shared" si="212"/>
        <v>40959000</v>
      </c>
      <c r="J3419" s="12">
        <f t="shared" si="213"/>
        <v>136900000</v>
      </c>
      <c r="K3419" s="13">
        <f t="shared" si="214"/>
        <v>136900000</v>
      </c>
      <c r="L3419" s="12">
        <f t="shared" si="215"/>
        <v>136900000</v>
      </c>
    </row>
    <row r="3420" spans="1:12" ht="75" x14ac:dyDescent="0.25">
      <c r="A3420" s="11">
        <v>602127</v>
      </c>
      <c r="B3420" s="1"/>
      <c r="C3420" s="2" t="s">
        <v>2077</v>
      </c>
      <c r="D3420" s="7"/>
      <c r="E3420" s="5">
        <v>19</v>
      </c>
      <c r="F3420" s="4">
        <v>19</v>
      </c>
      <c r="G3420" s="4">
        <v>0</v>
      </c>
      <c r="H3420" s="3">
        <v>8</v>
      </c>
      <c r="I3420" s="13">
        <f t="shared" si="212"/>
        <v>10516500</v>
      </c>
      <c r="J3420" s="12">
        <f t="shared" si="213"/>
        <v>35150000</v>
      </c>
      <c r="K3420" s="13">
        <f t="shared" si="214"/>
        <v>35150000</v>
      </c>
      <c r="L3420" s="12">
        <f t="shared" si="215"/>
        <v>35150000</v>
      </c>
    </row>
    <row r="3421" spans="1:12" ht="93.75" x14ac:dyDescent="0.25">
      <c r="A3421" s="11">
        <v>602130</v>
      </c>
      <c r="B3421" s="1"/>
      <c r="C3421" s="2" t="s">
        <v>2078</v>
      </c>
      <c r="D3421" s="7"/>
      <c r="E3421" s="5">
        <v>70</v>
      </c>
      <c r="F3421" s="4">
        <v>70</v>
      </c>
      <c r="G3421" s="4">
        <v>0</v>
      </c>
      <c r="H3421" s="3">
        <v>8</v>
      </c>
      <c r="I3421" s="13">
        <f t="shared" si="212"/>
        <v>38745000</v>
      </c>
      <c r="J3421" s="12">
        <f t="shared" si="213"/>
        <v>129500000</v>
      </c>
      <c r="K3421" s="13">
        <f t="shared" si="214"/>
        <v>129500000</v>
      </c>
      <c r="L3421" s="12">
        <f t="shared" si="215"/>
        <v>129500000</v>
      </c>
    </row>
    <row r="3422" spans="1:12" ht="75" x14ac:dyDescent="0.25">
      <c r="A3422" s="11">
        <v>602131</v>
      </c>
      <c r="B3422" s="1"/>
      <c r="C3422" s="2" t="s">
        <v>3686</v>
      </c>
      <c r="D3422" s="7"/>
      <c r="E3422" s="5">
        <v>39</v>
      </c>
      <c r="F3422" s="4">
        <v>39</v>
      </c>
      <c r="G3422" s="4">
        <v>0</v>
      </c>
      <c r="H3422" s="3">
        <v>8</v>
      </c>
      <c r="I3422" s="13">
        <f t="shared" si="212"/>
        <v>21586500</v>
      </c>
      <c r="J3422" s="12">
        <f t="shared" si="213"/>
        <v>72150000</v>
      </c>
      <c r="K3422" s="13">
        <f t="shared" si="214"/>
        <v>72150000</v>
      </c>
      <c r="L3422" s="12">
        <f t="shared" si="215"/>
        <v>72150000</v>
      </c>
    </row>
    <row r="3423" spans="1:12" ht="93.75" x14ac:dyDescent="0.25">
      <c r="A3423" s="11">
        <v>602135</v>
      </c>
      <c r="B3423" s="1"/>
      <c r="C3423" s="2" t="s">
        <v>2079</v>
      </c>
      <c r="D3423" s="7"/>
      <c r="E3423" s="5">
        <v>65</v>
      </c>
      <c r="F3423" s="4">
        <v>65</v>
      </c>
      <c r="G3423" s="4">
        <v>0</v>
      </c>
      <c r="H3423" s="3">
        <v>8</v>
      </c>
      <c r="I3423" s="13">
        <f t="shared" si="212"/>
        <v>35977500</v>
      </c>
      <c r="J3423" s="12">
        <f t="shared" si="213"/>
        <v>120250000</v>
      </c>
      <c r="K3423" s="13">
        <f t="shared" si="214"/>
        <v>120250000</v>
      </c>
      <c r="L3423" s="12">
        <f t="shared" si="215"/>
        <v>120250000</v>
      </c>
    </row>
    <row r="3424" spans="1:12" ht="37.5" x14ac:dyDescent="0.25">
      <c r="A3424" s="11">
        <v>602140</v>
      </c>
      <c r="B3424" s="1"/>
      <c r="C3424" s="2" t="s">
        <v>3687</v>
      </c>
      <c r="D3424" s="7" t="s">
        <v>3688</v>
      </c>
      <c r="E3424" s="5">
        <v>42</v>
      </c>
      <c r="F3424" s="4">
        <v>42</v>
      </c>
      <c r="G3424" s="4">
        <v>0</v>
      </c>
      <c r="H3424" s="3">
        <v>8</v>
      </c>
      <c r="I3424" s="13">
        <f t="shared" si="212"/>
        <v>23247000</v>
      </c>
      <c r="J3424" s="12">
        <f t="shared" si="213"/>
        <v>77700000</v>
      </c>
      <c r="K3424" s="13">
        <f t="shared" si="214"/>
        <v>77700000</v>
      </c>
      <c r="L3424" s="12">
        <f t="shared" si="215"/>
        <v>77700000</v>
      </c>
    </row>
    <row r="3425" spans="1:12" ht="37.5" x14ac:dyDescent="0.25">
      <c r="A3425" s="11">
        <v>602145</v>
      </c>
      <c r="B3425" s="1"/>
      <c r="C3425" s="2" t="s">
        <v>2080</v>
      </c>
      <c r="D3425" s="7"/>
      <c r="E3425" s="5">
        <v>42</v>
      </c>
      <c r="F3425" s="4">
        <v>42</v>
      </c>
      <c r="G3425" s="4">
        <v>0</v>
      </c>
      <c r="H3425" s="3">
        <v>8</v>
      </c>
      <c r="I3425" s="13">
        <f t="shared" si="212"/>
        <v>23247000</v>
      </c>
      <c r="J3425" s="12">
        <f t="shared" si="213"/>
        <v>77700000</v>
      </c>
      <c r="K3425" s="13">
        <f t="shared" si="214"/>
        <v>77700000</v>
      </c>
      <c r="L3425" s="12">
        <f t="shared" si="215"/>
        <v>77700000</v>
      </c>
    </row>
    <row r="3426" spans="1:12" ht="37.5" x14ac:dyDescent="0.25">
      <c r="A3426" s="11">
        <v>602150</v>
      </c>
      <c r="B3426" s="1"/>
      <c r="C3426" s="2" t="s">
        <v>2081</v>
      </c>
      <c r="D3426" s="7" t="s">
        <v>3689</v>
      </c>
      <c r="E3426" s="5">
        <v>55</v>
      </c>
      <c r="F3426" s="4">
        <v>55</v>
      </c>
      <c r="G3426" s="4">
        <v>0</v>
      </c>
      <c r="H3426" s="3">
        <v>8</v>
      </c>
      <c r="I3426" s="13">
        <f t="shared" si="212"/>
        <v>30442500</v>
      </c>
      <c r="J3426" s="12">
        <f t="shared" si="213"/>
        <v>101750000</v>
      </c>
      <c r="K3426" s="13">
        <f t="shared" si="214"/>
        <v>101750000</v>
      </c>
      <c r="L3426" s="12">
        <f t="shared" si="215"/>
        <v>101750000</v>
      </c>
    </row>
    <row r="3427" spans="1:12" ht="93.75" x14ac:dyDescent="0.25">
      <c r="A3427" s="11">
        <v>602155</v>
      </c>
      <c r="B3427" s="1"/>
      <c r="C3427" s="2" t="s">
        <v>2082</v>
      </c>
      <c r="D3427" s="7"/>
      <c r="E3427" s="5">
        <v>32</v>
      </c>
      <c r="F3427" s="4">
        <v>32</v>
      </c>
      <c r="G3427" s="4">
        <v>0</v>
      </c>
      <c r="H3427" s="3">
        <v>8</v>
      </c>
      <c r="I3427" s="13">
        <f t="shared" si="212"/>
        <v>17712000</v>
      </c>
      <c r="J3427" s="12">
        <f t="shared" si="213"/>
        <v>59200000</v>
      </c>
      <c r="K3427" s="13">
        <f t="shared" si="214"/>
        <v>59200000</v>
      </c>
      <c r="L3427" s="12">
        <f t="shared" si="215"/>
        <v>59200000</v>
      </c>
    </row>
    <row r="3428" spans="1:12" ht="56.25" x14ac:dyDescent="0.25">
      <c r="A3428" s="11">
        <v>602160</v>
      </c>
      <c r="B3428" s="1"/>
      <c r="C3428" s="2" t="s">
        <v>3690</v>
      </c>
      <c r="D3428" s="7" t="s">
        <v>3691</v>
      </c>
      <c r="E3428" s="5">
        <v>22</v>
      </c>
      <c r="F3428" s="4">
        <v>22</v>
      </c>
      <c r="G3428" s="4">
        <v>0</v>
      </c>
      <c r="H3428" s="3">
        <v>8</v>
      </c>
      <c r="I3428" s="13">
        <f t="shared" si="212"/>
        <v>12177000</v>
      </c>
      <c r="J3428" s="12">
        <f t="shared" si="213"/>
        <v>40700000</v>
      </c>
      <c r="K3428" s="13">
        <f t="shared" si="214"/>
        <v>40700000</v>
      </c>
      <c r="L3428" s="12">
        <f t="shared" si="215"/>
        <v>40700000</v>
      </c>
    </row>
    <row r="3429" spans="1:12" ht="75" x14ac:dyDescent="0.25">
      <c r="A3429" s="11">
        <v>602165</v>
      </c>
      <c r="B3429" s="1"/>
      <c r="C3429" s="2" t="s">
        <v>2083</v>
      </c>
      <c r="D3429" s="7"/>
      <c r="E3429" s="5">
        <v>46</v>
      </c>
      <c r="F3429" s="4">
        <v>46</v>
      </c>
      <c r="G3429" s="4">
        <v>0</v>
      </c>
      <c r="H3429" s="3">
        <v>10</v>
      </c>
      <c r="I3429" s="13">
        <f t="shared" si="212"/>
        <v>25461000</v>
      </c>
      <c r="J3429" s="12">
        <f t="shared" si="213"/>
        <v>85100000</v>
      </c>
      <c r="K3429" s="13">
        <f t="shared" si="214"/>
        <v>85100000</v>
      </c>
      <c r="L3429" s="12">
        <f t="shared" si="215"/>
        <v>85100000</v>
      </c>
    </row>
    <row r="3430" spans="1:12" ht="75" x14ac:dyDescent="0.25">
      <c r="A3430" s="11">
        <v>602170</v>
      </c>
      <c r="B3430" s="1"/>
      <c r="C3430" s="2" t="s">
        <v>2084</v>
      </c>
      <c r="D3430" s="7"/>
      <c r="E3430" s="5">
        <v>63</v>
      </c>
      <c r="F3430" s="4">
        <v>63</v>
      </c>
      <c r="G3430" s="4">
        <v>0</v>
      </c>
      <c r="H3430" s="3">
        <v>10</v>
      </c>
      <c r="I3430" s="13">
        <f t="shared" si="212"/>
        <v>34870500</v>
      </c>
      <c r="J3430" s="12">
        <f t="shared" si="213"/>
        <v>116550000</v>
      </c>
      <c r="K3430" s="13">
        <f t="shared" si="214"/>
        <v>116550000</v>
      </c>
      <c r="L3430" s="12">
        <f t="shared" si="215"/>
        <v>116550000</v>
      </c>
    </row>
    <row r="3431" spans="1:12" ht="56.25" x14ac:dyDescent="0.25">
      <c r="A3431" s="11">
        <v>602171</v>
      </c>
      <c r="B3431" s="1"/>
      <c r="C3431" s="2" t="s">
        <v>2073</v>
      </c>
      <c r="D3431" s="7"/>
      <c r="E3431" s="5">
        <v>41</v>
      </c>
      <c r="F3431" s="4">
        <v>41</v>
      </c>
      <c r="G3431" s="4">
        <v>0</v>
      </c>
      <c r="H3431" s="3">
        <v>8</v>
      </c>
      <c r="I3431" s="13">
        <f t="shared" si="212"/>
        <v>22693500</v>
      </c>
      <c r="J3431" s="12">
        <f t="shared" si="213"/>
        <v>75850000</v>
      </c>
      <c r="K3431" s="13">
        <f t="shared" si="214"/>
        <v>75850000</v>
      </c>
      <c r="L3431" s="12">
        <f t="shared" si="215"/>
        <v>75850000</v>
      </c>
    </row>
    <row r="3432" spans="1:12" ht="56.25" x14ac:dyDescent="0.25">
      <c r="A3432" s="11">
        <v>602172</v>
      </c>
      <c r="B3432" s="1"/>
      <c r="C3432" s="2" t="s">
        <v>3692</v>
      </c>
      <c r="D3432" s="7"/>
      <c r="E3432" s="5">
        <v>7</v>
      </c>
      <c r="F3432" s="4">
        <v>7</v>
      </c>
      <c r="G3432" s="4">
        <v>0</v>
      </c>
      <c r="H3432" s="3">
        <v>8</v>
      </c>
      <c r="I3432" s="13">
        <f t="shared" si="212"/>
        <v>3874500</v>
      </c>
      <c r="J3432" s="12">
        <f t="shared" si="213"/>
        <v>12950000</v>
      </c>
      <c r="K3432" s="13">
        <f t="shared" si="214"/>
        <v>12950000</v>
      </c>
      <c r="L3432" s="12">
        <f t="shared" si="215"/>
        <v>12950000</v>
      </c>
    </row>
    <row r="3433" spans="1:12" ht="56.25" x14ac:dyDescent="0.25">
      <c r="A3433" s="11">
        <v>602175</v>
      </c>
      <c r="B3433" s="1"/>
      <c r="C3433" s="2" t="s">
        <v>3693</v>
      </c>
      <c r="D3433" s="7" t="s">
        <v>2085</v>
      </c>
      <c r="E3433" s="5">
        <v>32</v>
      </c>
      <c r="F3433" s="4">
        <v>32</v>
      </c>
      <c r="G3433" s="4">
        <v>0</v>
      </c>
      <c r="H3433" s="3">
        <v>10</v>
      </c>
      <c r="I3433" s="13">
        <f t="shared" si="212"/>
        <v>17712000</v>
      </c>
      <c r="J3433" s="12">
        <f t="shared" si="213"/>
        <v>59200000</v>
      </c>
      <c r="K3433" s="13">
        <f t="shared" si="214"/>
        <v>59200000</v>
      </c>
      <c r="L3433" s="12">
        <f t="shared" si="215"/>
        <v>59200000</v>
      </c>
    </row>
    <row r="3434" spans="1:12" ht="75" x14ac:dyDescent="0.25">
      <c r="A3434" s="11">
        <v>602180</v>
      </c>
      <c r="B3434" s="1"/>
      <c r="C3434" s="2" t="s">
        <v>2086</v>
      </c>
      <c r="D3434" s="7" t="s">
        <v>2087</v>
      </c>
      <c r="E3434" s="5">
        <v>35</v>
      </c>
      <c r="F3434" s="4">
        <v>35</v>
      </c>
      <c r="G3434" s="4">
        <v>0</v>
      </c>
      <c r="H3434" s="3">
        <v>8</v>
      </c>
      <c r="I3434" s="13">
        <f t="shared" si="212"/>
        <v>19372500</v>
      </c>
      <c r="J3434" s="12">
        <f t="shared" si="213"/>
        <v>64750000</v>
      </c>
      <c r="K3434" s="13">
        <f t="shared" si="214"/>
        <v>64750000</v>
      </c>
      <c r="L3434" s="12">
        <f t="shared" si="215"/>
        <v>64750000</v>
      </c>
    </row>
    <row r="3435" spans="1:12" ht="93.75" x14ac:dyDescent="0.25">
      <c r="A3435" s="11">
        <v>602185</v>
      </c>
      <c r="B3435" s="1"/>
      <c r="C3435" s="2" t="s">
        <v>2088</v>
      </c>
      <c r="D3435" s="7"/>
      <c r="E3435" s="5">
        <v>31</v>
      </c>
      <c r="F3435" s="4">
        <v>21</v>
      </c>
      <c r="G3435" s="4">
        <v>10</v>
      </c>
      <c r="H3435" s="3">
        <v>8</v>
      </c>
      <c r="I3435" s="13">
        <f t="shared" si="212"/>
        <v>23023500</v>
      </c>
      <c r="J3435" s="12">
        <f t="shared" si="213"/>
        <v>89850000</v>
      </c>
      <c r="K3435" s="13">
        <f t="shared" si="214"/>
        <v>59450000</v>
      </c>
      <c r="L3435" s="12">
        <f t="shared" si="215"/>
        <v>82250000</v>
      </c>
    </row>
    <row r="3436" spans="1:12" ht="56.25" x14ac:dyDescent="0.25">
      <c r="A3436" s="11">
        <v>602190</v>
      </c>
      <c r="B3436" s="1"/>
      <c r="C3436" s="2" t="s">
        <v>2089</v>
      </c>
      <c r="D3436" s="7"/>
      <c r="E3436" s="5">
        <v>37</v>
      </c>
      <c r="F3436" s="4">
        <v>24</v>
      </c>
      <c r="G3436" s="4">
        <v>13</v>
      </c>
      <c r="H3436" s="3">
        <v>4</v>
      </c>
      <c r="I3436" s="13">
        <f t="shared" si="212"/>
        <v>28104000</v>
      </c>
      <c r="J3436" s="12">
        <f t="shared" si="213"/>
        <v>110700000</v>
      </c>
      <c r="K3436" s="13">
        <f t="shared" si="214"/>
        <v>71180000</v>
      </c>
      <c r="L3436" s="12">
        <f t="shared" si="215"/>
        <v>100820000</v>
      </c>
    </row>
    <row r="3437" spans="1:12" ht="56.25" x14ac:dyDescent="0.25">
      <c r="A3437" s="11">
        <v>602195</v>
      </c>
      <c r="B3437" s="1"/>
      <c r="C3437" s="2" t="s">
        <v>3694</v>
      </c>
      <c r="D3437" s="7"/>
      <c r="E3437" s="5">
        <v>20.3</v>
      </c>
      <c r="F3437" s="4">
        <v>13</v>
      </c>
      <c r="G3437" s="4">
        <v>7.3</v>
      </c>
      <c r="H3437" s="3">
        <v>8</v>
      </c>
      <c r="I3437" s="13">
        <f t="shared" si="212"/>
        <v>15517500</v>
      </c>
      <c r="J3437" s="12">
        <f t="shared" si="213"/>
        <v>61280000</v>
      </c>
      <c r="K3437" s="13">
        <f t="shared" si="214"/>
        <v>39088000</v>
      </c>
      <c r="L3437" s="12">
        <f t="shared" si="215"/>
        <v>55732000</v>
      </c>
    </row>
    <row r="3438" spans="1:12" ht="112.5" x14ac:dyDescent="0.25">
      <c r="A3438" s="11">
        <v>602200</v>
      </c>
      <c r="B3438" s="1"/>
      <c r="C3438" s="2" t="s">
        <v>2090</v>
      </c>
      <c r="D3438" s="7"/>
      <c r="E3438" s="5">
        <v>32</v>
      </c>
      <c r="F3438" s="4">
        <v>22</v>
      </c>
      <c r="G3438" s="4">
        <v>10</v>
      </c>
      <c r="H3438" s="3">
        <v>8</v>
      </c>
      <c r="I3438" s="13">
        <f t="shared" si="212"/>
        <v>23577000</v>
      </c>
      <c r="J3438" s="12">
        <f t="shared" si="213"/>
        <v>91700000</v>
      </c>
      <c r="K3438" s="13">
        <f t="shared" si="214"/>
        <v>61300000</v>
      </c>
      <c r="L3438" s="12">
        <f t="shared" si="215"/>
        <v>84100000</v>
      </c>
    </row>
    <row r="3439" spans="1:12" ht="56.25" x14ac:dyDescent="0.25">
      <c r="A3439" s="11">
        <v>602205</v>
      </c>
      <c r="B3439" s="1"/>
      <c r="C3439" s="2" t="s">
        <v>3695</v>
      </c>
      <c r="D3439" s="7" t="s">
        <v>3696</v>
      </c>
      <c r="E3439" s="5">
        <v>36.6</v>
      </c>
      <c r="F3439" s="4">
        <v>25</v>
      </c>
      <c r="G3439" s="4">
        <v>11.6</v>
      </c>
      <c r="H3439" s="3">
        <v>8</v>
      </c>
      <c r="I3439" s="13">
        <f t="shared" si="212"/>
        <v>27061500</v>
      </c>
      <c r="J3439" s="12">
        <f t="shared" si="213"/>
        <v>105410000</v>
      </c>
      <c r="K3439" s="13">
        <f t="shared" si="214"/>
        <v>70146000</v>
      </c>
      <c r="L3439" s="12">
        <f t="shared" si="215"/>
        <v>96594000</v>
      </c>
    </row>
    <row r="3440" spans="1:12" ht="37.5" x14ac:dyDescent="0.25">
      <c r="A3440" s="11">
        <v>602215</v>
      </c>
      <c r="B3440" s="1"/>
      <c r="C3440" s="2" t="s">
        <v>3697</v>
      </c>
      <c r="D3440" s="7"/>
      <c r="E3440" s="5">
        <v>18.399999999999999</v>
      </c>
      <c r="F3440" s="4">
        <v>14</v>
      </c>
      <c r="G3440" s="4">
        <v>4.4000000000000004</v>
      </c>
      <c r="H3440" s="3">
        <v>9</v>
      </c>
      <c r="I3440" s="13">
        <f t="shared" si="212"/>
        <v>12765000</v>
      </c>
      <c r="J3440" s="12">
        <f t="shared" si="213"/>
        <v>48340000</v>
      </c>
      <c r="K3440" s="13">
        <f t="shared" si="214"/>
        <v>34964000</v>
      </c>
      <c r="L3440" s="12">
        <f t="shared" si="215"/>
        <v>44996000</v>
      </c>
    </row>
    <row r="3441" spans="1:12" ht="75" x14ac:dyDescent="0.25">
      <c r="A3441" s="11">
        <v>602220</v>
      </c>
      <c r="B3441" s="1"/>
      <c r="C3441" s="2" t="s">
        <v>2091</v>
      </c>
      <c r="D3441" s="7"/>
      <c r="E3441" s="5">
        <v>43</v>
      </c>
      <c r="F3441" s="4">
        <v>43</v>
      </c>
      <c r="G3441" s="4">
        <v>0</v>
      </c>
      <c r="H3441" s="3">
        <v>7</v>
      </c>
      <c r="I3441" s="13">
        <f t="shared" si="212"/>
        <v>23800500</v>
      </c>
      <c r="J3441" s="12">
        <f t="shared" si="213"/>
        <v>79550000</v>
      </c>
      <c r="K3441" s="13">
        <f t="shared" si="214"/>
        <v>79550000</v>
      </c>
      <c r="L3441" s="12">
        <f t="shared" si="215"/>
        <v>79550000</v>
      </c>
    </row>
    <row r="3442" spans="1:12" ht="150" x14ac:dyDescent="0.25">
      <c r="A3442" s="11">
        <v>602225</v>
      </c>
      <c r="B3442" s="1"/>
      <c r="C3442" s="2" t="s">
        <v>2092</v>
      </c>
      <c r="D3442" s="7"/>
      <c r="E3442" s="5">
        <v>38</v>
      </c>
      <c r="F3442" s="4">
        <v>38</v>
      </c>
      <c r="G3442" s="4">
        <v>0</v>
      </c>
      <c r="H3442" s="3">
        <v>9</v>
      </c>
      <c r="I3442" s="13">
        <f t="shared" si="212"/>
        <v>21033000</v>
      </c>
      <c r="J3442" s="12">
        <f t="shared" si="213"/>
        <v>70300000</v>
      </c>
      <c r="K3442" s="13">
        <f t="shared" si="214"/>
        <v>70300000</v>
      </c>
      <c r="L3442" s="12">
        <f t="shared" si="215"/>
        <v>70300000</v>
      </c>
    </row>
    <row r="3443" spans="1:12" ht="56.25" x14ac:dyDescent="0.25">
      <c r="A3443" s="11">
        <v>602230</v>
      </c>
      <c r="B3443" s="1"/>
      <c r="C3443" s="2" t="s">
        <v>2093</v>
      </c>
      <c r="D3443" s="7"/>
      <c r="E3443" s="5">
        <v>37</v>
      </c>
      <c r="F3443" s="4">
        <v>37</v>
      </c>
      <c r="G3443" s="4">
        <v>0</v>
      </c>
      <c r="H3443" s="3">
        <v>8</v>
      </c>
      <c r="I3443" s="13">
        <f t="shared" si="212"/>
        <v>20479500</v>
      </c>
      <c r="J3443" s="12">
        <f t="shared" si="213"/>
        <v>68450000</v>
      </c>
      <c r="K3443" s="13">
        <f t="shared" si="214"/>
        <v>68450000</v>
      </c>
      <c r="L3443" s="12">
        <f t="shared" si="215"/>
        <v>68450000</v>
      </c>
    </row>
    <row r="3444" spans="1:12" ht="37.5" x14ac:dyDescent="0.25">
      <c r="A3444" s="11">
        <v>602235</v>
      </c>
      <c r="B3444" s="1"/>
      <c r="C3444" s="2" t="s">
        <v>2094</v>
      </c>
      <c r="D3444" s="7"/>
      <c r="E3444" s="5">
        <v>42</v>
      </c>
      <c r="F3444" s="4">
        <v>42</v>
      </c>
      <c r="G3444" s="4">
        <v>0</v>
      </c>
      <c r="H3444" s="3">
        <v>9</v>
      </c>
      <c r="I3444" s="13">
        <f t="shared" si="212"/>
        <v>23247000</v>
      </c>
      <c r="J3444" s="12">
        <f t="shared" si="213"/>
        <v>77700000</v>
      </c>
      <c r="K3444" s="13">
        <f t="shared" si="214"/>
        <v>77700000</v>
      </c>
      <c r="L3444" s="12">
        <f t="shared" si="215"/>
        <v>77700000</v>
      </c>
    </row>
    <row r="3445" spans="1:12" ht="187.5" x14ac:dyDescent="0.25">
      <c r="A3445" s="11">
        <v>602240</v>
      </c>
      <c r="B3445" s="1"/>
      <c r="C3445" s="2" t="s">
        <v>2095</v>
      </c>
      <c r="D3445" s="7" t="s">
        <v>3698</v>
      </c>
      <c r="E3445" s="5">
        <v>60</v>
      </c>
      <c r="F3445" s="4">
        <v>60</v>
      </c>
      <c r="G3445" s="4">
        <v>0</v>
      </c>
      <c r="H3445" s="3">
        <v>8</v>
      </c>
      <c r="I3445" s="13">
        <f t="shared" si="212"/>
        <v>33210000</v>
      </c>
      <c r="J3445" s="12">
        <f t="shared" si="213"/>
        <v>111000000</v>
      </c>
      <c r="K3445" s="13">
        <f t="shared" si="214"/>
        <v>111000000</v>
      </c>
      <c r="L3445" s="12">
        <f t="shared" si="215"/>
        <v>111000000</v>
      </c>
    </row>
    <row r="3446" spans="1:12" ht="37.5" x14ac:dyDescent="0.25">
      <c r="A3446" s="11">
        <v>602245</v>
      </c>
      <c r="B3446" s="1"/>
      <c r="C3446" s="2" t="s">
        <v>3699</v>
      </c>
      <c r="D3446" s="7" t="s">
        <v>2096</v>
      </c>
      <c r="E3446" s="5">
        <v>34</v>
      </c>
      <c r="F3446" s="4">
        <v>34</v>
      </c>
      <c r="G3446" s="4">
        <v>0</v>
      </c>
      <c r="H3446" s="3">
        <v>9</v>
      </c>
      <c r="I3446" s="13">
        <f t="shared" si="212"/>
        <v>18819000</v>
      </c>
      <c r="J3446" s="12">
        <f t="shared" si="213"/>
        <v>62900000</v>
      </c>
      <c r="K3446" s="13">
        <f t="shared" si="214"/>
        <v>62900000</v>
      </c>
      <c r="L3446" s="12">
        <f t="shared" si="215"/>
        <v>62900000</v>
      </c>
    </row>
    <row r="3447" spans="1:12" ht="75" x14ac:dyDescent="0.25">
      <c r="A3447" s="11">
        <v>602250</v>
      </c>
      <c r="B3447" s="1"/>
      <c r="C3447" s="2" t="s">
        <v>3700</v>
      </c>
      <c r="D3447" s="7" t="s">
        <v>2097</v>
      </c>
      <c r="E3447" s="5">
        <v>40</v>
      </c>
      <c r="F3447" s="4">
        <v>40</v>
      </c>
      <c r="G3447" s="4">
        <v>0</v>
      </c>
      <c r="H3447" s="3">
        <v>9</v>
      </c>
      <c r="I3447" s="13">
        <f t="shared" si="212"/>
        <v>22140000</v>
      </c>
      <c r="J3447" s="12">
        <f t="shared" si="213"/>
        <v>74000000</v>
      </c>
      <c r="K3447" s="13">
        <f t="shared" si="214"/>
        <v>74000000</v>
      </c>
      <c r="L3447" s="12">
        <f t="shared" si="215"/>
        <v>74000000</v>
      </c>
    </row>
    <row r="3448" spans="1:12" ht="37.5" x14ac:dyDescent="0.25">
      <c r="A3448" s="11">
        <v>602255</v>
      </c>
      <c r="B3448" s="1"/>
      <c r="C3448" s="2" t="s">
        <v>2098</v>
      </c>
      <c r="D3448" s="7"/>
      <c r="E3448" s="5">
        <v>50</v>
      </c>
      <c r="F3448" s="4">
        <v>50</v>
      </c>
      <c r="G3448" s="4">
        <v>0</v>
      </c>
      <c r="H3448" s="3">
        <v>7</v>
      </c>
      <c r="I3448" s="13">
        <f t="shared" si="212"/>
        <v>27675000</v>
      </c>
      <c r="J3448" s="12">
        <f t="shared" si="213"/>
        <v>92500000</v>
      </c>
      <c r="K3448" s="13">
        <f t="shared" si="214"/>
        <v>92500000</v>
      </c>
      <c r="L3448" s="12">
        <f t="shared" si="215"/>
        <v>92500000</v>
      </c>
    </row>
    <row r="3449" spans="1:12" ht="112.5" x14ac:dyDescent="0.25">
      <c r="A3449" s="11">
        <v>602265</v>
      </c>
      <c r="B3449" s="1"/>
      <c r="C3449" s="2" t="s">
        <v>3701</v>
      </c>
      <c r="D3449" s="7"/>
      <c r="E3449" s="5">
        <v>36</v>
      </c>
      <c r="F3449" s="4">
        <v>36</v>
      </c>
      <c r="G3449" s="4">
        <v>0</v>
      </c>
      <c r="H3449" s="3">
        <v>9</v>
      </c>
      <c r="I3449" s="13">
        <f t="shared" si="212"/>
        <v>19926000</v>
      </c>
      <c r="J3449" s="12">
        <f t="shared" si="213"/>
        <v>66600000</v>
      </c>
      <c r="K3449" s="13">
        <f t="shared" si="214"/>
        <v>66600000</v>
      </c>
      <c r="L3449" s="12">
        <f t="shared" si="215"/>
        <v>66600000</v>
      </c>
    </row>
    <row r="3450" spans="1:12" ht="93.75" x14ac:dyDescent="0.25">
      <c r="A3450" s="11">
        <v>602270</v>
      </c>
      <c r="B3450" s="1"/>
      <c r="C3450" s="2" t="s">
        <v>3702</v>
      </c>
      <c r="D3450" s="7" t="s">
        <v>2099</v>
      </c>
      <c r="E3450" s="5">
        <v>30</v>
      </c>
      <c r="F3450" s="4">
        <v>30</v>
      </c>
      <c r="G3450" s="4">
        <v>0</v>
      </c>
      <c r="H3450" s="3">
        <v>9</v>
      </c>
      <c r="I3450" s="13">
        <f t="shared" si="212"/>
        <v>16605000</v>
      </c>
      <c r="J3450" s="12">
        <f t="shared" si="213"/>
        <v>55500000</v>
      </c>
      <c r="K3450" s="13">
        <f t="shared" si="214"/>
        <v>55500000</v>
      </c>
      <c r="L3450" s="12">
        <f t="shared" si="215"/>
        <v>55500000</v>
      </c>
    </row>
    <row r="3451" spans="1:12" ht="37.5" x14ac:dyDescent="0.25">
      <c r="A3451" s="11">
        <v>602275</v>
      </c>
      <c r="B3451" s="1"/>
      <c r="C3451" s="2" t="s">
        <v>3703</v>
      </c>
      <c r="D3451" s="7" t="s">
        <v>1128</v>
      </c>
      <c r="E3451" s="5">
        <v>10</v>
      </c>
      <c r="F3451" s="4">
        <v>10</v>
      </c>
      <c r="G3451" s="4">
        <v>0</v>
      </c>
      <c r="H3451" s="3">
        <v>9</v>
      </c>
      <c r="I3451" s="13">
        <f t="shared" si="212"/>
        <v>5535000</v>
      </c>
      <c r="J3451" s="12">
        <f t="shared" si="213"/>
        <v>18500000</v>
      </c>
      <c r="K3451" s="13">
        <f t="shared" si="214"/>
        <v>18500000</v>
      </c>
      <c r="L3451" s="12">
        <f t="shared" si="215"/>
        <v>18500000</v>
      </c>
    </row>
    <row r="3452" spans="1:12" ht="112.5" x14ac:dyDescent="0.25">
      <c r="A3452" s="11">
        <v>602290</v>
      </c>
      <c r="B3452" s="1"/>
      <c r="C3452" s="2" t="s">
        <v>2100</v>
      </c>
      <c r="D3452" s="7"/>
      <c r="E3452" s="5">
        <v>121</v>
      </c>
      <c r="F3452" s="4">
        <v>121</v>
      </c>
      <c r="G3452" s="4">
        <v>0</v>
      </c>
      <c r="H3452" s="3" t="s">
        <v>3474</v>
      </c>
      <c r="I3452" s="13">
        <f t="shared" si="212"/>
        <v>66973500</v>
      </c>
      <c r="J3452" s="12">
        <f t="shared" si="213"/>
        <v>223850000</v>
      </c>
      <c r="K3452" s="13">
        <f t="shared" si="214"/>
        <v>223850000</v>
      </c>
      <c r="L3452" s="12">
        <f t="shared" si="215"/>
        <v>223850000</v>
      </c>
    </row>
    <row r="3453" spans="1:12" ht="19.5" x14ac:dyDescent="0.25">
      <c r="A3453" s="11">
        <v>602295</v>
      </c>
      <c r="B3453" s="1"/>
      <c r="C3453" s="2" t="s">
        <v>3704</v>
      </c>
      <c r="D3453" s="7"/>
      <c r="E3453" s="5">
        <v>35</v>
      </c>
      <c r="F3453" s="4">
        <v>35</v>
      </c>
      <c r="G3453" s="4">
        <v>0</v>
      </c>
      <c r="H3453" s="3">
        <v>9</v>
      </c>
      <c r="I3453" s="13">
        <f t="shared" si="212"/>
        <v>19372500</v>
      </c>
      <c r="J3453" s="12">
        <f t="shared" si="213"/>
        <v>64750000</v>
      </c>
      <c r="K3453" s="13">
        <f t="shared" si="214"/>
        <v>64750000</v>
      </c>
      <c r="L3453" s="12">
        <f t="shared" si="215"/>
        <v>64750000</v>
      </c>
    </row>
    <row r="3454" spans="1:12" ht="19.5" x14ac:dyDescent="0.25">
      <c r="A3454" s="11">
        <v>602300</v>
      </c>
      <c r="B3454" s="1"/>
      <c r="C3454" s="2" t="s">
        <v>3705</v>
      </c>
      <c r="D3454" s="7"/>
      <c r="E3454" s="5">
        <v>35</v>
      </c>
      <c r="F3454" s="4">
        <v>35</v>
      </c>
      <c r="G3454" s="4">
        <v>0</v>
      </c>
      <c r="H3454" s="3">
        <v>11</v>
      </c>
      <c r="I3454" s="13">
        <f t="shared" si="212"/>
        <v>19372500</v>
      </c>
      <c r="J3454" s="12">
        <f t="shared" si="213"/>
        <v>64750000</v>
      </c>
      <c r="K3454" s="13">
        <f t="shared" si="214"/>
        <v>64750000</v>
      </c>
      <c r="L3454" s="12">
        <f t="shared" si="215"/>
        <v>64750000</v>
      </c>
    </row>
    <row r="3455" spans="1:12" ht="168.75" x14ac:dyDescent="0.25">
      <c r="A3455" s="11">
        <v>602305</v>
      </c>
      <c r="B3455" s="1"/>
      <c r="C3455" s="2" t="s">
        <v>2101</v>
      </c>
      <c r="D3455" s="7"/>
      <c r="E3455" s="5">
        <v>29</v>
      </c>
      <c r="F3455" s="4">
        <v>29</v>
      </c>
      <c r="G3455" s="4">
        <v>0</v>
      </c>
      <c r="H3455" s="3">
        <v>11</v>
      </c>
      <c r="I3455" s="13">
        <f t="shared" si="212"/>
        <v>16051500</v>
      </c>
      <c r="J3455" s="12">
        <f t="shared" si="213"/>
        <v>53650000</v>
      </c>
      <c r="K3455" s="13">
        <f t="shared" si="214"/>
        <v>53650000</v>
      </c>
      <c r="L3455" s="12">
        <f t="shared" si="215"/>
        <v>53650000</v>
      </c>
    </row>
    <row r="3456" spans="1:12" ht="187.5" x14ac:dyDescent="0.25">
      <c r="A3456" s="11">
        <v>602310</v>
      </c>
      <c r="B3456" s="1"/>
      <c r="C3456" s="2" t="s">
        <v>3706</v>
      </c>
      <c r="D3456" s="7"/>
      <c r="E3456" s="5">
        <v>86</v>
      </c>
      <c r="F3456" s="4">
        <v>86</v>
      </c>
      <c r="G3456" s="4">
        <v>0</v>
      </c>
      <c r="H3456" s="3">
        <v>11</v>
      </c>
      <c r="I3456" s="13">
        <f t="shared" si="212"/>
        <v>47601000</v>
      </c>
      <c r="J3456" s="12">
        <f t="shared" si="213"/>
        <v>159100000</v>
      </c>
      <c r="K3456" s="13">
        <f t="shared" si="214"/>
        <v>159100000</v>
      </c>
      <c r="L3456" s="12">
        <f t="shared" si="215"/>
        <v>159100000</v>
      </c>
    </row>
    <row r="3457" spans="1:12" ht="187.5" x14ac:dyDescent="0.25">
      <c r="A3457" s="11">
        <v>602315</v>
      </c>
      <c r="B3457" s="1"/>
      <c r="C3457" s="2" t="s">
        <v>3707</v>
      </c>
      <c r="D3457" s="7"/>
      <c r="E3457" s="5">
        <v>97</v>
      </c>
      <c r="F3457" s="4">
        <v>97</v>
      </c>
      <c r="G3457" s="4">
        <v>0</v>
      </c>
      <c r="H3457" s="3">
        <v>13</v>
      </c>
      <c r="I3457" s="13">
        <f t="shared" si="212"/>
        <v>53689500</v>
      </c>
      <c r="J3457" s="12">
        <f t="shared" si="213"/>
        <v>179450000</v>
      </c>
      <c r="K3457" s="13">
        <f t="shared" si="214"/>
        <v>179450000</v>
      </c>
      <c r="L3457" s="12">
        <f t="shared" si="215"/>
        <v>179450000</v>
      </c>
    </row>
    <row r="3458" spans="1:12" ht="56.25" x14ac:dyDescent="0.25">
      <c r="A3458" s="11">
        <v>602330</v>
      </c>
      <c r="B3458" s="1"/>
      <c r="C3458" s="2" t="s">
        <v>2102</v>
      </c>
      <c r="D3458" s="7"/>
      <c r="E3458" s="5">
        <v>29</v>
      </c>
      <c r="F3458" s="4">
        <v>29</v>
      </c>
      <c r="G3458" s="4">
        <v>0</v>
      </c>
      <c r="H3458" s="3">
        <v>11</v>
      </c>
      <c r="I3458" s="13">
        <f t="shared" si="212"/>
        <v>16051500</v>
      </c>
      <c r="J3458" s="12">
        <f t="shared" si="213"/>
        <v>53650000</v>
      </c>
      <c r="K3458" s="13">
        <f t="shared" si="214"/>
        <v>53650000</v>
      </c>
      <c r="L3458" s="12">
        <f t="shared" si="215"/>
        <v>53650000</v>
      </c>
    </row>
    <row r="3459" spans="1:12" ht="93.75" x14ac:dyDescent="0.25">
      <c r="A3459" s="11">
        <v>602335</v>
      </c>
      <c r="B3459" s="1"/>
      <c r="C3459" s="2" t="s">
        <v>2103</v>
      </c>
      <c r="D3459" s="7"/>
      <c r="E3459" s="5">
        <v>38</v>
      </c>
      <c r="F3459" s="4">
        <v>38</v>
      </c>
      <c r="G3459" s="4">
        <v>0</v>
      </c>
      <c r="H3459" s="3">
        <v>11</v>
      </c>
      <c r="I3459" s="13">
        <f t="shared" si="212"/>
        <v>21033000</v>
      </c>
      <c r="J3459" s="12">
        <f t="shared" si="213"/>
        <v>70300000</v>
      </c>
      <c r="K3459" s="13">
        <f t="shared" si="214"/>
        <v>70300000</v>
      </c>
      <c r="L3459" s="12">
        <f t="shared" si="215"/>
        <v>70300000</v>
      </c>
    </row>
    <row r="3460" spans="1:12" ht="75" x14ac:dyDescent="0.25">
      <c r="A3460" s="11">
        <v>602340</v>
      </c>
      <c r="B3460" s="1"/>
      <c r="C3460" s="2" t="s">
        <v>2104</v>
      </c>
      <c r="D3460" s="7"/>
      <c r="E3460" s="5">
        <v>56</v>
      </c>
      <c r="F3460" s="4">
        <v>56</v>
      </c>
      <c r="G3460" s="4">
        <v>0</v>
      </c>
      <c r="H3460" s="3">
        <v>11</v>
      </c>
      <c r="I3460" s="13">
        <f t="shared" ref="I3460:I3523" si="216">F3460*553500+G3460*1140000</f>
        <v>30996000</v>
      </c>
      <c r="J3460" s="12">
        <f t="shared" ref="J3460:J3523" si="217">F3460*1850000+G3460*5100000</f>
        <v>103600000</v>
      </c>
      <c r="K3460" s="13">
        <f t="shared" ref="K3460:K3523" si="218">F3460*1850000+G3460*2060000</f>
        <v>103600000</v>
      </c>
      <c r="L3460" s="12">
        <f t="shared" ref="L3460:L3523" si="219">F3460*1850000+G3460*4340000</f>
        <v>103600000</v>
      </c>
    </row>
    <row r="3461" spans="1:12" ht="93.75" x14ac:dyDescent="0.25">
      <c r="A3461" s="11">
        <v>602345</v>
      </c>
      <c r="B3461" s="1"/>
      <c r="C3461" s="2" t="s">
        <v>2105</v>
      </c>
      <c r="D3461" s="7"/>
      <c r="E3461" s="5">
        <v>132</v>
      </c>
      <c r="F3461" s="4">
        <v>132</v>
      </c>
      <c r="G3461" s="4">
        <v>0</v>
      </c>
      <c r="H3461" s="3" t="s">
        <v>3477</v>
      </c>
      <c r="I3461" s="13">
        <f t="shared" si="216"/>
        <v>73062000</v>
      </c>
      <c r="J3461" s="12">
        <f t="shared" si="217"/>
        <v>244200000</v>
      </c>
      <c r="K3461" s="13">
        <f t="shared" si="218"/>
        <v>244200000</v>
      </c>
      <c r="L3461" s="12">
        <f t="shared" si="219"/>
        <v>244200000</v>
      </c>
    </row>
    <row r="3462" spans="1:12" ht="75" x14ac:dyDescent="0.25">
      <c r="A3462" s="11">
        <v>602355</v>
      </c>
      <c r="B3462" s="1"/>
      <c r="C3462" s="2" t="s">
        <v>2106</v>
      </c>
      <c r="D3462" s="7"/>
      <c r="E3462" s="5">
        <v>16.8</v>
      </c>
      <c r="F3462" s="4">
        <v>11</v>
      </c>
      <c r="G3462" s="4">
        <v>5.8</v>
      </c>
      <c r="H3462" s="3">
        <v>9</v>
      </c>
      <c r="I3462" s="13">
        <f t="shared" si="216"/>
        <v>12700500</v>
      </c>
      <c r="J3462" s="12">
        <f t="shared" si="217"/>
        <v>49930000</v>
      </c>
      <c r="K3462" s="13">
        <f t="shared" si="218"/>
        <v>32298000</v>
      </c>
      <c r="L3462" s="12">
        <f t="shared" si="219"/>
        <v>45522000</v>
      </c>
    </row>
    <row r="3463" spans="1:12" ht="112.5" x14ac:dyDescent="0.25">
      <c r="A3463" s="11">
        <v>602360</v>
      </c>
      <c r="B3463" s="1"/>
      <c r="C3463" s="2" t="s">
        <v>3708</v>
      </c>
      <c r="D3463" s="7"/>
      <c r="E3463" s="5">
        <v>41.6</v>
      </c>
      <c r="F3463" s="4">
        <v>30</v>
      </c>
      <c r="G3463" s="4">
        <v>11.6</v>
      </c>
      <c r="H3463" s="3">
        <v>9</v>
      </c>
      <c r="I3463" s="13">
        <f t="shared" si="216"/>
        <v>29829000</v>
      </c>
      <c r="J3463" s="12">
        <f t="shared" si="217"/>
        <v>114660000</v>
      </c>
      <c r="K3463" s="13">
        <f t="shared" si="218"/>
        <v>79396000</v>
      </c>
      <c r="L3463" s="12">
        <f t="shared" si="219"/>
        <v>105844000</v>
      </c>
    </row>
    <row r="3464" spans="1:12" ht="75" x14ac:dyDescent="0.25">
      <c r="A3464" s="11">
        <v>602361</v>
      </c>
      <c r="B3464" s="1"/>
      <c r="C3464" s="2" t="s">
        <v>3709</v>
      </c>
      <c r="D3464" s="7"/>
      <c r="E3464" s="5">
        <v>33.6</v>
      </c>
      <c r="F3464" s="4">
        <v>22</v>
      </c>
      <c r="G3464" s="4">
        <v>11.6</v>
      </c>
      <c r="H3464" s="3">
        <v>9</v>
      </c>
      <c r="I3464" s="13">
        <f t="shared" si="216"/>
        <v>25401000</v>
      </c>
      <c r="J3464" s="12">
        <f t="shared" si="217"/>
        <v>99860000</v>
      </c>
      <c r="K3464" s="13">
        <f t="shared" si="218"/>
        <v>64596000</v>
      </c>
      <c r="L3464" s="12">
        <f t="shared" si="219"/>
        <v>91044000</v>
      </c>
    </row>
    <row r="3465" spans="1:12" ht="37.5" x14ac:dyDescent="0.25">
      <c r="A3465" s="11">
        <v>602365</v>
      </c>
      <c r="B3465" s="1"/>
      <c r="C3465" s="2" t="s">
        <v>3710</v>
      </c>
      <c r="D3465" s="7" t="s">
        <v>2107</v>
      </c>
      <c r="E3465" s="5">
        <v>95</v>
      </c>
      <c r="F3465" s="4">
        <v>95</v>
      </c>
      <c r="G3465" s="4">
        <v>0</v>
      </c>
      <c r="H3465" s="3" t="s">
        <v>1778</v>
      </c>
      <c r="I3465" s="13">
        <f t="shared" si="216"/>
        <v>52582500</v>
      </c>
      <c r="J3465" s="12">
        <f t="shared" si="217"/>
        <v>175750000</v>
      </c>
      <c r="K3465" s="13">
        <f t="shared" si="218"/>
        <v>175750000</v>
      </c>
      <c r="L3465" s="12">
        <f t="shared" si="219"/>
        <v>175750000</v>
      </c>
    </row>
    <row r="3466" spans="1:12" ht="37.5" x14ac:dyDescent="0.25">
      <c r="A3466" s="11">
        <v>602366</v>
      </c>
      <c r="B3466" s="1"/>
      <c r="C3466" s="2" t="s">
        <v>2108</v>
      </c>
      <c r="D3466" s="7"/>
      <c r="E3466" s="5">
        <v>48</v>
      </c>
      <c r="F3466" s="4">
        <v>48</v>
      </c>
      <c r="G3466" s="4">
        <v>0</v>
      </c>
      <c r="H3466" s="3" t="s">
        <v>1156</v>
      </c>
      <c r="I3466" s="13">
        <f t="shared" si="216"/>
        <v>26568000</v>
      </c>
      <c r="J3466" s="12">
        <f t="shared" si="217"/>
        <v>88800000</v>
      </c>
      <c r="K3466" s="13">
        <f t="shared" si="218"/>
        <v>88800000</v>
      </c>
      <c r="L3466" s="12">
        <f t="shared" si="219"/>
        <v>88800000</v>
      </c>
    </row>
    <row r="3467" spans="1:12" ht="75" x14ac:dyDescent="0.25">
      <c r="A3467" s="11">
        <v>602370</v>
      </c>
      <c r="B3467" s="1"/>
      <c r="C3467" s="2" t="s">
        <v>3711</v>
      </c>
      <c r="D3467" s="7"/>
      <c r="E3467" s="5">
        <v>31.6</v>
      </c>
      <c r="F3467" s="4">
        <v>20</v>
      </c>
      <c r="G3467" s="4">
        <v>11.6</v>
      </c>
      <c r="H3467" s="3">
        <v>9</v>
      </c>
      <c r="I3467" s="13">
        <f t="shared" si="216"/>
        <v>24294000</v>
      </c>
      <c r="J3467" s="12">
        <f t="shared" si="217"/>
        <v>96160000</v>
      </c>
      <c r="K3467" s="13">
        <f t="shared" si="218"/>
        <v>60896000</v>
      </c>
      <c r="L3467" s="12">
        <f t="shared" si="219"/>
        <v>87344000</v>
      </c>
    </row>
    <row r="3468" spans="1:12" ht="112.5" x14ac:dyDescent="0.25">
      <c r="A3468" s="11">
        <v>602375</v>
      </c>
      <c r="B3468" s="1"/>
      <c r="C3468" s="2" t="s">
        <v>3712</v>
      </c>
      <c r="D3468" s="7"/>
      <c r="E3468" s="5">
        <v>39.6</v>
      </c>
      <c r="F3468" s="4">
        <v>28</v>
      </c>
      <c r="G3468" s="4">
        <v>11.6</v>
      </c>
      <c r="H3468" s="3">
        <v>9</v>
      </c>
      <c r="I3468" s="13">
        <f t="shared" si="216"/>
        <v>28722000</v>
      </c>
      <c r="J3468" s="12">
        <f t="shared" si="217"/>
        <v>110960000</v>
      </c>
      <c r="K3468" s="13">
        <f t="shared" si="218"/>
        <v>75696000</v>
      </c>
      <c r="L3468" s="12">
        <f t="shared" si="219"/>
        <v>102144000</v>
      </c>
    </row>
    <row r="3469" spans="1:12" ht="112.5" x14ac:dyDescent="0.25">
      <c r="A3469" s="11">
        <v>602376</v>
      </c>
      <c r="B3469" s="1"/>
      <c r="C3469" s="2" t="s">
        <v>3713</v>
      </c>
      <c r="D3469" s="7"/>
      <c r="E3469" s="5">
        <v>27.6</v>
      </c>
      <c r="F3469" s="4">
        <v>16</v>
      </c>
      <c r="G3469" s="4">
        <v>11.6</v>
      </c>
      <c r="H3469" s="3">
        <v>9</v>
      </c>
      <c r="I3469" s="13">
        <f t="shared" si="216"/>
        <v>22080000</v>
      </c>
      <c r="J3469" s="12">
        <f t="shared" si="217"/>
        <v>88760000</v>
      </c>
      <c r="K3469" s="13">
        <f t="shared" si="218"/>
        <v>53496000</v>
      </c>
      <c r="L3469" s="12">
        <f t="shared" si="219"/>
        <v>79944000</v>
      </c>
    </row>
    <row r="3470" spans="1:12" ht="131.25" x14ac:dyDescent="0.25">
      <c r="A3470" s="11">
        <v>602385</v>
      </c>
      <c r="B3470" s="1"/>
      <c r="C3470" s="2" t="s">
        <v>2109</v>
      </c>
      <c r="D3470" s="7"/>
      <c r="E3470" s="5">
        <v>81</v>
      </c>
      <c r="F3470" s="4">
        <v>59</v>
      </c>
      <c r="G3470" s="4">
        <v>22</v>
      </c>
      <c r="H3470" s="3">
        <v>10</v>
      </c>
      <c r="I3470" s="13">
        <f t="shared" si="216"/>
        <v>57736500</v>
      </c>
      <c r="J3470" s="12">
        <f t="shared" si="217"/>
        <v>221350000</v>
      </c>
      <c r="K3470" s="13">
        <f t="shared" si="218"/>
        <v>154470000</v>
      </c>
      <c r="L3470" s="12">
        <f t="shared" si="219"/>
        <v>204630000</v>
      </c>
    </row>
    <row r="3471" spans="1:12" ht="56.25" x14ac:dyDescent="0.25">
      <c r="A3471" s="11">
        <v>602390</v>
      </c>
      <c r="B3471" s="1"/>
      <c r="C3471" s="2" t="s">
        <v>3714</v>
      </c>
      <c r="D3471" s="7" t="s">
        <v>3715</v>
      </c>
      <c r="E3471" s="5">
        <v>49</v>
      </c>
      <c r="F3471" s="4">
        <v>49</v>
      </c>
      <c r="G3471" s="4">
        <v>0</v>
      </c>
      <c r="H3471" s="3">
        <v>8</v>
      </c>
      <c r="I3471" s="13">
        <f t="shared" si="216"/>
        <v>27121500</v>
      </c>
      <c r="J3471" s="12">
        <f t="shared" si="217"/>
        <v>90650000</v>
      </c>
      <c r="K3471" s="13">
        <f t="shared" si="218"/>
        <v>90650000</v>
      </c>
      <c r="L3471" s="12">
        <f t="shared" si="219"/>
        <v>90650000</v>
      </c>
    </row>
    <row r="3472" spans="1:12" ht="56.25" x14ac:dyDescent="0.25">
      <c r="A3472" s="11">
        <v>602395</v>
      </c>
      <c r="B3472" s="1"/>
      <c r="C3472" s="2" t="s">
        <v>2110</v>
      </c>
      <c r="D3472" s="7"/>
      <c r="E3472" s="5">
        <v>32</v>
      </c>
      <c r="F3472" s="4">
        <v>32</v>
      </c>
      <c r="G3472" s="4">
        <v>0</v>
      </c>
      <c r="H3472" s="3">
        <v>10</v>
      </c>
      <c r="I3472" s="13">
        <f t="shared" si="216"/>
        <v>17712000</v>
      </c>
      <c r="J3472" s="12">
        <f t="shared" si="217"/>
        <v>59200000</v>
      </c>
      <c r="K3472" s="13">
        <f t="shared" si="218"/>
        <v>59200000</v>
      </c>
      <c r="L3472" s="12">
        <f t="shared" si="219"/>
        <v>59200000</v>
      </c>
    </row>
    <row r="3473" spans="1:12" ht="56.25" x14ac:dyDescent="0.25">
      <c r="A3473" s="11">
        <v>602400</v>
      </c>
      <c r="B3473" s="1"/>
      <c r="C3473" s="2" t="s">
        <v>2111</v>
      </c>
      <c r="D3473" s="7"/>
      <c r="E3473" s="5">
        <v>44</v>
      </c>
      <c r="F3473" s="4">
        <v>44</v>
      </c>
      <c r="G3473" s="4">
        <v>0</v>
      </c>
      <c r="H3473" s="3">
        <v>10</v>
      </c>
      <c r="I3473" s="13">
        <f t="shared" si="216"/>
        <v>24354000</v>
      </c>
      <c r="J3473" s="12">
        <f t="shared" si="217"/>
        <v>81400000</v>
      </c>
      <c r="K3473" s="13">
        <f t="shared" si="218"/>
        <v>81400000</v>
      </c>
      <c r="L3473" s="12">
        <f t="shared" si="219"/>
        <v>81400000</v>
      </c>
    </row>
    <row r="3474" spans="1:12" ht="37.5" x14ac:dyDescent="0.25">
      <c r="A3474" s="11">
        <v>602405</v>
      </c>
      <c r="B3474" s="1"/>
      <c r="C3474" s="2" t="s">
        <v>2112</v>
      </c>
      <c r="D3474" s="7"/>
      <c r="E3474" s="5">
        <v>57</v>
      </c>
      <c r="F3474" s="4">
        <v>57</v>
      </c>
      <c r="G3474" s="4">
        <v>0</v>
      </c>
      <c r="H3474" s="3">
        <v>10</v>
      </c>
      <c r="I3474" s="13">
        <f t="shared" si="216"/>
        <v>31549500</v>
      </c>
      <c r="J3474" s="12">
        <f t="shared" si="217"/>
        <v>105450000</v>
      </c>
      <c r="K3474" s="13">
        <f t="shared" si="218"/>
        <v>105450000</v>
      </c>
      <c r="L3474" s="12">
        <f t="shared" si="219"/>
        <v>105450000</v>
      </c>
    </row>
    <row r="3475" spans="1:12" ht="37.5" x14ac:dyDescent="0.25">
      <c r="A3475" s="11">
        <v>602410</v>
      </c>
      <c r="B3475" s="1"/>
      <c r="C3475" s="2" t="s">
        <v>2113</v>
      </c>
      <c r="D3475" s="7"/>
      <c r="E3475" s="5">
        <v>43</v>
      </c>
      <c r="F3475" s="4">
        <v>43</v>
      </c>
      <c r="G3475" s="4">
        <v>0</v>
      </c>
      <c r="H3475" s="3">
        <v>10</v>
      </c>
      <c r="I3475" s="13">
        <f t="shared" si="216"/>
        <v>23800500</v>
      </c>
      <c r="J3475" s="12">
        <f t="shared" si="217"/>
        <v>79550000</v>
      </c>
      <c r="K3475" s="13">
        <f t="shared" si="218"/>
        <v>79550000</v>
      </c>
      <c r="L3475" s="12">
        <f t="shared" si="219"/>
        <v>79550000</v>
      </c>
    </row>
    <row r="3476" spans="1:12" ht="75" x14ac:dyDescent="0.25">
      <c r="A3476" s="11">
        <v>602415</v>
      </c>
      <c r="B3476" s="1" t="s">
        <v>24</v>
      </c>
      <c r="C3476" s="2" t="s">
        <v>2114</v>
      </c>
      <c r="D3476" s="7"/>
      <c r="E3476" s="5">
        <v>16</v>
      </c>
      <c r="F3476" s="4">
        <v>16</v>
      </c>
      <c r="G3476" s="4">
        <v>0</v>
      </c>
      <c r="H3476" s="3">
        <v>0</v>
      </c>
      <c r="I3476" s="13">
        <f t="shared" si="216"/>
        <v>8856000</v>
      </c>
      <c r="J3476" s="12">
        <f t="shared" si="217"/>
        <v>29600000</v>
      </c>
      <c r="K3476" s="13">
        <f t="shared" si="218"/>
        <v>29600000</v>
      </c>
      <c r="L3476" s="12">
        <f t="shared" si="219"/>
        <v>29600000</v>
      </c>
    </row>
    <row r="3477" spans="1:12" ht="150" x14ac:dyDescent="0.25">
      <c r="A3477" s="11">
        <v>602420</v>
      </c>
      <c r="B3477" s="1" t="s">
        <v>24</v>
      </c>
      <c r="C3477" s="2" t="s">
        <v>2115</v>
      </c>
      <c r="D3477" s="7"/>
      <c r="E3477" s="5">
        <v>15</v>
      </c>
      <c r="F3477" s="4">
        <v>15</v>
      </c>
      <c r="G3477" s="4">
        <v>0</v>
      </c>
      <c r="H3477" s="3">
        <v>0</v>
      </c>
      <c r="I3477" s="13">
        <f t="shared" si="216"/>
        <v>8302500</v>
      </c>
      <c r="J3477" s="12">
        <f t="shared" si="217"/>
        <v>27750000</v>
      </c>
      <c r="K3477" s="13">
        <f t="shared" si="218"/>
        <v>27750000</v>
      </c>
      <c r="L3477" s="12">
        <f t="shared" si="219"/>
        <v>27750000</v>
      </c>
    </row>
    <row r="3478" spans="1:12" ht="75" x14ac:dyDescent="0.25">
      <c r="A3478" s="11">
        <v>602430</v>
      </c>
      <c r="B3478" s="1" t="s">
        <v>24</v>
      </c>
      <c r="C3478" s="2" t="s">
        <v>3716</v>
      </c>
      <c r="D3478" s="7"/>
      <c r="E3478" s="5">
        <v>21</v>
      </c>
      <c r="F3478" s="4">
        <v>21</v>
      </c>
      <c r="G3478" s="4">
        <v>0</v>
      </c>
      <c r="H3478" s="3">
        <v>0</v>
      </c>
      <c r="I3478" s="13">
        <f t="shared" si="216"/>
        <v>11623500</v>
      </c>
      <c r="J3478" s="12">
        <f t="shared" si="217"/>
        <v>38850000</v>
      </c>
      <c r="K3478" s="13">
        <f t="shared" si="218"/>
        <v>38850000</v>
      </c>
      <c r="L3478" s="12">
        <f t="shared" si="219"/>
        <v>38850000</v>
      </c>
    </row>
    <row r="3479" spans="1:12" ht="75" x14ac:dyDescent="0.25">
      <c r="A3479" s="11">
        <v>602435</v>
      </c>
      <c r="B3479" s="1"/>
      <c r="C3479" s="2" t="s">
        <v>2116</v>
      </c>
      <c r="D3479" s="7"/>
      <c r="E3479" s="5">
        <v>38</v>
      </c>
      <c r="F3479" s="4">
        <v>38</v>
      </c>
      <c r="G3479" s="4">
        <v>0</v>
      </c>
      <c r="H3479" s="3">
        <v>8</v>
      </c>
      <c r="I3479" s="13">
        <f t="shared" si="216"/>
        <v>21033000</v>
      </c>
      <c r="J3479" s="12">
        <f t="shared" si="217"/>
        <v>70300000</v>
      </c>
      <c r="K3479" s="13">
        <f t="shared" si="218"/>
        <v>70300000</v>
      </c>
      <c r="L3479" s="12">
        <f t="shared" si="219"/>
        <v>70300000</v>
      </c>
    </row>
    <row r="3480" spans="1:12" ht="56.25" x14ac:dyDescent="0.25">
      <c r="A3480" s="11">
        <v>602440</v>
      </c>
      <c r="B3480" s="1"/>
      <c r="C3480" s="2" t="s">
        <v>3717</v>
      </c>
      <c r="D3480" s="7" t="s">
        <v>2117</v>
      </c>
      <c r="E3480" s="5">
        <v>13</v>
      </c>
      <c r="F3480" s="4">
        <v>13</v>
      </c>
      <c r="G3480" s="4">
        <v>0</v>
      </c>
      <c r="H3480" s="3">
        <v>8</v>
      </c>
      <c r="I3480" s="13">
        <f t="shared" si="216"/>
        <v>7195500</v>
      </c>
      <c r="J3480" s="12">
        <f t="shared" si="217"/>
        <v>24050000</v>
      </c>
      <c r="K3480" s="13">
        <f t="shared" si="218"/>
        <v>24050000</v>
      </c>
      <c r="L3480" s="12">
        <f t="shared" si="219"/>
        <v>24050000</v>
      </c>
    </row>
    <row r="3481" spans="1:12" ht="37.5" x14ac:dyDescent="0.25">
      <c r="A3481" s="11">
        <v>602445</v>
      </c>
      <c r="B3481" s="1"/>
      <c r="C3481" s="2" t="s">
        <v>2118</v>
      </c>
      <c r="D3481" s="7" t="s">
        <v>3718</v>
      </c>
      <c r="E3481" s="5">
        <v>13</v>
      </c>
      <c r="F3481" s="4">
        <v>13</v>
      </c>
      <c r="G3481" s="4">
        <v>0</v>
      </c>
      <c r="H3481" s="3">
        <v>8</v>
      </c>
      <c r="I3481" s="13">
        <f t="shared" si="216"/>
        <v>7195500</v>
      </c>
      <c r="J3481" s="12">
        <f t="shared" si="217"/>
        <v>24050000</v>
      </c>
      <c r="K3481" s="13">
        <f t="shared" si="218"/>
        <v>24050000</v>
      </c>
      <c r="L3481" s="12">
        <f t="shared" si="219"/>
        <v>24050000</v>
      </c>
    </row>
    <row r="3482" spans="1:12" ht="112.5" x14ac:dyDescent="0.25">
      <c r="A3482" s="11">
        <v>602450</v>
      </c>
      <c r="B3482" s="1"/>
      <c r="C3482" s="2" t="s">
        <v>3719</v>
      </c>
      <c r="D3482" s="7"/>
      <c r="E3482" s="5">
        <v>55</v>
      </c>
      <c r="F3482" s="4">
        <v>55</v>
      </c>
      <c r="G3482" s="4">
        <v>0</v>
      </c>
      <c r="H3482" s="3">
        <v>11</v>
      </c>
      <c r="I3482" s="13">
        <f t="shared" si="216"/>
        <v>30442500</v>
      </c>
      <c r="J3482" s="12">
        <f t="shared" si="217"/>
        <v>101750000</v>
      </c>
      <c r="K3482" s="13">
        <f t="shared" si="218"/>
        <v>101750000</v>
      </c>
      <c r="L3482" s="12">
        <f t="shared" si="219"/>
        <v>101750000</v>
      </c>
    </row>
    <row r="3483" spans="1:12" ht="93.75" x14ac:dyDescent="0.25">
      <c r="A3483" s="11">
        <v>602451</v>
      </c>
      <c r="B3483" s="1"/>
      <c r="C3483" s="2" t="s">
        <v>3720</v>
      </c>
      <c r="D3483" s="7"/>
      <c r="E3483" s="5">
        <v>73</v>
      </c>
      <c r="F3483" s="4">
        <v>73</v>
      </c>
      <c r="G3483" s="4">
        <v>0</v>
      </c>
      <c r="H3483" s="3">
        <v>11</v>
      </c>
      <c r="I3483" s="13">
        <f t="shared" si="216"/>
        <v>40405500</v>
      </c>
      <c r="J3483" s="12">
        <f t="shared" si="217"/>
        <v>135050000</v>
      </c>
      <c r="K3483" s="13">
        <f t="shared" si="218"/>
        <v>135050000</v>
      </c>
      <c r="L3483" s="12">
        <f t="shared" si="219"/>
        <v>135050000</v>
      </c>
    </row>
    <row r="3484" spans="1:12" ht="56.25" x14ac:dyDescent="0.25">
      <c r="A3484" s="11">
        <v>602455</v>
      </c>
      <c r="B3484" s="1"/>
      <c r="C3484" s="2" t="s">
        <v>2119</v>
      </c>
      <c r="D3484" s="7" t="s">
        <v>3721</v>
      </c>
      <c r="E3484" s="5">
        <v>8</v>
      </c>
      <c r="F3484" s="4">
        <v>8</v>
      </c>
      <c r="G3484" s="4">
        <v>0</v>
      </c>
      <c r="H3484" s="3">
        <v>8</v>
      </c>
      <c r="I3484" s="13">
        <f t="shared" si="216"/>
        <v>4428000</v>
      </c>
      <c r="J3484" s="12">
        <f t="shared" si="217"/>
        <v>14800000</v>
      </c>
      <c r="K3484" s="13">
        <f t="shared" si="218"/>
        <v>14800000</v>
      </c>
      <c r="L3484" s="12">
        <f t="shared" si="219"/>
        <v>14800000</v>
      </c>
    </row>
    <row r="3485" spans="1:12" ht="93.75" x14ac:dyDescent="0.25">
      <c r="A3485" s="11">
        <v>602460</v>
      </c>
      <c r="B3485" s="1"/>
      <c r="C3485" s="2" t="s">
        <v>2120</v>
      </c>
      <c r="D3485" s="7"/>
      <c r="E3485" s="5">
        <v>100</v>
      </c>
      <c r="F3485" s="4">
        <v>100</v>
      </c>
      <c r="G3485" s="4">
        <v>0</v>
      </c>
      <c r="H3485" s="3">
        <v>13</v>
      </c>
      <c r="I3485" s="13">
        <f t="shared" si="216"/>
        <v>55350000</v>
      </c>
      <c r="J3485" s="12">
        <f t="shared" si="217"/>
        <v>185000000</v>
      </c>
      <c r="K3485" s="13">
        <f t="shared" si="218"/>
        <v>185000000</v>
      </c>
      <c r="L3485" s="12">
        <f t="shared" si="219"/>
        <v>185000000</v>
      </c>
    </row>
    <row r="3486" spans="1:12" ht="131.25" x14ac:dyDescent="0.25">
      <c r="A3486" s="11">
        <v>602465</v>
      </c>
      <c r="B3486" s="1"/>
      <c r="C3486" s="2" t="s">
        <v>3722</v>
      </c>
      <c r="D3486" s="7" t="s">
        <v>3723</v>
      </c>
      <c r="E3486" s="5">
        <v>74</v>
      </c>
      <c r="F3486" s="4">
        <v>74</v>
      </c>
      <c r="G3486" s="4">
        <v>0</v>
      </c>
      <c r="H3486" s="3">
        <v>10</v>
      </c>
      <c r="I3486" s="13">
        <f t="shared" si="216"/>
        <v>40959000</v>
      </c>
      <c r="J3486" s="12">
        <f t="shared" si="217"/>
        <v>136900000</v>
      </c>
      <c r="K3486" s="13">
        <f t="shared" si="218"/>
        <v>136900000</v>
      </c>
      <c r="L3486" s="12">
        <f t="shared" si="219"/>
        <v>136900000</v>
      </c>
    </row>
    <row r="3487" spans="1:12" ht="37.5" x14ac:dyDescent="0.25">
      <c r="A3487" s="11">
        <v>602470</v>
      </c>
      <c r="B3487" s="1"/>
      <c r="C3487" s="2" t="s">
        <v>3724</v>
      </c>
      <c r="D3487" s="7" t="s">
        <v>3725</v>
      </c>
      <c r="E3487" s="5">
        <v>4</v>
      </c>
      <c r="F3487" s="4">
        <v>4</v>
      </c>
      <c r="G3487" s="4">
        <v>0</v>
      </c>
      <c r="H3487" s="3">
        <v>4</v>
      </c>
      <c r="I3487" s="13">
        <f t="shared" si="216"/>
        <v>2214000</v>
      </c>
      <c r="J3487" s="12">
        <f t="shared" si="217"/>
        <v>7400000</v>
      </c>
      <c r="K3487" s="13">
        <f t="shared" si="218"/>
        <v>7400000</v>
      </c>
      <c r="L3487" s="12">
        <f t="shared" si="219"/>
        <v>7400000</v>
      </c>
    </row>
    <row r="3488" spans="1:12" ht="93.75" x14ac:dyDescent="0.25">
      <c r="A3488" s="11">
        <v>602475</v>
      </c>
      <c r="B3488" s="1"/>
      <c r="C3488" s="2" t="s">
        <v>2121</v>
      </c>
      <c r="D3488" s="7" t="s">
        <v>3726</v>
      </c>
      <c r="E3488" s="5">
        <v>55</v>
      </c>
      <c r="F3488" s="4">
        <v>55</v>
      </c>
      <c r="G3488" s="4">
        <v>0</v>
      </c>
      <c r="H3488" s="3">
        <v>8</v>
      </c>
      <c r="I3488" s="13">
        <f t="shared" si="216"/>
        <v>30442500</v>
      </c>
      <c r="J3488" s="12">
        <f t="shared" si="217"/>
        <v>101750000</v>
      </c>
      <c r="K3488" s="13">
        <f t="shared" si="218"/>
        <v>101750000</v>
      </c>
      <c r="L3488" s="12">
        <f t="shared" si="219"/>
        <v>101750000</v>
      </c>
    </row>
    <row r="3489" spans="1:12" ht="75" x14ac:dyDescent="0.25">
      <c r="A3489" s="11">
        <v>602480</v>
      </c>
      <c r="B3489" s="1"/>
      <c r="C3489" s="2" t="s">
        <v>2122</v>
      </c>
      <c r="D3489" s="7"/>
      <c r="E3489" s="5">
        <v>62</v>
      </c>
      <c r="F3489" s="4">
        <v>62</v>
      </c>
      <c r="G3489" s="4">
        <v>0</v>
      </c>
      <c r="H3489" s="3">
        <v>8</v>
      </c>
      <c r="I3489" s="13">
        <f t="shared" si="216"/>
        <v>34317000</v>
      </c>
      <c r="J3489" s="12">
        <f t="shared" si="217"/>
        <v>114700000</v>
      </c>
      <c r="K3489" s="13">
        <f t="shared" si="218"/>
        <v>114700000</v>
      </c>
      <c r="L3489" s="12">
        <f t="shared" si="219"/>
        <v>114700000</v>
      </c>
    </row>
    <row r="3490" spans="1:12" ht="56.25" x14ac:dyDescent="0.25">
      <c r="A3490" s="11">
        <v>602485</v>
      </c>
      <c r="B3490" s="1"/>
      <c r="C3490" s="2" t="s">
        <v>2123</v>
      </c>
      <c r="D3490" s="7" t="s">
        <v>3727</v>
      </c>
      <c r="E3490" s="5">
        <v>8</v>
      </c>
      <c r="F3490" s="4">
        <v>8</v>
      </c>
      <c r="G3490" s="4">
        <v>0</v>
      </c>
      <c r="H3490" s="3">
        <v>8</v>
      </c>
      <c r="I3490" s="13">
        <f t="shared" si="216"/>
        <v>4428000</v>
      </c>
      <c r="J3490" s="12">
        <f t="shared" si="217"/>
        <v>14800000</v>
      </c>
      <c r="K3490" s="13">
        <f t="shared" si="218"/>
        <v>14800000</v>
      </c>
      <c r="L3490" s="12">
        <f t="shared" si="219"/>
        <v>14800000</v>
      </c>
    </row>
    <row r="3491" spans="1:12" ht="56.25" x14ac:dyDescent="0.25">
      <c r="A3491" s="11">
        <v>602490</v>
      </c>
      <c r="B3491" s="1"/>
      <c r="C3491" s="2" t="s">
        <v>2124</v>
      </c>
      <c r="D3491" s="7"/>
      <c r="E3491" s="5">
        <v>8</v>
      </c>
      <c r="F3491" s="4">
        <v>8</v>
      </c>
      <c r="G3491" s="4">
        <v>0</v>
      </c>
      <c r="H3491" s="3">
        <v>8</v>
      </c>
      <c r="I3491" s="13">
        <f t="shared" si="216"/>
        <v>4428000</v>
      </c>
      <c r="J3491" s="12">
        <f t="shared" si="217"/>
        <v>14800000</v>
      </c>
      <c r="K3491" s="13">
        <f t="shared" si="218"/>
        <v>14800000</v>
      </c>
      <c r="L3491" s="12">
        <f t="shared" si="219"/>
        <v>14800000</v>
      </c>
    </row>
    <row r="3492" spans="1:12" ht="75" x14ac:dyDescent="0.25">
      <c r="A3492" s="11">
        <v>602495</v>
      </c>
      <c r="B3492" s="1"/>
      <c r="C3492" s="2" t="s">
        <v>2125</v>
      </c>
      <c r="D3492" s="7"/>
      <c r="E3492" s="5">
        <v>18</v>
      </c>
      <c r="F3492" s="4">
        <v>18</v>
      </c>
      <c r="G3492" s="4">
        <v>0</v>
      </c>
      <c r="H3492" s="3">
        <v>8</v>
      </c>
      <c r="I3492" s="13">
        <f t="shared" si="216"/>
        <v>9963000</v>
      </c>
      <c r="J3492" s="12">
        <f t="shared" si="217"/>
        <v>33300000</v>
      </c>
      <c r="K3492" s="13">
        <f t="shared" si="218"/>
        <v>33300000</v>
      </c>
      <c r="L3492" s="12">
        <f t="shared" si="219"/>
        <v>33300000</v>
      </c>
    </row>
    <row r="3493" spans="1:12" ht="19.5" x14ac:dyDescent="0.25">
      <c r="A3493" s="11">
        <v>602500</v>
      </c>
      <c r="B3493" s="1"/>
      <c r="C3493" s="2" t="s">
        <v>2126</v>
      </c>
      <c r="D3493" s="7"/>
      <c r="E3493" s="5">
        <v>5</v>
      </c>
      <c r="F3493" s="4">
        <v>5</v>
      </c>
      <c r="G3493" s="4">
        <v>0</v>
      </c>
      <c r="H3493" s="3">
        <v>8</v>
      </c>
      <c r="I3493" s="13">
        <f t="shared" si="216"/>
        <v>2767500</v>
      </c>
      <c r="J3493" s="12">
        <f t="shared" si="217"/>
        <v>9250000</v>
      </c>
      <c r="K3493" s="13">
        <f t="shared" si="218"/>
        <v>9250000</v>
      </c>
      <c r="L3493" s="12">
        <f t="shared" si="219"/>
        <v>9250000</v>
      </c>
    </row>
    <row r="3494" spans="1:12" ht="56.25" x14ac:dyDescent="0.25">
      <c r="A3494" s="11">
        <v>602505</v>
      </c>
      <c r="B3494" s="1"/>
      <c r="C3494" s="2" t="s">
        <v>2127</v>
      </c>
      <c r="D3494" s="7"/>
      <c r="E3494" s="5">
        <v>2.2999999999999998</v>
      </c>
      <c r="F3494" s="4">
        <v>2</v>
      </c>
      <c r="G3494" s="4">
        <v>0.3</v>
      </c>
      <c r="H3494" s="3">
        <v>8</v>
      </c>
      <c r="I3494" s="13">
        <f t="shared" si="216"/>
        <v>1449000</v>
      </c>
      <c r="J3494" s="12">
        <f t="shared" si="217"/>
        <v>5230000</v>
      </c>
      <c r="K3494" s="13">
        <f t="shared" si="218"/>
        <v>4318000</v>
      </c>
      <c r="L3494" s="12">
        <f t="shared" si="219"/>
        <v>5002000</v>
      </c>
    </row>
    <row r="3495" spans="1:12" ht="93.75" x14ac:dyDescent="0.25">
      <c r="A3495" s="11">
        <v>602510</v>
      </c>
      <c r="B3495" s="1"/>
      <c r="C3495" s="2" t="s">
        <v>2128</v>
      </c>
      <c r="D3495" s="7"/>
      <c r="E3495" s="5">
        <v>7.2</v>
      </c>
      <c r="F3495" s="4">
        <v>5</v>
      </c>
      <c r="G3495" s="4">
        <v>2.2000000000000002</v>
      </c>
      <c r="H3495" s="3">
        <v>8</v>
      </c>
      <c r="I3495" s="13">
        <f t="shared" si="216"/>
        <v>5275500</v>
      </c>
      <c r="J3495" s="12">
        <f t="shared" si="217"/>
        <v>20470000</v>
      </c>
      <c r="K3495" s="13">
        <f t="shared" si="218"/>
        <v>13782000</v>
      </c>
      <c r="L3495" s="12">
        <f t="shared" si="219"/>
        <v>18798000</v>
      </c>
    </row>
    <row r="3496" spans="1:12" ht="37.5" x14ac:dyDescent="0.25">
      <c r="A3496" s="11">
        <v>602515</v>
      </c>
      <c r="B3496" s="1"/>
      <c r="C3496" s="2" t="s">
        <v>3728</v>
      </c>
      <c r="D3496" s="7"/>
      <c r="E3496" s="5">
        <v>10</v>
      </c>
      <c r="F3496" s="4">
        <v>10</v>
      </c>
      <c r="G3496" s="4">
        <v>0</v>
      </c>
      <c r="H3496" s="3">
        <v>8</v>
      </c>
      <c r="I3496" s="13">
        <f t="shared" si="216"/>
        <v>5535000</v>
      </c>
      <c r="J3496" s="12">
        <f t="shared" si="217"/>
        <v>18500000</v>
      </c>
      <c r="K3496" s="13">
        <f t="shared" si="218"/>
        <v>18500000</v>
      </c>
      <c r="L3496" s="12">
        <f t="shared" si="219"/>
        <v>18500000</v>
      </c>
    </row>
    <row r="3497" spans="1:12" ht="37.5" x14ac:dyDescent="0.25">
      <c r="A3497" s="11">
        <v>602516</v>
      </c>
      <c r="B3497" s="1"/>
      <c r="C3497" s="2" t="s">
        <v>3729</v>
      </c>
      <c r="D3497" s="7"/>
      <c r="E3497" s="5">
        <v>19</v>
      </c>
      <c r="F3497" s="4">
        <v>19</v>
      </c>
      <c r="G3497" s="4">
        <v>0</v>
      </c>
      <c r="H3497" s="3">
        <v>8</v>
      </c>
      <c r="I3497" s="13">
        <f t="shared" si="216"/>
        <v>10516500</v>
      </c>
      <c r="J3497" s="12">
        <f t="shared" si="217"/>
        <v>35150000</v>
      </c>
      <c r="K3497" s="13">
        <f t="shared" si="218"/>
        <v>35150000</v>
      </c>
      <c r="L3497" s="12">
        <f t="shared" si="219"/>
        <v>35150000</v>
      </c>
    </row>
    <row r="3498" spans="1:12" ht="56.25" x14ac:dyDescent="0.25">
      <c r="A3498" s="11">
        <v>602520</v>
      </c>
      <c r="B3498" s="1"/>
      <c r="C3498" s="2" t="s">
        <v>3730</v>
      </c>
      <c r="D3498" s="7" t="s">
        <v>3731</v>
      </c>
      <c r="E3498" s="5">
        <v>9</v>
      </c>
      <c r="F3498" s="4">
        <v>9</v>
      </c>
      <c r="G3498" s="4">
        <v>0</v>
      </c>
      <c r="H3498" s="3">
        <v>8</v>
      </c>
      <c r="I3498" s="13">
        <f t="shared" si="216"/>
        <v>4981500</v>
      </c>
      <c r="J3498" s="12">
        <f t="shared" si="217"/>
        <v>16650000</v>
      </c>
      <c r="K3498" s="13">
        <f t="shared" si="218"/>
        <v>16650000</v>
      </c>
      <c r="L3498" s="12">
        <f t="shared" si="219"/>
        <v>16650000</v>
      </c>
    </row>
    <row r="3499" spans="1:12" ht="37.5" x14ac:dyDescent="0.25">
      <c r="A3499" s="11">
        <v>602525</v>
      </c>
      <c r="B3499" s="1"/>
      <c r="C3499" s="2" t="s">
        <v>5529</v>
      </c>
      <c r="D3499" s="7" t="s">
        <v>3732</v>
      </c>
      <c r="E3499" s="5">
        <v>8</v>
      </c>
      <c r="F3499" s="4">
        <v>8</v>
      </c>
      <c r="G3499" s="4">
        <v>0</v>
      </c>
      <c r="H3499" s="3">
        <v>8</v>
      </c>
      <c r="I3499" s="13">
        <f t="shared" si="216"/>
        <v>4428000</v>
      </c>
      <c r="J3499" s="12">
        <f t="shared" si="217"/>
        <v>14800000</v>
      </c>
      <c r="K3499" s="13">
        <f t="shared" si="218"/>
        <v>14800000</v>
      </c>
      <c r="L3499" s="12">
        <f t="shared" si="219"/>
        <v>14800000</v>
      </c>
    </row>
    <row r="3500" spans="1:12" ht="56.25" x14ac:dyDescent="0.25">
      <c r="A3500" s="11">
        <v>602530</v>
      </c>
      <c r="B3500" s="1"/>
      <c r="C3500" s="2" t="s">
        <v>3733</v>
      </c>
      <c r="D3500" s="7"/>
      <c r="E3500" s="5">
        <v>10</v>
      </c>
      <c r="F3500" s="4">
        <v>10</v>
      </c>
      <c r="G3500" s="4">
        <v>0</v>
      </c>
      <c r="H3500" s="3">
        <v>8</v>
      </c>
      <c r="I3500" s="13">
        <f t="shared" si="216"/>
        <v>5535000</v>
      </c>
      <c r="J3500" s="12">
        <f t="shared" si="217"/>
        <v>18500000</v>
      </c>
      <c r="K3500" s="13">
        <f t="shared" si="218"/>
        <v>18500000</v>
      </c>
      <c r="L3500" s="12">
        <f t="shared" si="219"/>
        <v>18500000</v>
      </c>
    </row>
    <row r="3501" spans="1:12" ht="56.25" x14ac:dyDescent="0.25">
      <c r="A3501" s="11">
        <v>602531</v>
      </c>
      <c r="B3501" s="1"/>
      <c r="C3501" s="2" t="s">
        <v>3734</v>
      </c>
      <c r="D3501" s="7"/>
      <c r="E3501" s="5">
        <v>18</v>
      </c>
      <c r="F3501" s="4">
        <v>18</v>
      </c>
      <c r="G3501" s="4">
        <v>0</v>
      </c>
      <c r="H3501" s="3">
        <v>8</v>
      </c>
      <c r="I3501" s="13">
        <f t="shared" si="216"/>
        <v>9963000</v>
      </c>
      <c r="J3501" s="12">
        <f t="shared" si="217"/>
        <v>33300000</v>
      </c>
      <c r="K3501" s="13">
        <f t="shared" si="218"/>
        <v>33300000</v>
      </c>
      <c r="L3501" s="12">
        <f t="shared" si="219"/>
        <v>33300000</v>
      </c>
    </row>
    <row r="3502" spans="1:12" ht="75" x14ac:dyDescent="0.25">
      <c r="A3502" s="11">
        <v>602535</v>
      </c>
      <c r="B3502" s="1"/>
      <c r="C3502" s="2" t="s">
        <v>3735</v>
      </c>
      <c r="D3502" s="7" t="s">
        <v>3736</v>
      </c>
      <c r="E3502" s="5">
        <v>27</v>
      </c>
      <c r="F3502" s="4">
        <v>27</v>
      </c>
      <c r="G3502" s="4">
        <v>0</v>
      </c>
      <c r="H3502" s="3">
        <v>8</v>
      </c>
      <c r="I3502" s="13">
        <f t="shared" si="216"/>
        <v>14944500</v>
      </c>
      <c r="J3502" s="12">
        <f t="shared" si="217"/>
        <v>49950000</v>
      </c>
      <c r="K3502" s="13">
        <f t="shared" si="218"/>
        <v>49950000</v>
      </c>
      <c r="L3502" s="12">
        <f t="shared" si="219"/>
        <v>49950000</v>
      </c>
    </row>
    <row r="3503" spans="1:12" ht="37.5" x14ac:dyDescent="0.25">
      <c r="A3503" s="11">
        <v>602540</v>
      </c>
      <c r="B3503" s="1"/>
      <c r="C3503" s="2" t="s">
        <v>3737</v>
      </c>
      <c r="D3503" s="7"/>
      <c r="E3503" s="5">
        <v>29</v>
      </c>
      <c r="F3503" s="4">
        <v>29</v>
      </c>
      <c r="G3503" s="4">
        <v>0</v>
      </c>
      <c r="H3503" s="3">
        <v>8</v>
      </c>
      <c r="I3503" s="13">
        <f t="shared" si="216"/>
        <v>16051500</v>
      </c>
      <c r="J3503" s="12">
        <f t="shared" si="217"/>
        <v>53650000</v>
      </c>
      <c r="K3503" s="13">
        <f t="shared" si="218"/>
        <v>53650000</v>
      </c>
      <c r="L3503" s="12">
        <f t="shared" si="219"/>
        <v>53650000</v>
      </c>
    </row>
    <row r="3504" spans="1:12" ht="37.5" x14ac:dyDescent="0.25">
      <c r="A3504" s="11">
        <v>602541</v>
      </c>
      <c r="B3504" s="1"/>
      <c r="C3504" s="2" t="s">
        <v>3738</v>
      </c>
      <c r="D3504" s="7"/>
      <c r="E3504" s="5">
        <v>24</v>
      </c>
      <c r="F3504" s="4">
        <v>24</v>
      </c>
      <c r="G3504" s="4">
        <v>0</v>
      </c>
      <c r="H3504" s="3">
        <v>8</v>
      </c>
      <c r="I3504" s="13">
        <f t="shared" si="216"/>
        <v>13284000</v>
      </c>
      <c r="J3504" s="12">
        <f t="shared" si="217"/>
        <v>44400000</v>
      </c>
      <c r="K3504" s="13">
        <f t="shared" si="218"/>
        <v>44400000</v>
      </c>
      <c r="L3504" s="12">
        <f t="shared" si="219"/>
        <v>44400000</v>
      </c>
    </row>
    <row r="3505" spans="1:12" ht="19.5" x14ac:dyDescent="0.25">
      <c r="A3505" s="11">
        <v>602542</v>
      </c>
      <c r="B3505" s="1"/>
      <c r="C3505" s="2" t="s">
        <v>3739</v>
      </c>
      <c r="D3505" s="7"/>
      <c r="E3505" s="5">
        <v>40</v>
      </c>
      <c r="F3505" s="4">
        <v>40</v>
      </c>
      <c r="G3505" s="4">
        <v>0</v>
      </c>
      <c r="H3505" s="3">
        <v>8</v>
      </c>
      <c r="I3505" s="13">
        <f t="shared" si="216"/>
        <v>22140000</v>
      </c>
      <c r="J3505" s="12">
        <f t="shared" si="217"/>
        <v>74000000</v>
      </c>
      <c r="K3505" s="13">
        <f t="shared" si="218"/>
        <v>74000000</v>
      </c>
      <c r="L3505" s="12">
        <f t="shared" si="219"/>
        <v>74000000</v>
      </c>
    </row>
    <row r="3506" spans="1:12" ht="75" x14ac:dyDescent="0.25">
      <c r="A3506" s="11">
        <v>602545</v>
      </c>
      <c r="B3506" s="1"/>
      <c r="C3506" s="2" t="s">
        <v>2129</v>
      </c>
      <c r="D3506" s="7" t="s">
        <v>3740</v>
      </c>
      <c r="E3506" s="5">
        <v>32</v>
      </c>
      <c r="F3506" s="4">
        <v>32</v>
      </c>
      <c r="G3506" s="4">
        <v>0</v>
      </c>
      <c r="H3506" s="3">
        <v>8</v>
      </c>
      <c r="I3506" s="13">
        <f t="shared" si="216"/>
        <v>17712000</v>
      </c>
      <c r="J3506" s="12">
        <f t="shared" si="217"/>
        <v>59200000</v>
      </c>
      <c r="K3506" s="13">
        <f t="shared" si="218"/>
        <v>59200000</v>
      </c>
      <c r="L3506" s="12">
        <f t="shared" si="219"/>
        <v>59200000</v>
      </c>
    </row>
    <row r="3507" spans="1:12" ht="75" x14ac:dyDescent="0.25">
      <c r="A3507" s="11">
        <v>602550</v>
      </c>
      <c r="B3507" s="1"/>
      <c r="C3507" s="2" t="s">
        <v>2130</v>
      </c>
      <c r="D3507" s="7"/>
      <c r="E3507" s="5">
        <v>29</v>
      </c>
      <c r="F3507" s="4">
        <v>29</v>
      </c>
      <c r="G3507" s="4">
        <v>0</v>
      </c>
      <c r="H3507" s="3">
        <v>8</v>
      </c>
      <c r="I3507" s="13">
        <f t="shared" si="216"/>
        <v>16051500</v>
      </c>
      <c r="J3507" s="12">
        <f t="shared" si="217"/>
        <v>53650000</v>
      </c>
      <c r="K3507" s="13">
        <f t="shared" si="218"/>
        <v>53650000</v>
      </c>
      <c r="L3507" s="12">
        <f t="shared" si="219"/>
        <v>53650000</v>
      </c>
    </row>
    <row r="3508" spans="1:12" ht="93.75" x14ac:dyDescent="0.25">
      <c r="A3508" s="11">
        <v>602560</v>
      </c>
      <c r="B3508" s="1"/>
      <c r="C3508" s="2" t="s">
        <v>3741</v>
      </c>
      <c r="D3508" s="7"/>
      <c r="E3508" s="5">
        <v>23</v>
      </c>
      <c r="F3508" s="4">
        <v>23</v>
      </c>
      <c r="G3508" s="4">
        <v>0</v>
      </c>
      <c r="H3508" s="3">
        <v>8</v>
      </c>
      <c r="I3508" s="13">
        <f t="shared" si="216"/>
        <v>12730500</v>
      </c>
      <c r="J3508" s="12">
        <f t="shared" si="217"/>
        <v>42550000</v>
      </c>
      <c r="K3508" s="13">
        <f t="shared" si="218"/>
        <v>42550000</v>
      </c>
      <c r="L3508" s="12">
        <f t="shared" si="219"/>
        <v>42550000</v>
      </c>
    </row>
    <row r="3509" spans="1:12" ht="318.75" x14ac:dyDescent="0.25">
      <c r="A3509" s="11">
        <v>602565</v>
      </c>
      <c r="B3509" s="1"/>
      <c r="C3509" s="2" t="s">
        <v>2131</v>
      </c>
      <c r="D3509" s="7" t="s">
        <v>3742</v>
      </c>
      <c r="E3509" s="5">
        <v>5</v>
      </c>
      <c r="F3509" s="4">
        <v>5</v>
      </c>
      <c r="G3509" s="4">
        <v>0</v>
      </c>
      <c r="H3509" s="3">
        <v>5</v>
      </c>
      <c r="I3509" s="13">
        <f t="shared" si="216"/>
        <v>2767500</v>
      </c>
      <c r="J3509" s="12">
        <f t="shared" si="217"/>
        <v>9250000</v>
      </c>
      <c r="K3509" s="13">
        <f t="shared" si="218"/>
        <v>9250000</v>
      </c>
      <c r="L3509" s="12">
        <f t="shared" si="219"/>
        <v>9250000</v>
      </c>
    </row>
    <row r="3510" spans="1:12" ht="37.5" x14ac:dyDescent="0.25">
      <c r="A3510" s="11">
        <v>602570</v>
      </c>
      <c r="B3510" s="1"/>
      <c r="C3510" s="2" t="s">
        <v>3743</v>
      </c>
      <c r="D3510" s="7" t="s">
        <v>15</v>
      </c>
      <c r="E3510" s="5">
        <v>29</v>
      </c>
      <c r="F3510" s="4">
        <v>29</v>
      </c>
      <c r="G3510" s="4">
        <v>0</v>
      </c>
      <c r="H3510" s="3">
        <v>8</v>
      </c>
      <c r="I3510" s="13">
        <f t="shared" si="216"/>
        <v>16051500</v>
      </c>
      <c r="J3510" s="12">
        <f t="shared" si="217"/>
        <v>53650000</v>
      </c>
      <c r="K3510" s="13">
        <f t="shared" si="218"/>
        <v>53650000</v>
      </c>
      <c r="L3510" s="12">
        <f t="shared" si="219"/>
        <v>53650000</v>
      </c>
    </row>
    <row r="3511" spans="1:12" ht="243.75" x14ac:dyDescent="0.25">
      <c r="A3511" s="11">
        <v>602575</v>
      </c>
      <c r="B3511" s="1"/>
      <c r="C3511" s="2" t="s">
        <v>2132</v>
      </c>
      <c r="D3511" s="7" t="s">
        <v>3744</v>
      </c>
      <c r="E3511" s="5">
        <v>33</v>
      </c>
      <c r="F3511" s="4">
        <v>33</v>
      </c>
      <c r="G3511" s="4">
        <v>0</v>
      </c>
      <c r="H3511" s="3">
        <v>8</v>
      </c>
      <c r="I3511" s="13">
        <f t="shared" si="216"/>
        <v>18265500</v>
      </c>
      <c r="J3511" s="12">
        <f t="shared" si="217"/>
        <v>61050000</v>
      </c>
      <c r="K3511" s="13">
        <f t="shared" si="218"/>
        <v>61050000</v>
      </c>
      <c r="L3511" s="12">
        <f t="shared" si="219"/>
        <v>61050000</v>
      </c>
    </row>
    <row r="3512" spans="1:12" ht="37.5" x14ac:dyDescent="0.25">
      <c r="A3512" s="11">
        <v>602580</v>
      </c>
      <c r="B3512" s="1"/>
      <c r="C3512" s="2" t="s">
        <v>3745</v>
      </c>
      <c r="D3512" s="7"/>
      <c r="E3512" s="5">
        <v>53</v>
      </c>
      <c r="F3512" s="4">
        <v>53</v>
      </c>
      <c r="G3512" s="4">
        <v>0</v>
      </c>
      <c r="H3512" s="3">
        <v>8</v>
      </c>
      <c r="I3512" s="13">
        <f t="shared" si="216"/>
        <v>29335500</v>
      </c>
      <c r="J3512" s="12">
        <f t="shared" si="217"/>
        <v>98050000</v>
      </c>
      <c r="K3512" s="13">
        <f t="shared" si="218"/>
        <v>98050000</v>
      </c>
      <c r="L3512" s="12">
        <f t="shared" si="219"/>
        <v>98050000</v>
      </c>
    </row>
    <row r="3513" spans="1:12" ht="37.5" x14ac:dyDescent="0.25">
      <c r="A3513" s="11">
        <v>602586</v>
      </c>
      <c r="B3513" s="1"/>
      <c r="C3513" s="2" t="s">
        <v>3746</v>
      </c>
      <c r="D3513" s="7"/>
      <c r="E3513" s="5">
        <v>6</v>
      </c>
      <c r="F3513" s="4">
        <v>6</v>
      </c>
      <c r="G3513" s="4">
        <v>0</v>
      </c>
      <c r="H3513" s="3">
        <v>4</v>
      </c>
      <c r="I3513" s="13">
        <f t="shared" si="216"/>
        <v>3321000</v>
      </c>
      <c r="J3513" s="12">
        <f t="shared" si="217"/>
        <v>11100000</v>
      </c>
      <c r="K3513" s="13">
        <f t="shared" si="218"/>
        <v>11100000</v>
      </c>
      <c r="L3513" s="12">
        <f t="shared" si="219"/>
        <v>11100000</v>
      </c>
    </row>
    <row r="3514" spans="1:12" ht="56.25" x14ac:dyDescent="0.25">
      <c r="A3514" s="11">
        <v>602590</v>
      </c>
      <c r="B3514" s="1" t="s">
        <v>16</v>
      </c>
      <c r="C3514" s="2" t="s">
        <v>3747</v>
      </c>
      <c r="D3514" s="7"/>
      <c r="E3514" s="5">
        <v>5</v>
      </c>
      <c r="F3514" s="4">
        <v>5</v>
      </c>
      <c r="G3514" s="4">
        <v>0</v>
      </c>
      <c r="H3514" s="3">
        <v>4</v>
      </c>
      <c r="I3514" s="13">
        <f t="shared" si="216"/>
        <v>2767500</v>
      </c>
      <c r="J3514" s="12">
        <f t="shared" si="217"/>
        <v>9250000</v>
      </c>
      <c r="K3514" s="13">
        <f t="shared" si="218"/>
        <v>9250000</v>
      </c>
      <c r="L3514" s="12">
        <f t="shared" si="219"/>
        <v>9250000</v>
      </c>
    </row>
    <row r="3515" spans="1:12" ht="19.5" x14ac:dyDescent="0.25">
      <c r="A3515" s="11">
        <v>602592</v>
      </c>
      <c r="B3515" s="1"/>
      <c r="C3515" s="2" t="s">
        <v>3748</v>
      </c>
      <c r="D3515" s="7"/>
      <c r="E3515" s="5">
        <v>6</v>
      </c>
      <c r="F3515" s="4">
        <v>6</v>
      </c>
      <c r="G3515" s="4">
        <v>0</v>
      </c>
      <c r="H3515" s="3">
        <v>4</v>
      </c>
      <c r="I3515" s="13">
        <f t="shared" si="216"/>
        <v>3321000</v>
      </c>
      <c r="J3515" s="12">
        <f t="shared" si="217"/>
        <v>11100000</v>
      </c>
      <c r="K3515" s="13">
        <f t="shared" si="218"/>
        <v>11100000</v>
      </c>
      <c r="L3515" s="12">
        <f t="shared" si="219"/>
        <v>11100000</v>
      </c>
    </row>
    <row r="3516" spans="1:12" ht="37.5" x14ac:dyDescent="0.25">
      <c r="A3516" s="11">
        <v>602593</v>
      </c>
      <c r="B3516" s="1"/>
      <c r="C3516" s="2" t="s">
        <v>3749</v>
      </c>
      <c r="D3516" s="7"/>
      <c r="E3516" s="5">
        <v>8</v>
      </c>
      <c r="F3516" s="4">
        <v>8</v>
      </c>
      <c r="G3516" s="4">
        <v>0</v>
      </c>
      <c r="H3516" s="3">
        <v>4</v>
      </c>
      <c r="I3516" s="13">
        <f t="shared" si="216"/>
        <v>4428000</v>
      </c>
      <c r="J3516" s="12">
        <f t="shared" si="217"/>
        <v>14800000</v>
      </c>
      <c r="K3516" s="13">
        <f t="shared" si="218"/>
        <v>14800000</v>
      </c>
      <c r="L3516" s="12">
        <f t="shared" si="219"/>
        <v>14800000</v>
      </c>
    </row>
    <row r="3517" spans="1:12" ht="19.5" x14ac:dyDescent="0.25">
      <c r="A3517" s="11">
        <v>602594</v>
      </c>
      <c r="B3517" s="1"/>
      <c r="C3517" s="2" t="s">
        <v>3750</v>
      </c>
      <c r="D3517" s="7"/>
      <c r="E3517" s="5">
        <v>8</v>
      </c>
      <c r="F3517" s="4">
        <v>8</v>
      </c>
      <c r="G3517" s="4">
        <v>0</v>
      </c>
      <c r="H3517" s="3">
        <v>4</v>
      </c>
      <c r="I3517" s="13">
        <f t="shared" si="216"/>
        <v>4428000</v>
      </c>
      <c r="J3517" s="12">
        <f t="shared" si="217"/>
        <v>14800000</v>
      </c>
      <c r="K3517" s="13">
        <f t="shared" si="218"/>
        <v>14800000</v>
      </c>
      <c r="L3517" s="12">
        <f t="shared" si="219"/>
        <v>14800000</v>
      </c>
    </row>
    <row r="3518" spans="1:12" ht="37.5" x14ac:dyDescent="0.25">
      <c r="A3518" s="11">
        <v>602595</v>
      </c>
      <c r="B3518" s="1"/>
      <c r="C3518" s="2" t="s">
        <v>2133</v>
      </c>
      <c r="D3518" s="7"/>
      <c r="E3518" s="5">
        <v>23</v>
      </c>
      <c r="F3518" s="4">
        <v>23</v>
      </c>
      <c r="G3518" s="4">
        <v>0</v>
      </c>
      <c r="H3518" s="3">
        <v>8</v>
      </c>
      <c r="I3518" s="13">
        <f t="shared" si="216"/>
        <v>12730500</v>
      </c>
      <c r="J3518" s="12">
        <f t="shared" si="217"/>
        <v>42550000</v>
      </c>
      <c r="K3518" s="13">
        <f t="shared" si="218"/>
        <v>42550000</v>
      </c>
      <c r="L3518" s="12">
        <f t="shared" si="219"/>
        <v>42550000</v>
      </c>
    </row>
    <row r="3519" spans="1:12" ht="19.5" x14ac:dyDescent="0.25">
      <c r="A3519" s="11">
        <v>602600</v>
      </c>
      <c r="B3519" s="1"/>
      <c r="C3519" s="2" t="s">
        <v>2134</v>
      </c>
      <c r="D3519" s="7"/>
      <c r="E3519" s="5">
        <v>2</v>
      </c>
      <c r="F3519" s="4">
        <v>2</v>
      </c>
      <c r="G3519" s="4">
        <v>0</v>
      </c>
      <c r="H3519" s="3">
        <v>4</v>
      </c>
      <c r="I3519" s="13">
        <f t="shared" si="216"/>
        <v>1107000</v>
      </c>
      <c r="J3519" s="12">
        <f t="shared" si="217"/>
        <v>3700000</v>
      </c>
      <c r="K3519" s="13">
        <f t="shared" si="218"/>
        <v>3700000</v>
      </c>
      <c r="L3519" s="12">
        <f t="shared" si="219"/>
        <v>3700000</v>
      </c>
    </row>
    <row r="3520" spans="1:12" ht="131.25" x14ac:dyDescent="0.25">
      <c r="A3520" s="11">
        <v>602605</v>
      </c>
      <c r="B3520" s="1"/>
      <c r="C3520" s="2" t="s">
        <v>2135</v>
      </c>
      <c r="D3520" s="7"/>
      <c r="E3520" s="5">
        <v>32</v>
      </c>
      <c r="F3520" s="4">
        <v>32</v>
      </c>
      <c r="G3520" s="4">
        <v>0</v>
      </c>
      <c r="H3520" s="3">
        <v>8</v>
      </c>
      <c r="I3520" s="13">
        <f t="shared" si="216"/>
        <v>17712000</v>
      </c>
      <c r="J3520" s="12">
        <f t="shared" si="217"/>
        <v>59200000</v>
      </c>
      <c r="K3520" s="13">
        <f t="shared" si="218"/>
        <v>59200000</v>
      </c>
      <c r="L3520" s="12">
        <f t="shared" si="219"/>
        <v>59200000</v>
      </c>
    </row>
    <row r="3521" spans="1:12" ht="56.25" x14ac:dyDescent="0.25">
      <c r="A3521" s="11">
        <v>602610</v>
      </c>
      <c r="B3521" s="1"/>
      <c r="C3521" s="2" t="s">
        <v>2136</v>
      </c>
      <c r="D3521" s="7"/>
      <c r="E3521" s="5">
        <v>38</v>
      </c>
      <c r="F3521" s="4">
        <v>38</v>
      </c>
      <c r="G3521" s="4">
        <v>0</v>
      </c>
      <c r="H3521" s="3">
        <v>8</v>
      </c>
      <c r="I3521" s="13">
        <f t="shared" si="216"/>
        <v>21033000</v>
      </c>
      <c r="J3521" s="12">
        <f t="shared" si="217"/>
        <v>70300000</v>
      </c>
      <c r="K3521" s="13">
        <f t="shared" si="218"/>
        <v>70300000</v>
      </c>
      <c r="L3521" s="12">
        <f t="shared" si="219"/>
        <v>70300000</v>
      </c>
    </row>
    <row r="3522" spans="1:12" ht="131.25" x14ac:dyDescent="0.25">
      <c r="A3522" s="11">
        <v>602615</v>
      </c>
      <c r="B3522" s="1"/>
      <c r="C3522" s="2" t="s">
        <v>2137</v>
      </c>
      <c r="D3522" s="7"/>
      <c r="E3522" s="5">
        <v>39</v>
      </c>
      <c r="F3522" s="4">
        <v>39</v>
      </c>
      <c r="G3522" s="4">
        <v>0</v>
      </c>
      <c r="H3522" s="3">
        <v>8</v>
      </c>
      <c r="I3522" s="13">
        <f t="shared" si="216"/>
        <v>21586500</v>
      </c>
      <c r="J3522" s="12">
        <f t="shared" si="217"/>
        <v>72150000</v>
      </c>
      <c r="K3522" s="13">
        <f t="shared" si="218"/>
        <v>72150000</v>
      </c>
      <c r="L3522" s="12">
        <f t="shared" si="219"/>
        <v>72150000</v>
      </c>
    </row>
    <row r="3523" spans="1:12" ht="93.75" x14ac:dyDescent="0.25">
      <c r="A3523" s="11">
        <v>602620</v>
      </c>
      <c r="B3523" s="1"/>
      <c r="C3523" s="2" t="s">
        <v>2138</v>
      </c>
      <c r="D3523" s="7"/>
      <c r="E3523" s="5">
        <v>30</v>
      </c>
      <c r="F3523" s="4">
        <v>30</v>
      </c>
      <c r="G3523" s="4">
        <v>0</v>
      </c>
      <c r="H3523" s="3">
        <v>8</v>
      </c>
      <c r="I3523" s="13">
        <f t="shared" si="216"/>
        <v>16605000</v>
      </c>
      <c r="J3523" s="12">
        <f t="shared" si="217"/>
        <v>55500000</v>
      </c>
      <c r="K3523" s="13">
        <f t="shared" si="218"/>
        <v>55500000</v>
      </c>
      <c r="L3523" s="12">
        <f t="shared" si="219"/>
        <v>55500000</v>
      </c>
    </row>
    <row r="3524" spans="1:12" ht="37.5" x14ac:dyDescent="0.25">
      <c r="A3524" s="11">
        <v>602625</v>
      </c>
      <c r="B3524" s="1"/>
      <c r="C3524" s="2" t="s">
        <v>2139</v>
      </c>
      <c r="D3524" s="7"/>
      <c r="E3524" s="5">
        <v>25</v>
      </c>
      <c r="F3524" s="4">
        <v>25</v>
      </c>
      <c r="G3524" s="4">
        <v>0</v>
      </c>
      <c r="H3524" s="3">
        <v>8</v>
      </c>
      <c r="I3524" s="13">
        <f t="shared" ref="I3524:I3587" si="220">F3524*553500+G3524*1140000</f>
        <v>13837500</v>
      </c>
      <c r="J3524" s="12">
        <f t="shared" ref="J3524:J3587" si="221">F3524*1850000+G3524*5100000</f>
        <v>46250000</v>
      </c>
      <c r="K3524" s="13">
        <f t="shared" ref="K3524:K3587" si="222">F3524*1850000+G3524*2060000</f>
        <v>46250000</v>
      </c>
      <c r="L3524" s="12">
        <f t="shared" ref="L3524:L3587" si="223">F3524*1850000+G3524*4340000</f>
        <v>46250000</v>
      </c>
    </row>
    <row r="3525" spans="1:12" ht="93.75" x14ac:dyDescent="0.25">
      <c r="A3525" s="11">
        <v>602630</v>
      </c>
      <c r="B3525" s="1"/>
      <c r="C3525" s="2" t="s">
        <v>2140</v>
      </c>
      <c r="D3525" s="7" t="s">
        <v>3751</v>
      </c>
      <c r="E3525" s="5">
        <v>39</v>
      </c>
      <c r="F3525" s="4">
        <v>39</v>
      </c>
      <c r="G3525" s="4">
        <v>0</v>
      </c>
      <c r="H3525" s="3">
        <v>8</v>
      </c>
      <c r="I3525" s="13">
        <f t="shared" si="220"/>
        <v>21586500</v>
      </c>
      <c r="J3525" s="12">
        <f t="shared" si="221"/>
        <v>72150000</v>
      </c>
      <c r="K3525" s="13">
        <f t="shared" si="222"/>
        <v>72150000</v>
      </c>
      <c r="L3525" s="12">
        <f t="shared" si="223"/>
        <v>72150000</v>
      </c>
    </row>
    <row r="3526" spans="1:12" ht="37.5" x14ac:dyDescent="0.25">
      <c r="A3526" s="11">
        <v>602635</v>
      </c>
      <c r="B3526" s="1" t="s">
        <v>16</v>
      </c>
      <c r="C3526" s="2" t="s">
        <v>2141</v>
      </c>
      <c r="D3526" s="7"/>
      <c r="E3526" s="5">
        <v>24</v>
      </c>
      <c r="F3526" s="4">
        <v>24</v>
      </c>
      <c r="G3526" s="4">
        <v>0</v>
      </c>
      <c r="H3526" s="3">
        <v>8</v>
      </c>
      <c r="I3526" s="13">
        <f t="shared" si="220"/>
        <v>13284000</v>
      </c>
      <c r="J3526" s="12">
        <f t="shared" si="221"/>
        <v>44400000</v>
      </c>
      <c r="K3526" s="13">
        <f t="shared" si="222"/>
        <v>44400000</v>
      </c>
      <c r="L3526" s="12">
        <f t="shared" si="223"/>
        <v>44400000</v>
      </c>
    </row>
    <row r="3527" spans="1:12" ht="37.5" x14ac:dyDescent="0.25">
      <c r="A3527" s="11">
        <v>602640</v>
      </c>
      <c r="B3527" s="1"/>
      <c r="C3527" s="2" t="s">
        <v>2142</v>
      </c>
      <c r="D3527" s="7"/>
      <c r="E3527" s="5">
        <v>10</v>
      </c>
      <c r="F3527" s="4">
        <v>10</v>
      </c>
      <c r="G3527" s="4">
        <v>0</v>
      </c>
      <c r="H3527" s="3">
        <v>8</v>
      </c>
      <c r="I3527" s="13">
        <f t="shared" si="220"/>
        <v>5535000</v>
      </c>
      <c r="J3527" s="12">
        <f t="shared" si="221"/>
        <v>18500000</v>
      </c>
      <c r="K3527" s="13">
        <f t="shared" si="222"/>
        <v>18500000</v>
      </c>
      <c r="L3527" s="12">
        <f t="shared" si="223"/>
        <v>18500000</v>
      </c>
    </row>
    <row r="3528" spans="1:12" ht="37.5" x14ac:dyDescent="0.25">
      <c r="A3528" s="11">
        <v>602645</v>
      </c>
      <c r="B3528" s="1"/>
      <c r="C3528" s="2" t="s">
        <v>2143</v>
      </c>
      <c r="D3528" s="7"/>
      <c r="E3528" s="5">
        <v>4</v>
      </c>
      <c r="F3528" s="4">
        <v>4</v>
      </c>
      <c r="G3528" s="4">
        <v>0</v>
      </c>
      <c r="H3528" s="3">
        <v>8</v>
      </c>
      <c r="I3528" s="13">
        <f t="shared" si="220"/>
        <v>2214000</v>
      </c>
      <c r="J3528" s="12">
        <f t="shared" si="221"/>
        <v>7400000</v>
      </c>
      <c r="K3528" s="13">
        <f t="shared" si="222"/>
        <v>7400000</v>
      </c>
      <c r="L3528" s="12">
        <f t="shared" si="223"/>
        <v>7400000</v>
      </c>
    </row>
    <row r="3529" spans="1:12" ht="56.25" x14ac:dyDescent="0.25">
      <c r="A3529" s="11">
        <v>602650</v>
      </c>
      <c r="B3529" s="1"/>
      <c r="C3529" s="2" t="s">
        <v>2144</v>
      </c>
      <c r="D3529" s="7"/>
      <c r="E3529" s="5">
        <v>57</v>
      </c>
      <c r="F3529" s="4">
        <v>57</v>
      </c>
      <c r="G3529" s="4">
        <v>0</v>
      </c>
      <c r="H3529" s="3">
        <v>8</v>
      </c>
      <c r="I3529" s="13">
        <f t="shared" si="220"/>
        <v>31549500</v>
      </c>
      <c r="J3529" s="12">
        <f t="shared" si="221"/>
        <v>105450000</v>
      </c>
      <c r="K3529" s="13">
        <f t="shared" si="222"/>
        <v>105450000</v>
      </c>
      <c r="L3529" s="12">
        <f t="shared" si="223"/>
        <v>105450000</v>
      </c>
    </row>
    <row r="3530" spans="1:12" ht="37.5" x14ac:dyDescent="0.25">
      <c r="A3530" s="11">
        <v>602655</v>
      </c>
      <c r="B3530" s="1"/>
      <c r="C3530" s="2" t="s">
        <v>3752</v>
      </c>
      <c r="D3530" s="7"/>
      <c r="E3530" s="5">
        <v>19</v>
      </c>
      <c r="F3530" s="4">
        <v>19</v>
      </c>
      <c r="G3530" s="4">
        <v>0</v>
      </c>
      <c r="H3530" s="3">
        <v>8</v>
      </c>
      <c r="I3530" s="13">
        <f t="shared" si="220"/>
        <v>10516500</v>
      </c>
      <c r="J3530" s="12">
        <f t="shared" si="221"/>
        <v>35150000</v>
      </c>
      <c r="K3530" s="13">
        <f t="shared" si="222"/>
        <v>35150000</v>
      </c>
      <c r="L3530" s="12">
        <f t="shared" si="223"/>
        <v>35150000</v>
      </c>
    </row>
    <row r="3531" spans="1:12" ht="37.5" x14ac:dyDescent="0.25">
      <c r="A3531" s="11">
        <v>602656</v>
      </c>
      <c r="B3531" s="1"/>
      <c r="C3531" s="2" t="s">
        <v>3753</v>
      </c>
      <c r="D3531" s="7"/>
      <c r="E3531" s="5">
        <v>28</v>
      </c>
      <c r="F3531" s="4">
        <v>28</v>
      </c>
      <c r="G3531" s="4">
        <v>0</v>
      </c>
      <c r="H3531" s="3">
        <v>8</v>
      </c>
      <c r="I3531" s="13">
        <f t="shared" si="220"/>
        <v>15498000</v>
      </c>
      <c r="J3531" s="12">
        <f t="shared" si="221"/>
        <v>51800000</v>
      </c>
      <c r="K3531" s="13">
        <f t="shared" si="222"/>
        <v>51800000</v>
      </c>
      <c r="L3531" s="12">
        <f t="shared" si="223"/>
        <v>51800000</v>
      </c>
    </row>
    <row r="3532" spans="1:12" ht="37.5" x14ac:dyDescent="0.25">
      <c r="A3532" s="11">
        <v>602660</v>
      </c>
      <c r="B3532" s="1"/>
      <c r="C3532" s="2" t="s">
        <v>2145</v>
      </c>
      <c r="D3532" s="7"/>
      <c r="E3532" s="5">
        <v>17</v>
      </c>
      <c r="F3532" s="4">
        <v>17</v>
      </c>
      <c r="G3532" s="4">
        <v>0</v>
      </c>
      <c r="H3532" s="3">
        <v>8</v>
      </c>
      <c r="I3532" s="13">
        <f t="shared" si="220"/>
        <v>9409500</v>
      </c>
      <c r="J3532" s="12">
        <f t="shared" si="221"/>
        <v>31450000</v>
      </c>
      <c r="K3532" s="13">
        <f t="shared" si="222"/>
        <v>31450000</v>
      </c>
      <c r="L3532" s="12">
        <f t="shared" si="223"/>
        <v>31450000</v>
      </c>
    </row>
    <row r="3533" spans="1:12" ht="37.5" x14ac:dyDescent="0.25">
      <c r="A3533" s="11">
        <v>602665</v>
      </c>
      <c r="B3533" s="1"/>
      <c r="C3533" s="2" t="s">
        <v>2146</v>
      </c>
      <c r="D3533" s="7"/>
      <c r="E3533" s="5">
        <v>54</v>
      </c>
      <c r="F3533" s="4">
        <v>54</v>
      </c>
      <c r="G3533" s="4">
        <v>0</v>
      </c>
      <c r="H3533" s="3">
        <v>8</v>
      </c>
      <c r="I3533" s="13">
        <f t="shared" si="220"/>
        <v>29889000</v>
      </c>
      <c r="J3533" s="12">
        <f t="shared" si="221"/>
        <v>99900000</v>
      </c>
      <c r="K3533" s="13">
        <f t="shared" si="222"/>
        <v>99900000</v>
      </c>
      <c r="L3533" s="12">
        <f t="shared" si="223"/>
        <v>99900000</v>
      </c>
    </row>
    <row r="3534" spans="1:12" ht="56.25" x14ac:dyDescent="0.25">
      <c r="A3534" s="11">
        <v>602670</v>
      </c>
      <c r="B3534" s="1"/>
      <c r="C3534" s="2" t="s">
        <v>2147</v>
      </c>
      <c r="D3534" s="7"/>
      <c r="E3534" s="5">
        <v>67</v>
      </c>
      <c r="F3534" s="4">
        <v>67</v>
      </c>
      <c r="G3534" s="4">
        <v>0</v>
      </c>
      <c r="H3534" s="3">
        <v>8</v>
      </c>
      <c r="I3534" s="13">
        <f t="shared" si="220"/>
        <v>37084500</v>
      </c>
      <c r="J3534" s="12">
        <f t="shared" si="221"/>
        <v>123950000</v>
      </c>
      <c r="K3534" s="13">
        <f t="shared" si="222"/>
        <v>123950000</v>
      </c>
      <c r="L3534" s="12">
        <f t="shared" si="223"/>
        <v>123950000</v>
      </c>
    </row>
    <row r="3535" spans="1:12" ht="37.5" x14ac:dyDescent="0.25">
      <c r="A3535" s="11">
        <v>602675</v>
      </c>
      <c r="B3535" s="1"/>
      <c r="C3535" s="2" t="s">
        <v>2148</v>
      </c>
      <c r="D3535" s="7"/>
      <c r="E3535" s="5">
        <v>36</v>
      </c>
      <c r="F3535" s="4">
        <v>36</v>
      </c>
      <c r="G3535" s="4">
        <v>0</v>
      </c>
      <c r="H3535" s="3">
        <v>8</v>
      </c>
      <c r="I3535" s="13">
        <f t="shared" si="220"/>
        <v>19926000</v>
      </c>
      <c r="J3535" s="12">
        <f t="shared" si="221"/>
        <v>66600000</v>
      </c>
      <c r="K3535" s="13">
        <f t="shared" si="222"/>
        <v>66600000</v>
      </c>
      <c r="L3535" s="12">
        <f t="shared" si="223"/>
        <v>66600000</v>
      </c>
    </row>
    <row r="3536" spans="1:12" ht="37.5" x14ac:dyDescent="0.25">
      <c r="A3536" s="11">
        <v>602680</v>
      </c>
      <c r="B3536" s="1"/>
      <c r="C3536" s="2" t="s">
        <v>2149</v>
      </c>
      <c r="D3536" s="7"/>
      <c r="E3536" s="5">
        <v>9</v>
      </c>
      <c r="F3536" s="4">
        <v>9</v>
      </c>
      <c r="G3536" s="4">
        <v>0</v>
      </c>
      <c r="H3536" s="3">
        <v>8</v>
      </c>
      <c r="I3536" s="13">
        <f t="shared" si="220"/>
        <v>4981500</v>
      </c>
      <c r="J3536" s="12">
        <f t="shared" si="221"/>
        <v>16650000</v>
      </c>
      <c r="K3536" s="13">
        <f t="shared" si="222"/>
        <v>16650000</v>
      </c>
      <c r="L3536" s="12">
        <f t="shared" si="223"/>
        <v>16650000</v>
      </c>
    </row>
    <row r="3537" spans="1:12" ht="37.5" x14ac:dyDescent="0.25">
      <c r="A3537" s="11">
        <v>602685</v>
      </c>
      <c r="B3537" s="1"/>
      <c r="C3537" s="2" t="s">
        <v>2150</v>
      </c>
      <c r="D3537" s="7"/>
      <c r="E3537" s="5">
        <v>45</v>
      </c>
      <c r="F3537" s="4">
        <v>45</v>
      </c>
      <c r="G3537" s="4">
        <v>0</v>
      </c>
      <c r="H3537" s="3">
        <v>10</v>
      </c>
      <c r="I3537" s="13">
        <f t="shared" si="220"/>
        <v>24907500</v>
      </c>
      <c r="J3537" s="12">
        <f t="shared" si="221"/>
        <v>83250000</v>
      </c>
      <c r="K3537" s="13">
        <f t="shared" si="222"/>
        <v>83250000</v>
      </c>
      <c r="L3537" s="12">
        <f t="shared" si="223"/>
        <v>83250000</v>
      </c>
    </row>
    <row r="3538" spans="1:12" ht="75" x14ac:dyDescent="0.25">
      <c r="A3538" s="11">
        <v>602690</v>
      </c>
      <c r="B3538" s="1"/>
      <c r="C3538" s="2" t="s">
        <v>2151</v>
      </c>
      <c r="D3538" s="7"/>
      <c r="E3538" s="5">
        <v>7</v>
      </c>
      <c r="F3538" s="4">
        <v>7</v>
      </c>
      <c r="G3538" s="4">
        <v>0</v>
      </c>
      <c r="H3538" s="3">
        <v>8</v>
      </c>
      <c r="I3538" s="13">
        <f t="shared" si="220"/>
        <v>3874500</v>
      </c>
      <c r="J3538" s="12">
        <f t="shared" si="221"/>
        <v>12950000</v>
      </c>
      <c r="K3538" s="13">
        <f t="shared" si="222"/>
        <v>12950000</v>
      </c>
      <c r="L3538" s="12">
        <f t="shared" si="223"/>
        <v>12950000</v>
      </c>
    </row>
    <row r="3539" spans="1:12" ht="37.5" x14ac:dyDescent="0.25">
      <c r="A3539" s="11">
        <v>602695</v>
      </c>
      <c r="B3539" s="1"/>
      <c r="C3539" s="2" t="s">
        <v>2152</v>
      </c>
      <c r="D3539" s="7"/>
      <c r="E3539" s="5">
        <v>37</v>
      </c>
      <c r="F3539" s="4">
        <v>37</v>
      </c>
      <c r="G3539" s="4">
        <v>0</v>
      </c>
      <c r="H3539" s="3">
        <v>8</v>
      </c>
      <c r="I3539" s="13">
        <f t="shared" si="220"/>
        <v>20479500</v>
      </c>
      <c r="J3539" s="12">
        <f t="shared" si="221"/>
        <v>68450000</v>
      </c>
      <c r="K3539" s="13">
        <f t="shared" si="222"/>
        <v>68450000</v>
      </c>
      <c r="L3539" s="12">
        <f t="shared" si="223"/>
        <v>68450000</v>
      </c>
    </row>
    <row r="3540" spans="1:12" ht="37.5" x14ac:dyDescent="0.25">
      <c r="A3540" s="11">
        <v>602700</v>
      </c>
      <c r="B3540" s="1"/>
      <c r="C3540" s="2" t="s">
        <v>2153</v>
      </c>
      <c r="D3540" s="7"/>
      <c r="E3540" s="5">
        <v>4</v>
      </c>
      <c r="F3540" s="4">
        <v>4</v>
      </c>
      <c r="G3540" s="4">
        <v>0</v>
      </c>
      <c r="H3540" s="3">
        <v>8</v>
      </c>
      <c r="I3540" s="13">
        <f t="shared" si="220"/>
        <v>2214000</v>
      </c>
      <c r="J3540" s="12">
        <f t="shared" si="221"/>
        <v>7400000</v>
      </c>
      <c r="K3540" s="13">
        <f t="shared" si="222"/>
        <v>7400000</v>
      </c>
      <c r="L3540" s="12">
        <f t="shared" si="223"/>
        <v>7400000</v>
      </c>
    </row>
    <row r="3541" spans="1:12" ht="75" x14ac:dyDescent="0.25">
      <c r="A3541" s="11">
        <v>602705</v>
      </c>
      <c r="B3541" s="1"/>
      <c r="C3541" s="2" t="s">
        <v>2154</v>
      </c>
      <c r="D3541" s="7"/>
      <c r="E3541" s="5">
        <v>7</v>
      </c>
      <c r="F3541" s="4">
        <v>7</v>
      </c>
      <c r="G3541" s="4">
        <v>0</v>
      </c>
      <c r="H3541" s="3">
        <v>8</v>
      </c>
      <c r="I3541" s="13">
        <f t="shared" si="220"/>
        <v>3874500</v>
      </c>
      <c r="J3541" s="12">
        <f t="shared" si="221"/>
        <v>12950000</v>
      </c>
      <c r="K3541" s="13">
        <f t="shared" si="222"/>
        <v>12950000</v>
      </c>
      <c r="L3541" s="12">
        <f t="shared" si="223"/>
        <v>12950000</v>
      </c>
    </row>
    <row r="3542" spans="1:12" ht="75" x14ac:dyDescent="0.25">
      <c r="A3542" s="11">
        <v>602710</v>
      </c>
      <c r="B3542" s="1"/>
      <c r="C3542" s="2" t="s">
        <v>3754</v>
      </c>
      <c r="D3542" s="7" t="s">
        <v>3755</v>
      </c>
      <c r="E3542" s="5">
        <v>15</v>
      </c>
      <c r="F3542" s="4">
        <v>15</v>
      </c>
      <c r="G3542" s="4">
        <v>0</v>
      </c>
      <c r="H3542" s="3">
        <v>8</v>
      </c>
      <c r="I3542" s="13">
        <f t="shared" si="220"/>
        <v>8302500</v>
      </c>
      <c r="J3542" s="12">
        <f t="shared" si="221"/>
        <v>27750000</v>
      </c>
      <c r="K3542" s="13">
        <f t="shared" si="222"/>
        <v>27750000</v>
      </c>
      <c r="L3542" s="12">
        <f t="shared" si="223"/>
        <v>27750000</v>
      </c>
    </row>
    <row r="3543" spans="1:12" ht="37.5" x14ac:dyDescent="0.25">
      <c r="A3543" s="11">
        <v>602715</v>
      </c>
      <c r="B3543" s="1"/>
      <c r="C3543" s="2" t="s">
        <v>2155</v>
      </c>
      <c r="D3543" s="7"/>
      <c r="E3543" s="5">
        <v>5</v>
      </c>
      <c r="F3543" s="4">
        <v>5</v>
      </c>
      <c r="G3543" s="4">
        <v>0</v>
      </c>
      <c r="H3543" s="3">
        <v>8</v>
      </c>
      <c r="I3543" s="13">
        <f t="shared" si="220"/>
        <v>2767500</v>
      </c>
      <c r="J3543" s="12">
        <f t="shared" si="221"/>
        <v>9250000</v>
      </c>
      <c r="K3543" s="13">
        <f t="shared" si="222"/>
        <v>9250000</v>
      </c>
      <c r="L3543" s="12">
        <f t="shared" si="223"/>
        <v>9250000</v>
      </c>
    </row>
    <row r="3544" spans="1:12" ht="37.5" x14ac:dyDescent="0.25">
      <c r="A3544" s="11">
        <v>602720</v>
      </c>
      <c r="B3544" s="1"/>
      <c r="C3544" s="2" t="s">
        <v>2156</v>
      </c>
      <c r="D3544" s="7" t="s">
        <v>568</v>
      </c>
      <c r="E3544" s="5">
        <v>4</v>
      </c>
      <c r="F3544" s="4">
        <v>4</v>
      </c>
      <c r="G3544" s="4">
        <v>0</v>
      </c>
      <c r="H3544" s="3">
        <v>8</v>
      </c>
      <c r="I3544" s="13">
        <f t="shared" si="220"/>
        <v>2214000</v>
      </c>
      <c r="J3544" s="12">
        <f t="shared" si="221"/>
        <v>7400000</v>
      </c>
      <c r="K3544" s="13">
        <f t="shared" si="222"/>
        <v>7400000</v>
      </c>
      <c r="L3544" s="12">
        <f t="shared" si="223"/>
        <v>7400000</v>
      </c>
    </row>
    <row r="3545" spans="1:12" ht="37.5" x14ac:dyDescent="0.25">
      <c r="A3545" s="11">
        <v>602725</v>
      </c>
      <c r="B3545" s="1"/>
      <c r="C3545" s="2" t="s">
        <v>2157</v>
      </c>
      <c r="D3545" s="7"/>
      <c r="E3545" s="5">
        <v>6</v>
      </c>
      <c r="F3545" s="4">
        <v>6</v>
      </c>
      <c r="G3545" s="4">
        <v>0</v>
      </c>
      <c r="H3545" s="3">
        <v>4</v>
      </c>
      <c r="I3545" s="13">
        <f t="shared" si="220"/>
        <v>3321000</v>
      </c>
      <c r="J3545" s="12">
        <f t="shared" si="221"/>
        <v>11100000</v>
      </c>
      <c r="K3545" s="13">
        <f t="shared" si="222"/>
        <v>11100000</v>
      </c>
      <c r="L3545" s="12">
        <f t="shared" si="223"/>
        <v>11100000</v>
      </c>
    </row>
    <row r="3546" spans="1:12" ht="19.5" x14ac:dyDescent="0.25">
      <c r="A3546" s="11">
        <v>602730</v>
      </c>
      <c r="B3546" s="1" t="s">
        <v>16</v>
      </c>
      <c r="C3546" s="2" t="s">
        <v>3756</v>
      </c>
      <c r="D3546" s="7"/>
      <c r="E3546" s="5">
        <v>1</v>
      </c>
      <c r="F3546" s="4">
        <v>1</v>
      </c>
      <c r="G3546" s="4">
        <v>0</v>
      </c>
      <c r="H3546" s="3">
        <v>0</v>
      </c>
      <c r="I3546" s="13">
        <f t="shared" si="220"/>
        <v>553500</v>
      </c>
      <c r="J3546" s="12">
        <f t="shared" si="221"/>
        <v>1850000</v>
      </c>
      <c r="K3546" s="13">
        <f t="shared" si="222"/>
        <v>1850000</v>
      </c>
      <c r="L3546" s="12">
        <f t="shared" si="223"/>
        <v>1850000</v>
      </c>
    </row>
    <row r="3547" spans="1:12" ht="37.5" x14ac:dyDescent="0.25">
      <c r="A3547" s="11">
        <v>602735</v>
      </c>
      <c r="B3547" s="1"/>
      <c r="C3547" s="2" t="s">
        <v>2158</v>
      </c>
      <c r="D3547" s="7"/>
      <c r="E3547" s="5">
        <v>4</v>
      </c>
      <c r="F3547" s="4">
        <v>4</v>
      </c>
      <c r="G3547" s="4">
        <v>0</v>
      </c>
      <c r="H3547" s="3">
        <v>4</v>
      </c>
      <c r="I3547" s="13">
        <f t="shared" si="220"/>
        <v>2214000</v>
      </c>
      <c r="J3547" s="12">
        <f t="shared" si="221"/>
        <v>7400000</v>
      </c>
      <c r="K3547" s="13">
        <f t="shared" si="222"/>
        <v>7400000</v>
      </c>
      <c r="L3547" s="12">
        <f t="shared" si="223"/>
        <v>7400000</v>
      </c>
    </row>
    <row r="3548" spans="1:12" ht="37.5" x14ac:dyDescent="0.25">
      <c r="A3548" s="11">
        <v>602740</v>
      </c>
      <c r="B3548" s="1"/>
      <c r="C3548" s="2" t="s">
        <v>2159</v>
      </c>
      <c r="D3548" s="7" t="s">
        <v>3757</v>
      </c>
      <c r="E3548" s="5">
        <v>18</v>
      </c>
      <c r="F3548" s="4">
        <v>18</v>
      </c>
      <c r="G3548" s="4">
        <v>0</v>
      </c>
      <c r="H3548" s="3">
        <v>7</v>
      </c>
      <c r="I3548" s="13">
        <f t="shared" si="220"/>
        <v>9963000</v>
      </c>
      <c r="J3548" s="12">
        <f t="shared" si="221"/>
        <v>33300000</v>
      </c>
      <c r="K3548" s="13">
        <f t="shared" si="222"/>
        <v>33300000</v>
      </c>
      <c r="L3548" s="12">
        <f t="shared" si="223"/>
        <v>33300000</v>
      </c>
    </row>
    <row r="3549" spans="1:12" ht="37.5" x14ac:dyDescent="0.25">
      <c r="A3549" s="11">
        <v>602745</v>
      </c>
      <c r="B3549" s="1"/>
      <c r="C3549" s="2" t="s">
        <v>2160</v>
      </c>
      <c r="D3549" s="7"/>
      <c r="E3549" s="5">
        <v>39</v>
      </c>
      <c r="F3549" s="4">
        <v>39</v>
      </c>
      <c r="G3549" s="4">
        <v>0</v>
      </c>
      <c r="H3549" s="3">
        <v>8</v>
      </c>
      <c r="I3549" s="13">
        <f t="shared" si="220"/>
        <v>21586500</v>
      </c>
      <c r="J3549" s="12">
        <f t="shared" si="221"/>
        <v>72150000</v>
      </c>
      <c r="K3549" s="13">
        <f t="shared" si="222"/>
        <v>72150000</v>
      </c>
      <c r="L3549" s="12">
        <f t="shared" si="223"/>
        <v>72150000</v>
      </c>
    </row>
    <row r="3550" spans="1:12" ht="37.5" x14ac:dyDescent="0.25">
      <c r="A3550" s="11">
        <v>602750</v>
      </c>
      <c r="B3550" s="1"/>
      <c r="C3550" s="2" t="s">
        <v>2161</v>
      </c>
      <c r="D3550" s="7"/>
      <c r="E3550" s="5">
        <v>12</v>
      </c>
      <c r="F3550" s="4">
        <v>12</v>
      </c>
      <c r="G3550" s="4">
        <v>0</v>
      </c>
      <c r="H3550" s="3">
        <v>4</v>
      </c>
      <c r="I3550" s="13">
        <f t="shared" si="220"/>
        <v>6642000</v>
      </c>
      <c r="J3550" s="12">
        <f t="shared" si="221"/>
        <v>22200000</v>
      </c>
      <c r="K3550" s="13">
        <f t="shared" si="222"/>
        <v>22200000</v>
      </c>
      <c r="L3550" s="12">
        <f t="shared" si="223"/>
        <v>22200000</v>
      </c>
    </row>
    <row r="3551" spans="1:12" ht="75" x14ac:dyDescent="0.25">
      <c r="A3551" s="11">
        <v>602755</v>
      </c>
      <c r="B3551" s="1"/>
      <c r="C3551" s="2" t="s">
        <v>2162</v>
      </c>
      <c r="D3551" s="7"/>
      <c r="E3551" s="5">
        <v>78</v>
      </c>
      <c r="F3551" s="4">
        <v>78</v>
      </c>
      <c r="G3551" s="4">
        <v>0</v>
      </c>
      <c r="H3551" s="3">
        <v>8</v>
      </c>
      <c r="I3551" s="13">
        <f t="shared" si="220"/>
        <v>43173000</v>
      </c>
      <c r="J3551" s="12">
        <f t="shared" si="221"/>
        <v>144300000</v>
      </c>
      <c r="K3551" s="13">
        <f t="shared" si="222"/>
        <v>144300000</v>
      </c>
      <c r="L3551" s="12">
        <f t="shared" si="223"/>
        <v>144300000</v>
      </c>
    </row>
    <row r="3552" spans="1:12" ht="75" x14ac:dyDescent="0.25">
      <c r="A3552" s="11">
        <v>602760</v>
      </c>
      <c r="B3552" s="1"/>
      <c r="C3552" s="2" t="s">
        <v>3758</v>
      </c>
      <c r="D3552" s="7" t="s">
        <v>2163</v>
      </c>
      <c r="E3552" s="5">
        <v>134</v>
      </c>
      <c r="F3552" s="4">
        <v>134</v>
      </c>
      <c r="G3552" s="4">
        <v>0</v>
      </c>
      <c r="H3552" s="3">
        <v>8</v>
      </c>
      <c r="I3552" s="13">
        <f t="shared" si="220"/>
        <v>74169000</v>
      </c>
      <c r="J3552" s="12">
        <f t="shared" si="221"/>
        <v>247900000</v>
      </c>
      <c r="K3552" s="13">
        <f t="shared" si="222"/>
        <v>247900000</v>
      </c>
      <c r="L3552" s="12">
        <f t="shared" si="223"/>
        <v>247900000</v>
      </c>
    </row>
    <row r="3553" spans="1:12" ht="56.25" x14ac:dyDescent="0.25">
      <c r="A3553" s="11">
        <v>602765</v>
      </c>
      <c r="B3553" s="1"/>
      <c r="C3553" s="2" t="s">
        <v>2164</v>
      </c>
      <c r="D3553" s="7"/>
      <c r="E3553" s="5">
        <v>4</v>
      </c>
      <c r="F3553" s="4">
        <v>4</v>
      </c>
      <c r="G3553" s="4">
        <v>0</v>
      </c>
      <c r="H3553" s="3">
        <v>4</v>
      </c>
      <c r="I3553" s="13">
        <f t="shared" si="220"/>
        <v>2214000</v>
      </c>
      <c r="J3553" s="12">
        <f t="shared" si="221"/>
        <v>7400000</v>
      </c>
      <c r="K3553" s="13">
        <f t="shared" si="222"/>
        <v>7400000</v>
      </c>
      <c r="L3553" s="12">
        <f t="shared" si="223"/>
        <v>7400000</v>
      </c>
    </row>
    <row r="3554" spans="1:12" ht="75" x14ac:dyDescent="0.25">
      <c r="A3554" s="11">
        <v>602770</v>
      </c>
      <c r="B3554" s="1"/>
      <c r="C3554" s="2" t="s">
        <v>2165</v>
      </c>
      <c r="D3554" s="7"/>
      <c r="E3554" s="5">
        <v>2</v>
      </c>
      <c r="F3554" s="4">
        <v>2</v>
      </c>
      <c r="G3554" s="4">
        <v>0</v>
      </c>
      <c r="H3554" s="3">
        <v>0</v>
      </c>
      <c r="I3554" s="13">
        <f t="shared" si="220"/>
        <v>1107000</v>
      </c>
      <c r="J3554" s="12">
        <f t="shared" si="221"/>
        <v>3700000</v>
      </c>
      <c r="K3554" s="13">
        <f t="shared" si="222"/>
        <v>3700000</v>
      </c>
      <c r="L3554" s="12">
        <f t="shared" si="223"/>
        <v>3700000</v>
      </c>
    </row>
    <row r="3555" spans="1:12" ht="19.5" x14ac:dyDescent="0.25">
      <c r="A3555" s="11">
        <v>602775</v>
      </c>
      <c r="B3555" s="1"/>
      <c r="C3555" s="2" t="s">
        <v>2166</v>
      </c>
      <c r="D3555" s="7"/>
      <c r="E3555" s="5">
        <v>6</v>
      </c>
      <c r="F3555" s="4">
        <v>6</v>
      </c>
      <c r="G3555" s="4">
        <v>0</v>
      </c>
      <c r="H3555" s="3">
        <v>4</v>
      </c>
      <c r="I3555" s="13">
        <f t="shared" si="220"/>
        <v>3321000</v>
      </c>
      <c r="J3555" s="12">
        <f t="shared" si="221"/>
        <v>11100000</v>
      </c>
      <c r="K3555" s="13">
        <f t="shared" si="222"/>
        <v>11100000</v>
      </c>
      <c r="L3555" s="12">
        <f t="shared" si="223"/>
        <v>11100000</v>
      </c>
    </row>
    <row r="3556" spans="1:12" ht="56.25" x14ac:dyDescent="0.25">
      <c r="A3556" s="11">
        <v>602780</v>
      </c>
      <c r="B3556" s="1" t="s">
        <v>16</v>
      </c>
      <c r="C3556" s="2" t="s">
        <v>3759</v>
      </c>
      <c r="D3556" s="7"/>
      <c r="E3556" s="5">
        <v>30</v>
      </c>
      <c r="F3556" s="4">
        <v>30</v>
      </c>
      <c r="G3556" s="4">
        <v>0</v>
      </c>
      <c r="H3556" s="3">
        <v>8</v>
      </c>
      <c r="I3556" s="13">
        <f t="shared" si="220"/>
        <v>16605000</v>
      </c>
      <c r="J3556" s="12">
        <f t="shared" si="221"/>
        <v>55500000</v>
      </c>
      <c r="K3556" s="13">
        <f t="shared" si="222"/>
        <v>55500000</v>
      </c>
      <c r="L3556" s="12">
        <f t="shared" si="223"/>
        <v>55500000</v>
      </c>
    </row>
    <row r="3557" spans="1:12" ht="56.25" x14ac:dyDescent="0.25">
      <c r="A3557" s="11">
        <v>602785</v>
      </c>
      <c r="B3557" s="1"/>
      <c r="C3557" s="2" t="s">
        <v>3760</v>
      </c>
      <c r="D3557" s="7" t="s">
        <v>2167</v>
      </c>
      <c r="E3557" s="5">
        <v>63</v>
      </c>
      <c r="F3557" s="4">
        <v>63</v>
      </c>
      <c r="G3557" s="4">
        <v>0</v>
      </c>
      <c r="H3557" s="3">
        <v>8</v>
      </c>
      <c r="I3557" s="13">
        <f t="shared" si="220"/>
        <v>34870500</v>
      </c>
      <c r="J3557" s="12">
        <f t="shared" si="221"/>
        <v>116550000</v>
      </c>
      <c r="K3557" s="13">
        <f t="shared" si="222"/>
        <v>116550000</v>
      </c>
      <c r="L3557" s="12">
        <f t="shared" si="223"/>
        <v>116550000</v>
      </c>
    </row>
    <row r="3558" spans="1:12" ht="93.75" x14ac:dyDescent="0.25">
      <c r="A3558" s="11">
        <v>602790</v>
      </c>
      <c r="B3558" s="1"/>
      <c r="C3558" s="2" t="s">
        <v>3761</v>
      </c>
      <c r="D3558" s="7" t="s">
        <v>2168</v>
      </c>
      <c r="E3558" s="5">
        <v>98</v>
      </c>
      <c r="F3558" s="4">
        <v>98</v>
      </c>
      <c r="G3558" s="4">
        <v>0</v>
      </c>
      <c r="H3558" s="3">
        <v>7</v>
      </c>
      <c r="I3558" s="13">
        <f t="shared" si="220"/>
        <v>54243000</v>
      </c>
      <c r="J3558" s="12">
        <f t="shared" si="221"/>
        <v>181300000</v>
      </c>
      <c r="K3558" s="13">
        <f t="shared" si="222"/>
        <v>181300000</v>
      </c>
      <c r="L3558" s="12">
        <f t="shared" si="223"/>
        <v>181300000</v>
      </c>
    </row>
    <row r="3559" spans="1:12" ht="56.25" x14ac:dyDescent="0.25">
      <c r="A3559" s="11">
        <v>602795</v>
      </c>
      <c r="B3559" s="1"/>
      <c r="C3559" s="2" t="s">
        <v>2169</v>
      </c>
      <c r="D3559" s="7"/>
      <c r="E3559" s="5">
        <v>2</v>
      </c>
      <c r="F3559" s="4">
        <v>2</v>
      </c>
      <c r="G3559" s="4">
        <v>0</v>
      </c>
      <c r="H3559" s="3">
        <v>6</v>
      </c>
      <c r="I3559" s="13">
        <f t="shared" si="220"/>
        <v>1107000</v>
      </c>
      <c r="J3559" s="12">
        <f t="shared" si="221"/>
        <v>3700000</v>
      </c>
      <c r="K3559" s="13">
        <f t="shared" si="222"/>
        <v>3700000</v>
      </c>
      <c r="L3559" s="12">
        <f t="shared" si="223"/>
        <v>3700000</v>
      </c>
    </row>
    <row r="3560" spans="1:12" ht="75" x14ac:dyDescent="0.25">
      <c r="A3560" s="11">
        <v>602800</v>
      </c>
      <c r="B3560" s="1"/>
      <c r="C3560" s="2" t="s">
        <v>2170</v>
      </c>
      <c r="D3560" s="7"/>
      <c r="E3560" s="5">
        <v>9</v>
      </c>
      <c r="F3560" s="4">
        <v>9</v>
      </c>
      <c r="G3560" s="4">
        <v>0</v>
      </c>
      <c r="H3560" s="3">
        <v>7</v>
      </c>
      <c r="I3560" s="13">
        <f t="shared" si="220"/>
        <v>4981500</v>
      </c>
      <c r="J3560" s="12">
        <f t="shared" si="221"/>
        <v>16650000</v>
      </c>
      <c r="K3560" s="13">
        <f t="shared" si="222"/>
        <v>16650000</v>
      </c>
      <c r="L3560" s="12">
        <f t="shared" si="223"/>
        <v>16650000</v>
      </c>
    </row>
    <row r="3561" spans="1:12" ht="37.5" x14ac:dyDescent="0.25">
      <c r="A3561" s="11">
        <v>602805</v>
      </c>
      <c r="B3561" s="1"/>
      <c r="C3561" s="2" t="s">
        <v>2171</v>
      </c>
      <c r="D3561" s="7"/>
      <c r="E3561" s="5">
        <v>4</v>
      </c>
      <c r="F3561" s="4">
        <v>4</v>
      </c>
      <c r="G3561" s="4">
        <v>0</v>
      </c>
      <c r="H3561" s="3">
        <v>6</v>
      </c>
      <c r="I3561" s="13">
        <f t="shared" si="220"/>
        <v>2214000</v>
      </c>
      <c r="J3561" s="12">
        <f t="shared" si="221"/>
        <v>7400000</v>
      </c>
      <c r="K3561" s="13">
        <f t="shared" si="222"/>
        <v>7400000</v>
      </c>
      <c r="L3561" s="12">
        <f t="shared" si="223"/>
        <v>7400000</v>
      </c>
    </row>
    <row r="3562" spans="1:12" ht="37.5" x14ac:dyDescent="0.25">
      <c r="A3562" s="11">
        <v>602810</v>
      </c>
      <c r="B3562" s="1"/>
      <c r="C3562" s="2" t="s">
        <v>2172</v>
      </c>
      <c r="D3562" s="7"/>
      <c r="E3562" s="5">
        <v>13</v>
      </c>
      <c r="F3562" s="4">
        <v>13</v>
      </c>
      <c r="G3562" s="4">
        <v>0</v>
      </c>
      <c r="H3562" s="3">
        <v>8</v>
      </c>
      <c r="I3562" s="13">
        <f t="shared" si="220"/>
        <v>7195500</v>
      </c>
      <c r="J3562" s="12">
        <f t="shared" si="221"/>
        <v>24050000</v>
      </c>
      <c r="K3562" s="13">
        <f t="shared" si="222"/>
        <v>24050000</v>
      </c>
      <c r="L3562" s="12">
        <f t="shared" si="223"/>
        <v>24050000</v>
      </c>
    </row>
    <row r="3563" spans="1:12" ht="56.25" x14ac:dyDescent="0.25">
      <c r="A3563" s="11">
        <v>602815</v>
      </c>
      <c r="B3563" s="1"/>
      <c r="C3563" s="2" t="s">
        <v>2173</v>
      </c>
      <c r="D3563" s="7" t="s">
        <v>3762</v>
      </c>
      <c r="E3563" s="5">
        <v>44</v>
      </c>
      <c r="F3563" s="4">
        <v>44</v>
      </c>
      <c r="G3563" s="4">
        <v>0</v>
      </c>
      <c r="H3563" s="3">
        <v>8</v>
      </c>
      <c r="I3563" s="13">
        <f t="shared" si="220"/>
        <v>24354000</v>
      </c>
      <c r="J3563" s="12">
        <f t="shared" si="221"/>
        <v>81400000</v>
      </c>
      <c r="K3563" s="13">
        <f t="shared" si="222"/>
        <v>81400000</v>
      </c>
      <c r="L3563" s="12">
        <f t="shared" si="223"/>
        <v>81400000</v>
      </c>
    </row>
    <row r="3564" spans="1:12" ht="37.5" x14ac:dyDescent="0.25">
      <c r="A3564" s="11">
        <v>602820</v>
      </c>
      <c r="B3564" s="1"/>
      <c r="C3564" s="2" t="s">
        <v>2174</v>
      </c>
      <c r="D3564" s="7"/>
      <c r="E3564" s="5">
        <v>28</v>
      </c>
      <c r="F3564" s="4">
        <v>28</v>
      </c>
      <c r="G3564" s="4">
        <v>0</v>
      </c>
      <c r="H3564" s="3">
        <v>8</v>
      </c>
      <c r="I3564" s="13">
        <f t="shared" si="220"/>
        <v>15498000</v>
      </c>
      <c r="J3564" s="12">
        <f t="shared" si="221"/>
        <v>51800000</v>
      </c>
      <c r="K3564" s="13">
        <f t="shared" si="222"/>
        <v>51800000</v>
      </c>
      <c r="L3564" s="12">
        <f t="shared" si="223"/>
        <v>51800000</v>
      </c>
    </row>
    <row r="3565" spans="1:12" ht="37.5" x14ac:dyDescent="0.25">
      <c r="A3565" s="11">
        <v>602825</v>
      </c>
      <c r="B3565" s="1"/>
      <c r="C3565" s="2" t="s">
        <v>2175</v>
      </c>
      <c r="D3565" s="7"/>
      <c r="E3565" s="5">
        <v>53</v>
      </c>
      <c r="F3565" s="4">
        <v>53</v>
      </c>
      <c r="G3565" s="4">
        <v>0</v>
      </c>
      <c r="H3565" s="3">
        <v>11</v>
      </c>
      <c r="I3565" s="13">
        <f t="shared" si="220"/>
        <v>29335500</v>
      </c>
      <c r="J3565" s="12">
        <f t="shared" si="221"/>
        <v>98050000</v>
      </c>
      <c r="K3565" s="13">
        <f t="shared" si="222"/>
        <v>98050000</v>
      </c>
      <c r="L3565" s="12">
        <f t="shared" si="223"/>
        <v>98050000</v>
      </c>
    </row>
    <row r="3566" spans="1:12" ht="56.25" x14ac:dyDescent="0.25">
      <c r="A3566" s="11">
        <v>602830</v>
      </c>
      <c r="B3566" s="1"/>
      <c r="C3566" s="2" t="s">
        <v>3763</v>
      </c>
      <c r="D3566" s="7" t="s">
        <v>3764</v>
      </c>
      <c r="E3566" s="5">
        <v>75</v>
      </c>
      <c r="F3566" s="4">
        <v>75</v>
      </c>
      <c r="G3566" s="4">
        <v>0</v>
      </c>
      <c r="H3566" s="3">
        <v>10</v>
      </c>
      <c r="I3566" s="13">
        <f t="shared" si="220"/>
        <v>41512500</v>
      </c>
      <c r="J3566" s="12">
        <f t="shared" si="221"/>
        <v>138750000</v>
      </c>
      <c r="K3566" s="13">
        <f t="shared" si="222"/>
        <v>138750000</v>
      </c>
      <c r="L3566" s="12">
        <f t="shared" si="223"/>
        <v>138750000</v>
      </c>
    </row>
    <row r="3567" spans="1:12" ht="37.5" x14ac:dyDescent="0.25">
      <c r="A3567" s="11">
        <v>602835</v>
      </c>
      <c r="B3567" s="1"/>
      <c r="C3567" s="2" t="s">
        <v>2176</v>
      </c>
      <c r="D3567" s="7"/>
      <c r="E3567" s="5">
        <v>117</v>
      </c>
      <c r="F3567" s="4">
        <v>117</v>
      </c>
      <c r="G3567" s="4">
        <v>0</v>
      </c>
      <c r="H3567" s="3">
        <v>10</v>
      </c>
      <c r="I3567" s="13">
        <f t="shared" si="220"/>
        <v>64759500</v>
      </c>
      <c r="J3567" s="12">
        <f t="shared" si="221"/>
        <v>216450000</v>
      </c>
      <c r="K3567" s="13">
        <f t="shared" si="222"/>
        <v>216450000</v>
      </c>
      <c r="L3567" s="12">
        <f t="shared" si="223"/>
        <v>216450000</v>
      </c>
    </row>
    <row r="3568" spans="1:12" ht="37.5" x14ac:dyDescent="0.25">
      <c r="A3568" s="11">
        <v>602840</v>
      </c>
      <c r="B3568" s="1"/>
      <c r="C3568" s="2" t="s">
        <v>2177</v>
      </c>
      <c r="D3568" s="7" t="s">
        <v>3765</v>
      </c>
      <c r="E3568" s="5">
        <v>214</v>
      </c>
      <c r="F3568" s="4">
        <v>214</v>
      </c>
      <c r="G3568" s="4">
        <v>0</v>
      </c>
      <c r="H3568" s="3">
        <v>10</v>
      </c>
      <c r="I3568" s="13">
        <f t="shared" si="220"/>
        <v>118449000</v>
      </c>
      <c r="J3568" s="12">
        <f t="shared" si="221"/>
        <v>395900000</v>
      </c>
      <c r="K3568" s="13">
        <f t="shared" si="222"/>
        <v>395900000</v>
      </c>
      <c r="L3568" s="12">
        <f t="shared" si="223"/>
        <v>395900000</v>
      </c>
    </row>
    <row r="3569" spans="1:12" ht="19.5" x14ac:dyDescent="0.25">
      <c r="A3569" s="11">
        <v>602845</v>
      </c>
      <c r="B3569" s="1"/>
      <c r="C3569" s="2" t="s">
        <v>2178</v>
      </c>
      <c r="D3569" s="7"/>
      <c r="E3569" s="5">
        <v>6</v>
      </c>
      <c r="F3569" s="4">
        <v>6</v>
      </c>
      <c r="G3569" s="4">
        <v>0</v>
      </c>
      <c r="H3569" s="3">
        <v>6</v>
      </c>
      <c r="I3569" s="13">
        <f t="shared" si="220"/>
        <v>3321000</v>
      </c>
      <c r="J3569" s="12">
        <f t="shared" si="221"/>
        <v>11100000</v>
      </c>
      <c r="K3569" s="13">
        <f t="shared" si="222"/>
        <v>11100000</v>
      </c>
      <c r="L3569" s="12">
        <f t="shared" si="223"/>
        <v>11100000</v>
      </c>
    </row>
    <row r="3570" spans="1:12" ht="37.5" x14ac:dyDescent="0.25">
      <c r="A3570" s="11">
        <v>602850</v>
      </c>
      <c r="B3570" s="1"/>
      <c r="C3570" s="2" t="s">
        <v>2179</v>
      </c>
      <c r="D3570" s="7"/>
      <c r="E3570" s="5">
        <v>64</v>
      </c>
      <c r="F3570" s="4">
        <v>64</v>
      </c>
      <c r="G3570" s="4">
        <v>0</v>
      </c>
      <c r="H3570" s="3">
        <v>11</v>
      </c>
      <c r="I3570" s="13">
        <f t="shared" si="220"/>
        <v>35424000</v>
      </c>
      <c r="J3570" s="12">
        <f t="shared" si="221"/>
        <v>118400000</v>
      </c>
      <c r="K3570" s="13">
        <f t="shared" si="222"/>
        <v>118400000</v>
      </c>
      <c r="L3570" s="12">
        <f t="shared" si="223"/>
        <v>118400000</v>
      </c>
    </row>
    <row r="3571" spans="1:12" ht="37.5" x14ac:dyDescent="0.25">
      <c r="A3571" s="11">
        <v>602855</v>
      </c>
      <c r="B3571" s="1"/>
      <c r="C3571" s="2" t="s">
        <v>2180</v>
      </c>
      <c r="D3571" s="7"/>
      <c r="E3571" s="5">
        <v>113</v>
      </c>
      <c r="F3571" s="4">
        <v>113</v>
      </c>
      <c r="G3571" s="4">
        <v>0</v>
      </c>
      <c r="H3571" s="3">
        <v>14</v>
      </c>
      <c r="I3571" s="13">
        <f t="shared" si="220"/>
        <v>62545500</v>
      </c>
      <c r="J3571" s="12">
        <f t="shared" si="221"/>
        <v>209050000</v>
      </c>
      <c r="K3571" s="13">
        <f t="shared" si="222"/>
        <v>209050000</v>
      </c>
      <c r="L3571" s="12">
        <f t="shared" si="223"/>
        <v>209050000</v>
      </c>
    </row>
    <row r="3572" spans="1:12" ht="56.25" x14ac:dyDescent="0.25">
      <c r="A3572" s="11">
        <v>602860</v>
      </c>
      <c r="B3572" s="1"/>
      <c r="C3572" s="2" t="s">
        <v>2181</v>
      </c>
      <c r="D3572" s="7"/>
      <c r="E3572" s="5">
        <v>206</v>
      </c>
      <c r="F3572" s="4">
        <v>206</v>
      </c>
      <c r="G3572" s="4">
        <v>0</v>
      </c>
      <c r="H3572" s="3">
        <v>14</v>
      </c>
      <c r="I3572" s="13">
        <f t="shared" si="220"/>
        <v>114021000</v>
      </c>
      <c r="J3572" s="12">
        <f t="shared" si="221"/>
        <v>381100000</v>
      </c>
      <c r="K3572" s="13">
        <f t="shared" si="222"/>
        <v>381100000</v>
      </c>
      <c r="L3572" s="12">
        <f t="shared" si="223"/>
        <v>381100000</v>
      </c>
    </row>
    <row r="3573" spans="1:12" ht="112.5" x14ac:dyDescent="0.25">
      <c r="A3573" s="11">
        <v>602865</v>
      </c>
      <c r="B3573" s="1"/>
      <c r="C3573" s="2" t="s">
        <v>3766</v>
      </c>
      <c r="D3573" s="7" t="s">
        <v>3767</v>
      </c>
      <c r="E3573" s="5">
        <v>85</v>
      </c>
      <c r="F3573" s="4">
        <v>85</v>
      </c>
      <c r="G3573" s="4">
        <v>0</v>
      </c>
      <c r="H3573" s="3">
        <v>10</v>
      </c>
      <c r="I3573" s="13">
        <f t="shared" si="220"/>
        <v>47047500</v>
      </c>
      <c r="J3573" s="12">
        <f t="shared" si="221"/>
        <v>157250000</v>
      </c>
      <c r="K3573" s="13">
        <f t="shared" si="222"/>
        <v>157250000</v>
      </c>
      <c r="L3573" s="12">
        <f t="shared" si="223"/>
        <v>157250000</v>
      </c>
    </row>
    <row r="3574" spans="1:12" ht="56.25" x14ac:dyDescent="0.25">
      <c r="A3574" s="11">
        <v>602870</v>
      </c>
      <c r="B3574" s="1"/>
      <c r="C3574" s="2" t="s">
        <v>2182</v>
      </c>
      <c r="D3574" s="7"/>
      <c r="E3574" s="5">
        <v>30</v>
      </c>
      <c r="F3574" s="4">
        <v>30</v>
      </c>
      <c r="G3574" s="4">
        <v>0</v>
      </c>
      <c r="H3574" s="3">
        <v>10</v>
      </c>
      <c r="I3574" s="13">
        <f t="shared" si="220"/>
        <v>16605000</v>
      </c>
      <c r="J3574" s="12">
        <f t="shared" si="221"/>
        <v>55500000</v>
      </c>
      <c r="K3574" s="13">
        <f t="shared" si="222"/>
        <v>55500000</v>
      </c>
      <c r="L3574" s="12">
        <f t="shared" si="223"/>
        <v>55500000</v>
      </c>
    </row>
    <row r="3575" spans="1:12" ht="131.25" x14ac:dyDescent="0.25">
      <c r="A3575" s="11">
        <v>602875</v>
      </c>
      <c r="B3575" s="1"/>
      <c r="C3575" s="2" t="s">
        <v>2183</v>
      </c>
      <c r="D3575" s="7"/>
      <c r="E3575" s="5">
        <v>64</v>
      </c>
      <c r="F3575" s="4">
        <v>64</v>
      </c>
      <c r="G3575" s="4">
        <v>0</v>
      </c>
      <c r="H3575" s="3">
        <v>10</v>
      </c>
      <c r="I3575" s="13">
        <f t="shared" si="220"/>
        <v>35424000</v>
      </c>
      <c r="J3575" s="12">
        <f t="shared" si="221"/>
        <v>118400000</v>
      </c>
      <c r="K3575" s="13">
        <f t="shared" si="222"/>
        <v>118400000</v>
      </c>
      <c r="L3575" s="12">
        <f t="shared" si="223"/>
        <v>118400000</v>
      </c>
    </row>
    <row r="3576" spans="1:12" ht="150" x14ac:dyDescent="0.25">
      <c r="A3576" s="11">
        <v>602880</v>
      </c>
      <c r="B3576" s="1"/>
      <c r="C3576" s="2" t="s">
        <v>3768</v>
      </c>
      <c r="D3576" s="7"/>
      <c r="E3576" s="5">
        <v>88</v>
      </c>
      <c r="F3576" s="4">
        <v>88</v>
      </c>
      <c r="G3576" s="4">
        <v>0</v>
      </c>
      <c r="H3576" s="3">
        <v>10</v>
      </c>
      <c r="I3576" s="13">
        <f t="shared" si="220"/>
        <v>48708000</v>
      </c>
      <c r="J3576" s="12">
        <f t="shared" si="221"/>
        <v>162800000</v>
      </c>
      <c r="K3576" s="13">
        <f t="shared" si="222"/>
        <v>162800000</v>
      </c>
      <c r="L3576" s="12">
        <f t="shared" si="223"/>
        <v>162800000</v>
      </c>
    </row>
    <row r="3577" spans="1:12" ht="131.25" x14ac:dyDescent="0.25">
      <c r="A3577" s="11">
        <v>602885</v>
      </c>
      <c r="B3577" s="1"/>
      <c r="C3577" s="2" t="s">
        <v>3769</v>
      </c>
      <c r="D3577" s="7"/>
      <c r="E3577" s="5">
        <v>77</v>
      </c>
      <c r="F3577" s="4">
        <v>77</v>
      </c>
      <c r="G3577" s="4">
        <v>0</v>
      </c>
      <c r="H3577" s="3">
        <v>11</v>
      </c>
      <c r="I3577" s="13">
        <f t="shared" si="220"/>
        <v>42619500</v>
      </c>
      <c r="J3577" s="12">
        <f t="shared" si="221"/>
        <v>142450000</v>
      </c>
      <c r="K3577" s="13">
        <f t="shared" si="222"/>
        <v>142450000</v>
      </c>
      <c r="L3577" s="12">
        <f t="shared" si="223"/>
        <v>142450000</v>
      </c>
    </row>
    <row r="3578" spans="1:12" ht="93.75" x14ac:dyDescent="0.25">
      <c r="A3578" s="11">
        <v>602895</v>
      </c>
      <c r="B3578" s="1"/>
      <c r="C3578" s="2" t="s">
        <v>2184</v>
      </c>
      <c r="D3578" s="7"/>
      <c r="E3578" s="5">
        <v>89</v>
      </c>
      <c r="F3578" s="4">
        <v>89</v>
      </c>
      <c r="G3578" s="4">
        <v>0</v>
      </c>
      <c r="H3578" s="3">
        <v>10</v>
      </c>
      <c r="I3578" s="13">
        <f t="shared" si="220"/>
        <v>49261500</v>
      </c>
      <c r="J3578" s="12">
        <f t="shared" si="221"/>
        <v>164650000</v>
      </c>
      <c r="K3578" s="13">
        <f t="shared" si="222"/>
        <v>164650000</v>
      </c>
      <c r="L3578" s="12">
        <f t="shared" si="223"/>
        <v>164650000</v>
      </c>
    </row>
    <row r="3579" spans="1:12" ht="75" x14ac:dyDescent="0.25">
      <c r="A3579" s="11">
        <v>602901</v>
      </c>
      <c r="B3579" s="1"/>
      <c r="C3579" s="2" t="s">
        <v>2185</v>
      </c>
      <c r="D3579" s="7"/>
      <c r="E3579" s="5">
        <v>111</v>
      </c>
      <c r="F3579" s="4">
        <v>111</v>
      </c>
      <c r="G3579" s="4">
        <v>0</v>
      </c>
      <c r="H3579" s="3">
        <v>10</v>
      </c>
      <c r="I3579" s="13">
        <f t="shared" si="220"/>
        <v>61438500</v>
      </c>
      <c r="J3579" s="12">
        <f t="shared" si="221"/>
        <v>205350000</v>
      </c>
      <c r="K3579" s="13">
        <f t="shared" si="222"/>
        <v>205350000</v>
      </c>
      <c r="L3579" s="12">
        <f t="shared" si="223"/>
        <v>205350000</v>
      </c>
    </row>
    <row r="3580" spans="1:12" ht="56.25" x14ac:dyDescent="0.25">
      <c r="A3580" s="11">
        <v>602902</v>
      </c>
      <c r="B3580" s="1" t="s">
        <v>24</v>
      </c>
      <c r="C3580" s="2" t="s">
        <v>2186</v>
      </c>
      <c r="D3580" s="7"/>
      <c r="E3580" s="5">
        <v>60</v>
      </c>
      <c r="F3580" s="4">
        <v>60</v>
      </c>
      <c r="G3580" s="4">
        <v>0</v>
      </c>
      <c r="H3580" s="3">
        <v>0</v>
      </c>
      <c r="I3580" s="13">
        <f t="shared" si="220"/>
        <v>33210000</v>
      </c>
      <c r="J3580" s="12">
        <f t="shared" si="221"/>
        <v>111000000</v>
      </c>
      <c r="K3580" s="13">
        <f t="shared" si="222"/>
        <v>111000000</v>
      </c>
      <c r="L3580" s="12">
        <f t="shared" si="223"/>
        <v>111000000</v>
      </c>
    </row>
    <row r="3581" spans="1:12" ht="75" x14ac:dyDescent="0.25">
      <c r="A3581" s="11">
        <v>602905</v>
      </c>
      <c r="B3581" s="1"/>
      <c r="C3581" s="2" t="s">
        <v>2187</v>
      </c>
      <c r="D3581" s="7"/>
      <c r="E3581" s="5">
        <v>96</v>
      </c>
      <c r="F3581" s="4">
        <v>96</v>
      </c>
      <c r="G3581" s="4">
        <v>0</v>
      </c>
      <c r="H3581" s="3">
        <v>10</v>
      </c>
      <c r="I3581" s="13">
        <f t="shared" si="220"/>
        <v>53136000</v>
      </c>
      <c r="J3581" s="12">
        <f t="shared" si="221"/>
        <v>177600000</v>
      </c>
      <c r="K3581" s="13">
        <f t="shared" si="222"/>
        <v>177600000</v>
      </c>
      <c r="L3581" s="12">
        <f t="shared" si="223"/>
        <v>177600000</v>
      </c>
    </row>
    <row r="3582" spans="1:12" ht="75" x14ac:dyDescent="0.25">
      <c r="A3582" s="11">
        <v>602910</v>
      </c>
      <c r="B3582" s="1"/>
      <c r="C3582" s="2" t="s">
        <v>2188</v>
      </c>
      <c r="D3582" s="7"/>
      <c r="E3582" s="5">
        <v>105</v>
      </c>
      <c r="F3582" s="4">
        <v>105</v>
      </c>
      <c r="G3582" s="4">
        <v>0</v>
      </c>
      <c r="H3582" s="3">
        <v>10</v>
      </c>
      <c r="I3582" s="13">
        <f t="shared" si="220"/>
        <v>58117500</v>
      </c>
      <c r="J3582" s="12">
        <f t="shared" si="221"/>
        <v>194250000</v>
      </c>
      <c r="K3582" s="13">
        <f t="shared" si="222"/>
        <v>194250000</v>
      </c>
      <c r="L3582" s="12">
        <f t="shared" si="223"/>
        <v>194250000</v>
      </c>
    </row>
    <row r="3583" spans="1:12" ht="19.5" x14ac:dyDescent="0.25">
      <c r="A3583" s="11">
        <v>602915</v>
      </c>
      <c r="B3583" s="1"/>
      <c r="C3583" s="2" t="s">
        <v>2189</v>
      </c>
      <c r="D3583" s="7"/>
      <c r="E3583" s="5">
        <v>56</v>
      </c>
      <c r="F3583" s="4">
        <v>56</v>
      </c>
      <c r="G3583" s="4">
        <v>0</v>
      </c>
      <c r="H3583" s="3">
        <v>10</v>
      </c>
      <c r="I3583" s="13">
        <f t="shared" si="220"/>
        <v>30996000</v>
      </c>
      <c r="J3583" s="12">
        <f t="shared" si="221"/>
        <v>103600000</v>
      </c>
      <c r="K3583" s="13">
        <f t="shared" si="222"/>
        <v>103600000</v>
      </c>
      <c r="L3583" s="12">
        <f t="shared" si="223"/>
        <v>103600000</v>
      </c>
    </row>
    <row r="3584" spans="1:12" ht="131.25" x14ac:dyDescent="0.25">
      <c r="A3584" s="11">
        <v>602920</v>
      </c>
      <c r="B3584" s="1"/>
      <c r="C3584" s="2" t="s">
        <v>2190</v>
      </c>
      <c r="D3584" s="7"/>
      <c r="E3584" s="5">
        <v>83</v>
      </c>
      <c r="F3584" s="4">
        <v>83</v>
      </c>
      <c r="G3584" s="4">
        <v>0</v>
      </c>
      <c r="H3584" s="3">
        <v>10</v>
      </c>
      <c r="I3584" s="13">
        <f t="shared" si="220"/>
        <v>45940500</v>
      </c>
      <c r="J3584" s="12">
        <f t="shared" si="221"/>
        <v>153550000</v>
      </c>
      <c r="K3584" s="13">
        <f t="shared" si="222"/>
        <v>153550000</v>
      </c>
      <c r="L3584" s="12">
        <f t="shared" si="223"/>
        <v>153550000</v>
      </c>
    </row>
    <row r="3585" spans="1:12" ht="56.25" x14ac:dyDescent="0.25">
      <c r="A3585" s="11">
        <v>602925</v>
      </c>
      <c r="B3585" s="1"/>
      <c r="C3585" s="2" t="s">
        <v>2191</v>
      </c>
      <c r="D3585" s="7"/>
      <c r="E3585" s="5">
        <v>57</v>
      </c>
      <c r="F3585" s="4">
        <v>57</v>
      </c>
      <c r="G3585" s="4">
        <v>0</v>
      </c>
      <c r="H3585" s="3">
        <v>10</v>
      </c>
      <c r="I3585" s="13">
        <f t="shared" si="220"/>
        <v>31549500</v>
      </c>
      <c r="J3585" s="12">
        <f t="shared" si="221"/>
        <v>105450000</v>
      </c>
      <c r="K3585" s="13">
        <f t="shared" si="222"/>
        <v>105450000</v>
      </c>
      <c r="L3585" s="12">
        <f t="shared" si="223"/>
        <v>105450000</v>
      </c>
    </row>
    <row r="3586" spans="1:12" ht="37.5" x14ac:dyDescent="0.25">
      <c r="A3586" s="11">
        <v>602930</v>
      </c>
      <c r="B3586" s="1"/>
      <c r="C3586" s="2" t="s">
        <v>2192</v>
      </c>
      <c r="D3586" s="7"/>
      <c r="E3586" s="5">
        <v>67</v>
      </c>
      <c r="F3586" s="4">
        <v>67</v>
      </c>
      <c r="G3586" s="4">
        <v>0</v>
      </c>
      <c r="H3586" s="3">
        <v>10</v>
      </c>
      <c r="I3586" s="13">
        <f t="shared" si="220"/>
        <v>37084500</v>
      </c>
      <c r="J3586" s="12">
        <f t="shared" si="221"/>
        <v>123950000</v>
      </c>
      <c r="K3586" s="13">
        <f t="shared" si="222"/>
        <v>123950000</v>
      </c>
      <c r="L3586" s="12">
        <f t="shared" si="223"/>
        <v>123950000</v>
      </c>
    </row>
    <row r="3587" spans="1:12" ht="19.5" x14ac:dyDescent="0.25">
      <c r="A3587" s="11">
        <v>602935</v>
      </c>
      <c r="B3587" s="1"/>
      <c r="C3587" s="2" t="s">
        <v>3770</v>
      </c>
      <c r="D3587" s="7"/>
      <c r="E3587" s="5">
        <v>55</v>
      </c>
      <c r="F3587" s="4">
        <v>55</v>
      </c>
      <c r="G3587" s="4">
        <v>0</v>
      </c>
      <c r="H3587" s="3">
        <v>10</v>
      </c>
      <c r="I3587" s="13">
        <f t="shared" si="220"/>
        <v>30442500</v>
      </c>
      <c r="J3587" s="12">
        <f t="shared" si="221"/>
        <v>101750000</v>
      </c>
      <c r="K3587" s="13">
        <f t="shared" si="222"/>
        <v>101750000</v>
      </c>
      <c r="L3587" s="12">
        <f t="shared" si="223"/>
        <v>101750000</v>
      </c>
    </row>
    <row r="3588" spans="1:12" ht="56.25" x14ac:dyDescent="0.25">
      <c r="A3588" s="11">
        <v>602940</v>
      </c>
      <c r="B3588" s="1"/>
      <c r="C3588" s="2" t="s">
        <v>2193</v>
      </c>
      <c r="D3588" s="7"/>
      <c r="E3588" s="5">
        <v>55</v>
      </c>
      <c r="F3588" s="4">
        <v>55</v>
      </c>
      <c r="G3588" s="4">
        <v>0</v>
      </c>
      <c r="H3588" s="3">
        <v>10</v>
      </c>
      <c r="I3588" s="13">
        <f t="shared" ref="I3588:I3620" si="224">F3588*553500+G3588*1140000</f>
        <v>30442500</v>
      </c>
      <c r="J3588" s="12">
        <f t="shared" ref="J3588:J3620" si="225">F3588*1850000+G3588*5100000</f>
        <v>101750000</v>
      </c>
      <c r="K3588" s="13">
        <f t="shared" ref="K3588:K3620" si="226">F3588*1850000+G3588*2060000</f>
        <v>101750000</v>
      </c>
      <c r="L3588" s="12">
        <f t="shared" ref="L3588:L3620" si="227">F3588*1850000+G3588*4340000</f>
        <v>101750000</v>
      </c>
    </row>
    <row r="3589" spans="1:12" ht="75" x14ac:dyDescent="0.25">
      <c r="A3589" s="11">
        <v>602945</v>
      </c>
      <c r="B3589" s="1" t="s">
        <v>16</v>
      </c>
      <c r="C3589" s="2" t="s">
        <v>2194</v>
      </c>
      <c r="D3589" s="7"/>
      <c r="E3589" s="5">
        <v>61</v>
      </c>
      <c r="F3589" s="4">
        <v>61</v>
      </c>
      <c r="G3589" s="4">
        <v>0</v>
      </c>
      <c r="H3589" s="3">
        <v>10</v>
      </c>
      <c r="I3589" s="13">
        <f t="shared" si="224"/>
        <v>33763500</v>
      </c>
      <c r="J3589" s="12">
        <f t="shared" si="225"/>
        <v>112850000</v>
      </c>
      <c r="K3589" s="13">
        <f t="shared" si="226"/>
        <v>112850000</v>
      </c>
      <c r="L3589" s="12">
        <f t="shared" si="227"/>
        <v>112850000</v>
      </c>
    </row>
    <row r="3590" spans="1:12" ht="93.75" x14ac:dyDescent="0.25">
      <c r="A3590" s="11">
        <v>602950</v>
      </c>
      <c r="B3590" s="1" t="s">
        <v>16</v>
      </c>
      <c r="C3590" s="2" t="s">
        <v>2195</v>
      </c>
      <c r="D3590" s="7"/>
      <c r="E3590" s="5">
        <v>75</v>
      </c>
      <c r="F3590" s="4">
        <v>75</v>
      </c>
      <c r="G3590" s="4">
        <v>0</v>
      </c>
      <c r="H3590" s="3">
        <v>10</v>
      </c>
      <c r="I3590" s="13">
        <f t="shared" si="224"/>
        <v>41512500</v>
      </c>
      <c r="J3590" s="12">
        <f t="shared" si="225"/>
        <v>138750000</v>
      </c>
      <c r="K3590" s="13">
        <f t="shared" si="226"/>
        <v>138750000</v>
      </c>
      <c r="L3590" s="12">
        <f t="shared" si="227"/>
        <v>138750000</v>
      </c>
    </row>
    <row r="3591" spans="1:12" ht="93.75" x14ac:dyDescent="0.25">
      <c r="A3591" s="11">
        <v>602955</v>
      </c>
      <c r="B3591" s="1" t="s">
        <v>16</v>
      </c>
      <c r="C3591" s="2" t="s">
        <v>2196</v>
      </c>
      <c r="D3591" s="7"/>
      <c r="E3591" s="5">
        <v>108</v>
      </c>
      <c r="F3591" s="4">
        <v>108</v>
      </c>
      <c r="G3591" s="4">
        <v>0</v>
      </c>
      <c r="H3591" s="3">
        <v>10</v>
      </c>
      <c r="I3591" s="13">
        <f t="shared" si="224"/>
        <v>59778000</v>
      </c>
      <c r="J3591" s="12">
        <f t="shared" si="225"/>
        <v>199800000</v>
      </c>
      <c r="K3591" s="13">
        <f t="shared" si="226"/>
        <v>199800000</v>
      </c>
      <c r="L3591" s="12">
        <f t="shared" si="227"/>
        <v>199800000</v>
      </c>
    </row>
    <row r="3592" spans="1:12" ht="131.25" x14ac:dyDescent="0.25">
      <c r="A3592" s="11">
        <v>602960</v>
      </c>
      <c r="B3592" s="1" t="s">
        <v>16</v>
      </c>
      <c r="C3592" s="2" t="s">
        <v>2197</v>
      </c>
      <c r="D3592" s="7"/>
      <c r="E3592" s="5">
        <v>81</v>
      </c>
      <c r="F3592" s="4">
        <v>81</v>
      </c>
      <c r="G3592" s="4">
        <v>0</v>
      </c>
      <c r="H3592" s="3">
        <v>10</v>
      </c>
      <c r="I3592" s="13">
        <f t="shared" si="224"/>
        <v>44833500</v>
      </c>
      <c r="J3592" s="12">
        <f t="shared" si="225"/>
        <v>149850000</v>
      </c>
      <c r="K3592" s="13">
        <f t="shared" si="226"/>
        <v>149850000</v>
      </c>
      <c r="L3592" s="12">
        <f t="shared" si="227"/>
        <v>149850000</v>
      </c>
    </row>
    <row r="3593" spans="1:12" ht="112.5" x14ac:dyDescent="0.25">
      <c r="A3593" s="11">
        <v>602965</v>
      </c>
      <c r="B3593" s="1" t="s">
        <v>16</v>
      </c>
      <c r="C3593" s="2" t="s">
        <v>2198</v>
      </c>
      <c r="D3593" s="7"/>
      <c r="E3593" s="5">
        <v>110</v>
      </c>
      <c r="F3593" s="4">
        <v>110</v>
      </c>
      <c r="G3593" s="4">
        <v>0</v>
      </c>
      <c r="H3593" s="3">
        <v>10</v>
      </c>
      <c r="I3593" s="13">
        <f t="shared" si="224"/>
        <v>60885000</v>
      </c>
      <c r="J3593" s="12">
        <f t="shared" si="225"/>
        <v>203500000</v>
      </c>
      <c r="K3593" s="13">
        <f t="shared" si="226"/>
        <v>203500000</v>
      </c>
      <c r="L3593" s="12">
        <f t="shared" si="227"/>
        <v>203500000</v>
      </c>
    </row>
    <row r="3594" spans="1:12" ht="56.25" x14ac:dyDescent="0.25">
      <c r="A3594" s="11">
        <v>602970</v>
      </c>
      <c r="B3594" s="1"/>
      <c r="C3594" s="2" t="s">
        <v>2199</v>
      </c>
      <c r="D3594" s="7"/>
      <c r="E3594" s="5">
        <v>85</v>
      </c>
      <c r="F3594" s="4">
        <v>85</v>
      </c>
      <c r="G3594" s="4">
        <v>0</v>
      </c>
      <c r="H3594" s="3">
        <v>10</v>
      </c>
      <c r="I3594" s="13">
        <f t="shared" si="224"/>
        <v>47047500</v>
      </c>
      <c r="J3594" s="12">
        <f t="shared" si="225"/>
        <v>157250000</v>
      </c>
      <c r="K3594" s="13">
        <f t="shared" si="226"/>
        <v>157250000</v>
      </c>
      <c r="L3594" s="12">
        <f t="shared" si="227"/>
        <v>157250000</v>
      </c>
    </row>
    <row r="3595" spans="1:12" ht="75" x14ac:dyDescent="0.25">
      <c r="A3595" s="11">
        <v>602975</v>
      </c>
      <c r="B3595" s="1"/>
      <c r="C3595" s="2" t="s">
        <v>3771</v>
      </c>
      <c r="D3595" s="7"/>
      <c r="E3595" s="5">
        <v>127</v>
      </c>
      <c r="F3595" s="4">
        <v>127</v>
      </c>
      <c r="G3595" s="4">
        <v>0</v>
      </c>
      <c r="H3595" s="3">
        <v>10</v>
      </c>
      <c r="I3595" s="13">
        <f t="shared" si="224"/>
        <v>70294500</v>
      </c>
      <c r="J3595" s="12">
        <f t="shared" si="225"/>
        <v>234950000</v>
      </c>
      <c r="K3595" s="13">
        <f t="shared" si="226"/>
        <v>234950000</v>
      </c>
      <c r="L3595" s="12">
        <f t="shared" si="227"/>
        <v>234950000</v>
      </c>
    </row>
    <row r="3596" spans="1:12" ht="112.5" x14ac:dyDescent="0.25">
      <c r="A3596" s="11">
        <v>602980</v>
      </c>
      <c r="B3596" s="1"/>
      <c r="C3596" s="2" t="s">
        <v>5530</v>
      </c>
      <c r="D3596" s="7" t="s">
        <v>2200</v>
      </c>
      <c r="E3596" s="5">
        <v>95</v>
      </c>
      <c r="F3596" s="4">
        <v>95</v>
      </c>
      <c r="G3596" s="4">
        <v>0</v>
      </c>
      <c r="H3596" s="3">
        <v>10</v>
      </c>
      <c r="I3596" s="13">
        <f t="shared" si="224"/>
        <v>52582500</v>
      </c>
      <c r="J3596" s="12">
        <f t="shared" si="225"/>
        <v>175750000</v>
      </c>
      <c r="K3596" s="13">
        <f t="shared" si="226"/>
        <v>175750000</v>
      </c>
      <c r="L3596" s="12">
        <f t="shared" si="227"/>
        <v>175750000</v>
      </c>
    </row>
    <row r="3597" spans="1:12" ht="56.25" x14ac:dyDescent="0.25">
      <c r="A3597" s="11">
        <v>602995</v>
      </c>
      <c r="B3597" s="1"/>
      <c r="C3597" s="2" t="s">
        <v>2201</v>
      </c>
      <c r="D3597" s="7"/>
      <c r="E3597" s="5">
        <v>78</v>
      </c>
      <c r="F3597" s="4">
        <v>78</v>
      </c>
      <c r="G3597" s="4">
        <v>0</v>
      </c>
      <c r="H3597" s="3">
        <v>10</v>
      </c>
      <c r="I3597" s="13">
        <f t="shared" si="224"/>
        <v>43173000</v>
      </c>
      <c r="J3597" s="12">
        <f t="shared" si="225"/>
        <v>144300000</v>
      </c>
      <c r="K3597" s="13">
        <f t="shared" si="226"/>
        <v>144300000</v>
      </c>
      <c r="L3597" s="12">
        <f t="shared" si="227"/>
        <v>144300000</v>
      </c>
    </row>
    <row r="3598" spans="1:12" ht="37.5" x14ac:dyDescent="0.25">
      <c r="A3598" s="11">
        <v>603000</v>
      </c>
      <c r="B3598" s="1"/>
      <c r="C3598" s="2" t="s">
        <v>2202</v>
      </c>
      <c r="D3598" s="7"/>
      <c r="E3598" s="5">
        <v>60</v>
      </c>
      <c r="F3598" s="4">
        <v>60</v>
      </c>
      <c r="G3598" s="4">
        <v>0</v>
      </c>
      <c r="H3598" s="3">
        <v>10</v>
      </c>
      <c r="I3598" s="13">
        <f t="shared" si="224"/>
        <v>33210000</v>
      </c>
      <c r="J3598" s="12">
        <f t="shared" si="225"/>
        <v>111000000</v>
      </c>
      <c r="K3598" s="13">
        <f t="shared" si="226"/>
        <v>111000000</v>
      </c>
      <c r="L3598" s="12">
        <f t="shared" si="227"/>
        <v>111000000</v>
      </c>
    </row>
    <row r="3599" spans="1:12" ht="37.5" x14ac:dyDescent="0.25">
      <c r="A3599" s="11">
        <v>603005</v>
      </c>
      <c r="B3599" s="1"/>
      <c r="C3599" s="2" t="s">
        <v>3772</v>
      </c>
      <c r="D3599" s="7" t="s">
        <v>2203</v>
      </c>
      <c r="E3599" s="5">
        <v>77</v>
      </c>
      <c r="F3599" s="4">
        <v>77</v>
      </c>
      <c r="G3599" s="4">
        <v>0</v>
      </c>
      <c r="H3599" s="3">
        <v>10</v>
      </c>
      <c r="I3599" s="13">
        <f t="shared" si="224"/>
        <v>42619500</v>
      </c>
      <c r="J3599" s="12">
        <f t="shared" si="225"/>
        <v>142450000</v>
      </c>
      <c r="K3599" s="13">
        <f t="shared" si="226"/>
        <v>142450000</v>
      </c>
      <c r="L3599" s="12">
        <f t="shared" si="227"/>
        <v>142450000</v>
      </c>
    </row>
    <row r="3600" spans="1:12" ht="37.5" x14ac:dyDescent="0.25">
      <c r="A3600" s="11">
        <v>603010</v>
      </c>
      <c r="B3600" s="1"/>
      <c r="C3600" s="2" t="s">
        <v>2204</v>
      </c>
      <c r="D3600" s="7" t="s">
        <v>3773</v>
      </c>
      <c r="E3600" s="5">
        <v>130</v>
      </c>
      <c r="F3600" s="4">
        <v>130</v>
      </c>
      <c r="G3600" s="4">
        <v>0</v>
      </c>
      <c r="H3600" s="3">
        <v>10</v>
      </c>
      <c r="I3600" s="13">
        <f t="shared" si="224"/>
        <v>71955000</v>
      </c>
      <c r="J3600" s="12">
        <f t="shared" si="225"/>
        <v>240500000</v>
      </c>
      <c r="K3600" s="13">
        <f t="shared" si="226"/>
        <v>240500000</v>
      </c>
      <c r="L3600" s="12">
        <f t="shared" si="227"/>
        <v>240500000</v>
      </c>
    </row>
    <row r="3601" spans="1:12" ht="37.5" x14ac:dyDescent="0.25">
      <c r="A3601" s="11">
        <v>603015</v>
      </c>
      <c r="B3601" s="1" t="s">
        <v>16</v>
      </c>
      <c r="C3601" s="2" t="s">
        <v>2205</v>
      </c>
      <c r="D3601" s="7"/>
      <c r="E3601" s="5">
        <v>102</v>
      </c>
      <c r="F3601" s="4">
        <v>102</v>
      </c>
      <c r="G3601" s="4">
        <v>0</v>
      </c>
      <c r="H3601" s="3">
        <v>10</v>
      </c>
      <c r="I3601" s="13">
        <f t="shared" si="224"/>
        <v>56457000</v>
      </c>
      <c r="J3601" s="12">
        <f t="shared" si="225"/>
        <v>188700000</v>
      </c>
      <c r="K3601" s="13">
        <f t="shared" si="226"/>
        <v>188700000</v>
      </c>
      <c r="L3601" s="12">
        <f t="shared" si="227"/>
        <v>188700000</v>
      </c>
    </row>
    <row r="3602" spans="1:12" ht="37.5" x14ac:dyDescent="0.25">
      <c r="A3602" s="11">
        <v>603020</v>
      </c>
      <c r="B3602" s="1"/>
      <c r="C3602" s="2" t="s">
        <v>2206</v>
      </c>
      <c r="D3602" s="7"/>
      <c r="E3602" s="5">
        <v>158</v>
      </c>
      <c r="F3602" s="4">
        <v>158</v>
      </c>
      <c r="G3602" s="4">
        <v>0</v>
      </c>
      <c r="H3602" s="3">
        <v>23</v>
      </c>
      <c r="I3602" s="13">
        <f t="shared" si="224"/>
        <v>87453000</v>
      </c>
      <c r="J3602" s="12">
        <f t="shared" si="225"/>
        <v>292300000</v>
      </c>
      <c r="K3602" s="13">
        <f t="shared" si="226"/>
        <v>292300000</v>
      </c>
      <c r="L3602" s="12">
        <f t="shared" si="227"/>
        <v>292300000</v>
      </c>
    </row>
    <row r="3603" spans="1:12" ht="75" x14ac:dyDescent="0.25">
      <c r="A3603" s="11">
        <v>603025</v>
      </c>
      <c r="B3603" s="1"/>
      <c r="C3603" s="2" t="s">
        <v>2207</v>
      </c>
      <c r="D3603" s="7"/>
      <c r="E3603" s="5">
        <v>168</v>
      </c>
      <c r="F3603" s="4">
        <v>168</v>
      </c>
      <c r="G3603" s="4">
        <v>0</v>
      </c>
      <c r="H3603" s="3">
        <v>14</v>
      </c>
      <c r="I3603" s="13">
        <f t="shared" si="224"/>
        <v>92988000</v>
      </c>
      <c r="J3603" s="12">
        <f t="shared" si="225"/>
        <v>310800000</v>
      </c>
      <c r="K3603" s="13">
        <f t="shared" si="226"/>
        <v>310800000</v>
      </c>
      <c r="L3603" s="12">
        <f t="shared" si="227"/>
        <v>310800000</v>
      </c>
    </row>
    <row r="3604" spans="1:12" ht="37.5" x14ac:dyDescent="0.25">
      <c r="A3604" s="11">
        <v>603030</v>
      </c>
      <c r="B3604" s="1"/>
      <c r="C3604" s="2" t="s">
        <v>2208</v>
      </c>
      <c r="D3604" s="7"/>
      <c r="E3604" s="5">
        <v>168</v>
      </c>
      <c r="F3604" s="4">
        <v>168</v>
      </c>
      <c r="G3604" s="4">
        <v>0</v>
      </c>
      <c r="H3604" s="3">
        <v>14</v>
      </c>
      <c r="I3604" s="13">
        <f t="shared" si="224"/>
        <v>92988000</v>
      </c>
      <c r="J3604" s="12">
        <f t="shared" si="225"/>
        <v>310800000</v>
      </c>
      <c r="K3604" s="13">
        <f t="shared" si="226"/>
        <v>310800000</v>
      </c>
      <c r="L3604" s="12">
        <f t="shared" si="227"/>
        <v>310800000</v>
      </c>
    </row>
    <row r="3605" spans="1:12" ht="37.5" x14ac:dyDescent="0.25">
      <c r="A3605" s="11">
        <v>603035</v>
      </c>
      <c r="B3605" s="1"/>
      <c r="C3605" s="2" t="s">
        <v>2209</v>
      </c>
      <c r="D3605" s="7"/>
      <c r="E3605" s="5">
        <v>185</v>
      </c>
      <c r="F3605" s="4">
        <v>185</v>
      </c>
      <c r="G3605" s="4">
        <v>0</v>
      </c>
      <c r="H3605" s="3">
        <v>23</v>
      </c>
      <c r="I3605" s="13">
        <f t="shared" si="224"/>
        <v>102397500</v>
      </c>
      <c r="J3605" s="12">
        <f t="shared" si="225"/>
        <v>342250000</v>
      </c>
      <c r="K3605" s="13">
        <f t="shared" si="226"/>
        <v>342250000</v>
      </c>
      <c r="L3605" s="12">
        <f t="shared" si="227"/>
        <v>342250000</v>
      </c>
    </row>
    <row r="3606" spans="1:12" ht="37.5" x14ac:dyDescent="0.25">
      <c r="A3606" s="11">
        <v>603040</v>
      </c>
      <c r="B3606" s="1"/>
      <c r="C3606" s="2" t="s">
        <v>2210</v>
      </c>
      <c r="D3606" s="7"/>
      <c r="E3606" s="5">
        <v>43</v>
      </c>
      <c r="F3606" s="4">
        <v>43</v>
      </c>
      <c r="G3606" s="4">
        <v>0</v>
      </c>
      <c r="H3606" s="3">
        <v>8</v>
      </c>
      <c r="I3606" s="13">
        <f t="shared" si="224"/>
        <v>23800500</v>
      </c>
      <c r="J3606" s="12">
        <f t="shared" si="225"/>
        <v>79550000</v>
      </c>
      <c r="K3606" s="13">
        <f t="shared" si="226"/>
        <v>79550000</v>
      </c>
      <c r="L3606" s="12">
        <f t="shared" si="227"/>
        <v>79550000</v>
      </c>
    </row>
    <row r="3607" spans="1:12" ht="19.5" x14ac:dyDescent="0.25">
      <c r="A3607" s="11">
        <v>603045</v>
      </c>
      <c r="B3607" s="1"/>
      <c r="C3607" s="2" t="s">
        <v>3774</v>
      </c>
      <c r="D3607" s="7"/>
      <c r="E3607" s="5">
        <v>60</v>
      </c>
      <c r="F3607" s="4">
        <v>60</v>
      </c>
      <c r="G3607" s="4">
        <v>0</v>
      </c>
      <c r="H3607" s="3">
        <v>8</v>
      </c>
      <c r="I3607" s="13">
        <f t="shared" si="224"/>
        <v>33210000</v>
      </c>
      <c r="J3607" s="12">
        <f t="shared" si="225"/>
        <v>111000000</v>
      </c>
      <c r="K3607" s="13">
        <f t="shared" si="226"/>
        <v>111000000</v>
      </c>
      <c r="L3607" s="12">
        <f t="shared" si="227"/>
        <v>111000000</v>
      </c>
    </row>
    <row r="3608" spans="1:12" ht="56.25" x14ac:dyDescent="0.25">
      <c r="A3608" s="11">
        <v>603050</v>
      </c>
      <c r="B3608" s="1"/>
      <c r="C3608" s="2" t="s">
        <v>3775</v>
      </c>
      <c r="D3608" s="7"/>
      <c r="E3608" s="5">
        <v>30</v>
      </c>
      <c r="F3608" s="4">
        <v>30</v>
      </c>
      <c r="G3608" s="4">
        <v>0</v>
      </c>
      <c r="H3608" s="3">
        <v>4</v>
      </c>
      <c r="I3608" s="13">
        <f t="shared" si="224"/>
        <v>16605000</v>
      </c>
      <c r="J3608" s="12">
        <f t="shared" si="225"/>
        <v>55500000</v>
      </c>
      <c r="K3608" s="13">
        <f t="shared" si="226"/>
        <v>55500000</v>
      </c>
      <c r="L3608" s="12">
        <f t="shared" si="227"/>
        <v>55500000</v>
      </c>
    </row>
    <row r="3609" spans="1:12" ht="37.5" x14ac:dyDescent="0.25">
      <c r="A3609" s="11">
        <v>603055</v>
      </c>
      <c r="B3609" s="1"/>
      <c r="C3609" s="2" t="s">
        <v>3776</v>
      </c>
      <c r="D3609" s="7"/>
      <c r="E3609" s="5">
        <v>72</v>
      </c>
      <c r="F3609" s="4">
        <v>72</v>
      </c>
      <c r="G3609" s="4">
        <v>0</v>
      </c>
      <c r="H3609" s="3">
        <v>8</v>
      </c>
      <c r="I3609" s="13">
        <f t="shared" si="224"/>
        <v>39852000</v>
      </c>
      <c r="J3609" s="12">
        <f t="shared" si="225"/>
        <v>133200000</v>
      </c>
      <c r="K3609" s="13">
        <f t="shared" si="226"/>
        <v>133200000</v>
      </c>
      <c r="L3609" s="12">
        <f t="shared" si="227"/>
        <v>133200000</v>
      </c>
    </row>
    <row r="3610" spans="1:12" ht="37.5" x14ac:dyDescent="0.25">
      <c r="A3610" s="11">
        <v>603060</v>
      </c>
      <c r="B3610" s="1"/>
      <c r="C3610" s="2" t="s">
        <v>3777</v>
      </c>
      <c r="D3610" s="7"/>
      <c r="E3610" s="5">
        <v>43</v>
      </c>
      <c r="F3610" s="4">
        <v>43</v>
      </c>
      <c r="G3610" s="4">
        <v>0</v>
      </c>
      <c r="H3610" s="3">
        <v>8</v>
      </c>
      <c r="I3610" s="13">
        <f t="shared" si="224"/>
        <v>23800500</v>
      </c>
      <c r="J3610" s="12">
        <f t="shared" si="225"/>
        <v>79550000</v>
      </c>
      <c r="K3610" s="13">
        <f t="shared" si="226"/>
        <v>79550000</v>
      </c>
      <c r="L3610" s="12">
        <f t="shared" si="227"/>
        <v>79550000</v>
      </c>
    </row>
    <row r="3611" spans="1:12" ht="56.25" x14ac:dyDescent="0.25">
      <c r="A3611" s="11">
        <v>603065</v>
      </c>
      <c r="B3611" s="1"/>
      <c r="C3611" s="2" t="s">
        <v>3778</v>
      </c>
      <c r="D3611" s="7"/>
      <c r="E3611" s="5">
        <v>80</v>
      </c>
      <c r="F3611" s="4">
        <v>80</v>
      </c>
      <c r="G3611" s="4">
        <v>0</v>
      </c>
      <c r="H3611" s="3">
        <v>10</v>
      </c>
      <c r="I3611" s="13">
        <f t="shared" si="224"/>
        <v>44280000</v>
      </c>
      <c r="J3611" s="12">
        <f t="shared" si="225"/>
        <v>148000000</v>
      </c>
      <c r="K3611" s="13">
        <f t="shared" si="226"/>
        <v>148000000</v>
      </c>
      <c r="L3611" s="12">
        <f t="shared" si="227"/>
        <v>148000000</v>
      </c>
    </row>
    <row r="3612" spans="1:12" ht="56.25" x14ac:dyDescent="0.25">
      <c r="A3612" s="11">
        <v>603070</v>
      </c>
      <c r="B3612" s="1"/>
      <c r="C3612" s="2" t="s">
        <v>2211</v>
      </c>
      <c r="D3612" s="7"/>
      <c r="E3612" s="5">
        <v>80</v>
      </c>
      <c r="F3612" s="4">
        <v>80</v>
      </c>
      <c r="G3612" s="4">
        <v>0</v>
      </c>
      <c r="H3612" s="3">
        <v>10</v>
      </c>
      <c r="I3612" s="13">
        <f t="shared" si="224"/>
        <v>44280000</v>
      </c>
      <c r="J3612" s="12">
        <f t="shared" si="225"/>
        <v>148000000</v>
      </c>
      <c r="K3612" s="13">
        <f t="shared" si="226"/>
        <v>148000000</v>
      </c>
      <c r="L3612" s="12">
        <f t="shared" si="227"/>
        <v>148000000</v>
      </c>
    </row>
    <row r="3613" spans="1:12" ht="75" x14ac:dyDescent="0.25">
      <c r="A3613" s="11">
        <v>603075</v>
      </c>
      <c r="B3613" s="1"/>
      <c r="C3613" s="2" t="s">
        <v>2212</v>
      </c>
      <c r="D3613" s="7"/>
      <c r="E3613" s="5">
        <v>80</v>
      </c>
      <c r="F3613" s="4">
        <v>80</v>
      </c>
      <c r="G3613" s="4">
        <v>0</v>
      </c>
      <c r="H3613" s="3">
        <v>10</v>
      </c>
      <c r="I3613" s="13">
        <f t="shared" si="224"/>
        <v>44280000</v>
      </c>
      <c r="J3613" s="12">
        <f t="shared" si="225"/>
        <v>148000000</v>
      </c>
      <c r="K3613" s="13">
        <f t="shared" si="226"/>
        <v>148000000</v>
      </c>
      <c r="L3613" s="12">
        <f t="shared" si="227"/>
        <v>148000000</v>
      </c>
    </row>
    <row r="3614" spans="1:12" ht="75" x14ac:dyDescent="0.25">
      <c r="A3614" s="11">
        <v>603080</v>
      </c>
      <c r="B3614" s="1"/>
      <c r="C3614" s="2" t="s">
        <v>3779</v>
      </c>
      <c r="D3614" s="7"/>
      <c r="E3614" s="5">
        <v>110</v>
      </c>
      <c r="F3614" s="4">
        <v>110</v>
      </c>
      <c r="G3614" s="4">
        <v>0</v>
      </c>
      <c r="H3614" s="3">
        <v>11</v>
      </c>
      <c r="I3614" s="13">
        <f t="shared" si="224"/>
        <v>60885000</v>
      </c>
      <c r="J3614" s="12">
        <f t="shared" si="225"/>
        <v>203500000</v>
      </c>
      <c r="K3614" s="13">
        <f t="shared" si="226"/>
        <v>203500000</v>
      </c>
      <c r="L3614" s="12">
        <f t="shared" si="227"/>
        <v>203500000</v>
      </c>
    </row>
    <row r="3615" spans="1:12" ht="75" x14ac:dyDescent="0.25">
      <c r="A3615" s="11">
        <v>603085</v>
      </c>
      <c r="B3615" s="1"/>
      <c r="C3615" s="2" t="s">
        <v>3780</v>
      </c>
      <c r="D3615" s="7"/>
      <c r="E3615" s="5">
        <v>153</v>
      </c>
      <c r="F3615" s="4">
        <v>153</v>
      </c>
      <c r="G3615" s="4">
        <v>0</v>
      </c>
      <c r="H3615" s="3">
        <v>14</v>
      </c>
      <c r="I3615" s="13">
        <f t="shared" si="224"/>
        <v>84685500</v>
      </c>
      <c r="J3615" s="12">
        <f t="shared" si="225"/>
        <v>283050000</v>
      </c>
      <c r="K3615" s="13">
        <f t="shared" si="226"/>
        <v>283050000</v>
      </c>
      <c r="L3615" s="12">
        <f t="shared" si="227"/>
        <v>283050000</v>
      </c>
    </row>
    <row r="3616" spans="1:12" ht="56.25" x14ac:dyDescent="0.25">
      <c r="A3616" s="11">
        <v>603090</v>
      </c>
      <c r="B3616" s="1"/>
      <c r="C3616" s="2" t="s">
        <v>3781</v>
      </c>
      <c r="D3616" s="7"/>
      <c r="E3616" s="5">
        <v>153</v>
      </c>
      <c r="F3616" s="4">
        <v>153</v>
      </c>
      <c r="G3616" s="4">
        <v>0</v>
      </c>
      <c r="H3616" s="3">
        <v>14</v>
      </c>
      <c r="I3616" s="13">
        <f t="shared" si="224"/>
        <v>84685500</v>
      </c>
      <c r="J3616" s="12">
        <f t="shared" si="225"/>
        <v>283050000</v>
      </c>
      <c r="K3616" s="13">
        <f t="shared" si="226"/>
        <v>283050000</v>
      </c>
      <c r="L3616" s="12">
        <f t="shared" si="227"/>
        <v>283050000</v>
      </c>
    </row>
    <row r="3617" spans="1:12" ht="56.25" x14ac:dyDescent="0.25">
      <c r="A3617" s="11">
        <v>603095</v>
      </c>
      <c r="B3617" s="1"/>
      <c r="C3617" s="2" t="s">
        <v>2213</v>
      </c>
      <c r="D3617" s="7"/>
      <c r="E3617" s="5">
        <v>90</v>
      </c>
      <c r="F3617" s="4">
        <v>90</v>
      </c>
      <c r="G3617" s="4">
        <v>0</v>
      </c>
      <c r="H3617" s="3">
        <v>11</v>
      </c>
      <c r="I3617" s="13">
        <f t="shared" si="224"/>
        <v>49815000</v>
      </c>
      <c r="J3617" s="12">
        <f t="shared" si="225"/>
        <v>166500000</v>
      </c>
      <c r="K3617" s="13">
        <f t="shared" si="226"/>
        <v>166500000</v>
      </c>
      <c r="L3617" s="12">
        <f t="shared" si="227"/>
        <v>166500000</v>
      </c>
    </row>
    <row r="3618" spans="1:12" ht="56.25" x14ac:dyDescent="0.25">
      <c r="A3618" s="11">
        <v>603100</v>
      </c>
      <c r="B3618" s="1"/>
      <c r="C3618" s="2" t="s">
        <v>2214</v>
      </c>
      <c r="D3618" s="7"/>
      <c r="E3618" s="5">
        <v>153</v>
      </c>
      <c r="F3618" s="4">
        <v>153</v>
      </c>
      <c r="G3618" s="4">
        <v>0</v>
      </c>
      <c r="H3618" s="3">
        <v>14</v>
      </c>
      <c r="I3618" s="13">
        <f>F3618*553500+G3618*1140000</f>
        <v>84685500</v>
      </c>
      <c r="J3618" s="12">
        <f t="shared" si="225"/>
        <v>283050000</v>
      </c>
      <c r="K3618" s="13">
        <f t="shared" si="226"/>
        <v>283050000</v>
      </c>
      <c r="L3618" s="12">
        <f t="shared" si="227"/>
        <v>283050000</v>
      </c>
    </row>
    <row r="3619" spans="1:12" ht="37.5" x14ac:dyDescent="0.25">
      <c r="A3619" s="11">
        <v>603105</v>
      </c>
      <c r="B3619" s="1"/>
      <c r="C3619" s="2" t="s">
        <v>2215</v>
      </c>
      <c r="D3619" s="7"/>
      <c r="E3619" s="5">
        <v>110</v>
      </c>
      <c r="F3619" s="4">
        <v>110</v>
      </c>
      <c r="G3619" s="4">
        <v>0</v>
      </c>
      <c r="H3619" s="3">
        <v>14</v>
      </c>
      <c r="I3619" s="13">
        <f t="shared" si="224"/>
        <v>60885000</v>
      </c>
      <c r="J3619" s="12">
        <f t="shared" si="225"/>
        <v>203500000</v>
      </c>
      <c r="K3619" s="13">
        <f t="shared" si="226"/>
        <v>203500000</v>
      </c>
      <c r="L3619" s="12">
        <f t="shared" si="227"/>
        <v>203500000</v>
      </c>
    </row>
    <row r="3620" spans="1:12" ht="56.25" x14ac:dyDescent="0.25">
      <c r="A3620" s="11">
        <v>603110</v>
      </c>
      <c r="B3620" s="1"/>
      <c r="C3620" s="2" t="s">
        <v>3782</v>
      </c>
      <c r="D3620" s="7"/>
      <c r="E3620" s="5">
        <v>170</v>
      </c>
      <c r="F3620" s="4">
        <v>170</v>
      </c>
      <c r="G3620" s="4">
        <v>0</v>
      </c>
      <c r="H3620" s="3">
        <v>23</v>
      </c>
      <c r="I3620" s="13">
        <f t="shared" si="224"/>
        <v>94095000</v>
      </c>
      <c r="J3620" s="12">
        <f t="shared" si="225"/>
        <v>314500000</v>
      </c>
      <c r="K3620" s="13">
        <f t="shared" si="226"/>
        <v>314500000</v>
      </c>
      <c r="L3620" s="12">
        <f t="shared" si="227"/>
        <v>314500000</v>
      </c>
    </row>
  </sheetData>
  <autoFilter ref="A1:L3620" xr:uid="{BEFDAC4C-7959-4BFB-B57F-522AC034C0F9}"/>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91462-5950-40E3-AF59-A940B4649FE5}">
  <dimension ref="A1:L679"/>
  <sheetViews>
    <sheetView rightToLeft="1" topLeftCell="A676" workbookViewId="0">
      <selection activeCell="A680" sqref="A680:XFD680"/>
    </sheetView>
  </sheetViews>
  <sheetFormatPr defaultRowHeight="15" x14ac:dyDescent="0.25"/>
  <cols>
    <col min="1" max="1" width="7.85546875" bestFit="1" customWidth="1"/>
    <col min="2" max="2" width="9" bestFit="1" customWidth="1"/>
    <col min="3" max="3" width="20" bestFit="1" customWidth="1"/>
    <col min="4" max="4" width="12" bestFit="1" customWidth="1"/>
    <col min="5" max="5" width="6" bestFit="1" customWidth="1"/>
    <col min="6" max="6" width="7.42578125" bestFit="1" customWidth="1"/>
    <col min="7" max="7" width="6.7109375" bestFit="1" customWidth="1"/>
    <col min="8" max="8" width="14" bestFit="1" customWidth="1"/>
    <col min="9" max="9" width="12.5703125" bestFit="1" customWidth="1"/>
    <col min="10" max="10" width="14.140625" customWidth="1"/>
    <col min="11" max="11" width="17" customWidth="1"/>
    <col min="12" max="12" width="13.140625" bestFit="1" customWidth="1"/>
  </cols>
  <sheetData>
    <row r="1" spans="1:12" ht="45" x14ac:dyDescent="0.25">
      <c r="A1" s="41" t="s">
        <v>13</v>
      </c>
      <c r="B1" s="21" t="s">
        <v>2</v>
      </c>
      <c r="C1" s="42" t="s">
        <v>12</v>
      </c>
      <c r="D1" s="22" t="s">
        <v>3</v>
      </c>
      <c r="E1" s="21" t="s">
        <v>4</v>
      </c>
      <c r="F1" s="21" t="s">
        <v>5</v>
      </c>
      <c r="G1" s="21" t="s">
        <v>6</v>
      </c>
      <c r="H1" s="21" t="s">
        <v>3804</v>
      </c>
      <c r="I1" s="22" t="s">
        <v>8</v>
      </c>
      <c r="J1" s="22" t="s">
        <v>9</v>
      </c>
      <c r="K1" s="22" t="s">
        <v>10</v>
      </c>
      <c r="L1" s="22" t="s">
        <v>11</v>
      </c>
    </row>
    <row r="2" spans="1:12" ht="36" x14ac:dyDescent="0.25">
      <c r="A2" s="43">
        <v>700005</v>
      </c>
      <c r="B2" s="44"/>
      <c r="C2" s="44" t="s">
        <v>3805</v>
      </c>
      <c r="D2" s="45"/>
      <c r="E2" s="46">
        <v>2.3199999999999998</v>
      </c>
      <c r="F2" s="46">
        <v>1.1599999999999999</v>
      </c>
      <c r="G2" s="46">
        <v>1.1599999999999999</v>
      </c>
      <c r="H2" s="46">
        <v>0</v>
      </c>
      <c r="I2" s="47">
        <f>F2*553500+G2*1140000</f>
        <v>1964460</v>
      </c>
      <c r="J2" s="48">
        <f>F2*1850000+G2*5100000</f>
        <v>8062000</v>
      </c>
      <c r="K2" s="47">
        <f>F2*1850000+G2*2060000</f>
        <v>4535600</v>
      </c>
      <c r="L2" s="48">
        <f>F2*1850000+G2*4340000</f>
        <v>7180400</v>
      </c>
    </row>
    <row r="3" spans="1:12" ht="54" x14ac:dyDescent="0.25">
      <c r="A3" s="43">
        <v>700010</v>
      </c>
      <c r="B3" s="44"/>
      <c r="C3" s="44" t="s">
        <v>3806</v>
      </c>
      <c r="D3" s="45"/>
      <c r="E3" s="46">
        <v>1.41</v>
      </c>
      <c r="F3" s="46">
        <v>0.75</v>
      </c>
      <c r="G3" s="46">
        <v>0.66</v>
      </c>
      <c r="H3" s="46">
        <v>0</v>
      </c>
      <c r="I3" s="47">
        <f t="shared" ref="I3:I66" si="0">F3*553500+G3*1140000</f>
        <v>1167525</v>
      </c>
      <c r="J3" s="48">
        <f t="shared" ref="J3:J66" si="1">F3*1850000+G3*5100000</f>
        <v>4753500</v>
      </c>
      <c r="K3" s="47">
        <f t="shared" ref="K3:K66" si="2">F3*1850000+G3*2060000</f>
        <v>2747100</v>
      </c>
      <c r="L3" s="48">
        <f t="shared" ref="L3:L66" si="3">F3*1850000+G3*4340000</f>
        <v>4251900</v>
      </c>
    </row>
    <row r="4" spans="1:12" ht="36" x14ac:dyDescent="0.25">
      <c r="A4" s="43">
        <v>700015</v>
      </c>
      <c r="B4" s="44"/>
      <c r="C4" s="44" t="s">
        <v>3807</v>
      </c>
      <c r="D4" s="45"/>
      <c r="E4" s="46">
        <v>1.41</v>
      </c>
      <c r="F4" s="46">
        <v>0.75</v>
      </c>
      <c r="G4" s="46">
        <v>0.66</v>
      </c>
      <c r="H4" s="46">
        <v>0</v>
      </c>
      <c r="I4" s="47">
        <f t="shared" si="0"/>
        <v>1167525</v>
      </c>
      <c r="J4" s="48">
        <f t="shared" si="1"/>
        <v>4753500</v>
      </c>
      <c r="K4" s="47">
        <f t="shared" si="2"/>
        <v>2747100</v>
      </c>
      <c r="L4" s="48">
        <f t="shared" si="3"/>
        <v>4251900</v>
      </c>
    </row>
    <row r="5" spans="1:12" ht="72" x14ac:dyDescent="0.25">
      <c r="A5" s="43">
        <v>700030</v>
      </c>
      <c r="B5" s="44"/>
      <c r="C5" s="44" t="s">
        <v>3808</v>
      </c>
      <c r="D5" s="45"/>
      <c r="E5" s="46">
        <v>1.53</v>
      </c>
      <c r="F5" s="46">
        <v>0.81</v>
      </c>
      <c r="G5" s="46">
        <v>0.72</v>
      </c>
      <c r="H5" s="46">
        <v>0</v>
      </c>
      <c r="I5" s="47">
        <f t="shared" si="0"/>
        <v>1269135</v>
      </c>
      <c r="J5" s="48">
        <f t="shared" si="1"/>
        <v>5170500</v>
      </c>
      <c r="K5" s="47">
        <f t="shared" si="2"/>
        <v>2981700</v>
      </c>
      <c r="L5" s="48">
        <f t="shared" si="3"/>
        <v>4623300</v>
      </c>
    </row>
    <row r="6" spans="1:12" ht="36" x14ac:dyDescent="0.25">
      <c r="A6" s="43">
        <v>700035</v>
      </c>
      <c r="B6" s="44"/>
      <c r="C6" s="44" t="s">
        <v>3809</v>
      </c>
      <c r="D6" s="45"/>
      <c r="E6" s="46">
        <v>1.41</v>
      </c>
      <c r="F6" s="46">
        <v>0.75</v>
      </c>
      <c r="G6" s="46">
        <v>0.66</v>
      </c>
      <c r="H6" s="46">
        <v>0</v>
      </c>
      <c r="I6" s="47">
        <f t="shared" si="0"/>
        <v>1167525</v>
      </c>
      <c r="J6" s="48">
        <f t="shared" si="1"/>
        <v>4753500</v>
      </c>
      <c r="K6" s="47">
        <f t="shared" si="2"/>
        <v>2747100</v>
      </c>
      <c r="L6" s="48">
        <f t="shared" si="3"/>
        <v>4251900</v>
      </c>
    </row>
    <row r="7" spans="1:12" ht="54" x14ac:dyDescent="0.25">
      <c r="A7" s="43">
        <v>700040</v>
      </c>
      <c r="B7" s="44"/>
      <c r="C7" s="44" t="s">
        <v>3810</v>
      </c>
      <c r="D7" s="45"/>
      <c r="E7" s="46">
        <v>2.4700000000000002</v>
      </c>
      <c r="F7" s="46">
        <v>1.31</v>
      </c>
      <c r="G7" s="46">
        <v>1.1599999999999999</v>
      </c>
      <c r="H7" s="46">
        <v>0</v>
      </c>
      <c r="I7" s="47">
        <f t="shared" si="0"/>
        <v>2047485</v>
      </c>
      <c r="J7" s="48">
        <f t="shared" si="1"/>
        <v>8339500</v>
      </c>
      <c r="K7" s="47">
        <f t="shared" si="2"/>
        <v>4813100</v>
      </c>
      <c r="L7" s="48">
        <f t="shared" si="3"/>
        <v>7457900</v>
      </c>
    </row>
    <row r="8" spans="1:12" ht="72" x14ac:dyDescent="0.25">
      <c r="A8" s="43">
        <v>700045</v>
      </c>
      <c r="B8" s="44"/>
      <c r="C8" s="44" t="s">
        <v>3811</v>
      </c>
      <c r="D8" s="45"/>
      <c r="E8" s="46">
        <v>1.6</v>
      </c>
      <c r="F8" s="46">
        <v>0.85</v>
      </c>
      <c r="G8" s="46">
        <v>0.75</v>
      </c>
      <c r="H8" s="46">
        <v>0</v>
      </c>
      <c r="I8" s="47">
        <f t="shared" si="0"/>
        <v>1325475</v>
      </c>
      <c r="J8" s="48">
        <f t="shared" si="1"/>
        <v>5397500</v>
      </c>
      <c r="K8" s="47">
        <f t="shared" si="2"/>
        <v>3117500</v>
      </c>
      <c r="L8" s="48">
        <f t="shared" si="3"/>
        <v>4827500</v>
      </c>
    </row>
    <row r="9" spans="1:12" ht="54" x14ac:dyDescent="0.25">
      <c r="A9" s="43">
        <v>700050</v>
      </c>
      <c r="B9" s="44"/>
      <c r="C9" s="44" t="s">
        <v>3812</v>
      </c>
      <c r="D9" s="45"/>
      <c r="E9" s="46">
        <v>1.41</v>
      </c>
      <c r="F9" s="46">
        <v>0.75</v>
      </c>
      <c r="G9" s="46">
        <v>0.66</v>
      </c>
      <c r="H9" s="46">
        <v>0</v>
      </c>
      <c r="I9" s="47">
        <f t="shared" si="0"/>
        <v>1167525</v>
      </c>
      <c r="J9" s="48">
        <f t="shared" si="1"/>
        <v>4753500</v>
      </c>
      <c r="K9" s="47">
        <f t="shared" si="2"/>
        <v>2747100</v>
      </c>
      <c r="L9" s="48">
        <f t="shared" si="3"/>
        <v>4251900</v>
      </c>
    </row>
    <row r="10" spans="1:12" ht="54" x14ac:dyDescent="0.25">
      <c r="A10" s="43">
        <v>700055</v>
      </c>
      <c r="B10" s="44"/>
      <c r="C10" s="44" t="s">
        <v>3813</v>
      </c>
      <c r="D10" s="45"/>
      <c r="E10" s="46">
        <v>2.4300000000000002</v>
      </c>
      <c r="F10" s="46">
        <v>1.25</v>
      </c>
      <c r="G10" s="46">
        <v>1.18</v>
      </c>
      <c r="H10" s="46">
        <v>0</v>
      </c>
      <c r="I10" s="47">
        <f t="shared" si="0"/>
        <v>2037075</v>
      </c>
      <c r="J10" s="48">
        <f t="shared" si="1"/>
        <v>8330500</v>
      </c>
      <c r="K10" s="47">
        <f t="shared" si="2"/>
        <v>4743300</v>
      </c>
      <c r="L10" s="48">
        <f t="shared" si="3"/>
        <v>7433700</v>
      </c>
    </row>
    <row r="11" spans="1:12" ht="54" x14ac:dyDescent="0.25">
      <c r="A11" s="43">
        <v>700060</v>
      </c>
      <c r="B11" s="44"/>
      <c r="C11" s="44" t="s">
        <v>3814</v>
      </c>
      <c r="D11" s="45"/>
      <c r="E11" s="46">
        <v>1.41</v>
      </c>
      <c r="F11" s="46">
        <v>0.75</v>
      </c>
      <c r="G11" s="46">
        <v>0.66</v>
      </c>
      <c r="H11" s="46">
        <v>0</v>
      </c>
      <c r="I11" s="47">
        <f t="shared" si="0"/>
        <v>1167525</v>
      </c>
      <c r="J11" s="48">
        <f t="shared" si="1"/>
        <v>4753500</v>
      </c>
      <c r="K11" s="47">
        <f t="shared" si="2"/>
        <v>2747100</v>
      </c>
      <c r="L11" s="48">
        <f t="shared" si="3"/>
        <v>4251900</v>
      </c>
    </row>
    <row r="12" spans="1:12" ht="36" x14ac:dyDescent="0.25">
      <c r="A12" s="43">
        <v>700065</v>
      </c>
      <c r="B12" s="44"/>
      <c r="C12" s="44" t="s">
        <v>3815</v>
      </c>
      <c r="D12" s="45"/>
      <c r="E12" s="46">
        <v>0.91</v>
      </c>
      <c r="F12" s="46">
        <v>0.44</v>
      </c>
      <c r="G12" s="46">
        <v>0.47</v>
      </c>
      <c r="H12" s="46">
        <v>0</v>
      </c>
      <c r="I12" s="47">
        <f t="shared" si="0"/>
        <v>779340</v>
      </c>
      <c r="J12" s="48">
        <f t="shared" si="1"/>
        <v>3211000</v>
      </c>
      <c r="K12" s="47">
        <f t="shared" si="2"/>
        <v>1782200</v>
      </c>
      <c r="L12" s="48">
        <f t="shared" si="3"/>
        <v>2853800</v>
      </c>
    </row>
    <row r="13" spans="1:12" ht="36" x14ac:dyDescent="0.25">
      <c r="A13" s="43">
        <v>700070</v>
      </c>
      <c r="B13" s="44"/>
      <c r="C13" s="44" t="s">
        <v>3816</v>
      </c>
      <c r="D13" s="45"/>
      <c r="E13" s="46">
        <v>5.83</v>
      </c>
      <c r="F13" s="46">
        <v>2.76</v>
      </c>
      <c r="G13" s="46">
        <v>3.07</v>
      </c>
      <c r="H13" s="46">
        <v>0</v>
      </c>
      <c r="I13" s="47">
        <f t="shared" si="0"/>
        <v>5027460</v>
      </c>
      <c r="J13" s="48">
        <f t="shared" si="1"/>
        <v>20763000</v>
      </c>
      <c r="K13" s="47">
        <f t="shared" si="2"/>
        <v>11430200</v>
      </c>
      <c r="L13" s="48">
        <f t="shared" si="3"/>
        <v>18429800</v>
      </c>
    </row>
    <row r="14" spans="1:12" ht="54" x14ac:dyDescent="0.25">
      <c r="A14" s="43">
        <v>700075</v>
      </c>
      <c r="B14" s="44"/>
      <c r="C14" s="44" t="s">
        <v>3817</v>
      </c>
      <c r="D14" s="45"/>
      <c r="E14" s="46">
        <v>7.64</v>
      </c>
      <c r="F14" s="46">
        <v>3.82</v>
      </c>
      <c r="G14" s="46">
        <v>3.82</v>
      </c>
      <c r="H14" s="46">
        <v>0</v>
      </c>
      <c r="I14" s="47">
        <f t="shared" si="0"/>
        <v>6469170</v>
      </c>
      <c r="J14" s="48">
        <f t="shared" si="1"/>
        <v>26549000</v>
      </c>
      <c r="K14" s="47">
        <f t="shared" si="2"/>
        <v>14936200</v>
      </c>
      <c r="L14" s="48">
        <f t="shared" si="3"/>
        <v>23645800</v>
      </c>
    </row>
    <row r="15" spans="1:12" ht="19.5" x14ac:dyDescent="0.25">
      <c r="A15" s="43">
        <v>700080</v>
      </c>
      <c r="B15" s="44"/>
      <c r="C15" s="44" t="s">
        <v>3818</v>
      </c>
      <c r="D15" s="45"/>
      <c r="E15" s="46">
        <v>1.53</v>
      </c>
      <c r="F15" s="46">
        <v>0.81</v>
      </c>
      <c r="G15" s="46">
        <v>0.72</v>
      </c>
      <c r="H15" s="46">
        <v>0</v>
      </c>
      <c r="I15" s="47">
        <f t="shared" si="0"/>
        <v>1269135</v>
      </c>
      <c r="J15" s="48">
        <f t="shared" si="1"/>
        <v>5170500</v>
      </c>
      <c r="K15" s="47">
        <f t="shared" si="2"/>
        <v>2981700</v>
      </c>
      <c r="L15" s="48">
        <f t="shared" si="3"/>
        <v>4623300</v>
      </c>
    </row>
    <row r="16" spans="1:12" ht="19.5" x14ac:dyDescent="0.25">
      <c r="A16" s="43">
        <v>700085</v>
      </c>
      <c r="B16" s="44"/>
      <c r="C16" s="44" t="s">
        <v>3819</v>
      </c>
      <c r="D16" s="45"/>
      <c r="E16" s="46">
        <v>2.3199999999999998</v>
      </c>
      <c r="F16" s="46">
        <v>1.23</v>
      </c>
      <c r="G16" s="46">
        <v>1.0900000000000001</v>
      </c>
      <c r="H16" s="46">
        <v>0</v>
      </c>
      <c r="I16" s="47">
        <f t="shared" si="0"/>
        <v>1923405</v>
      </c>
      <c r="J16" s="48">
        <f t="shared" si="1"/>
        <v>7834500</v>
      </c>
      <c r="K16" s="47">
        <f t="shared" si="2"/>
        <v>4520900</v>
      </c>
      <c r="L16" s="48">
        <f t="shared" si="3"/>
        <v>7006100</v>
      </c>
    </row>
    <row r="17" spans="1:12" ht="19.5" x14ac:dyDescent="0.25">
      <c r="A17" s="43">
        <v>700090</v>
      </c>
      <c r="B17" s="44"/>
      <c r="C17" s="44" t="s">
        <v>3820</v>
      </c>
      <c r="D17" s="45"/>
      <c r="E17" s="46">
        <v>2.1800000000000002</v>
      </c>
      <c r="F17" s="46">
        <v>1.0900000000000001</v>
      </c>
      <c r="G17" s="46">
        <v>1.0900000000000001</v>
      </c>
      <c r="H17" s="46">
        <v>0</v>
      </c>
      <c r="I17" s="47">
        <f t="shared" si="0"/>
        <v>1845915</v>
      </c>
      <c r="J17" s="48">
        <f t="shared" si="1"/>
        <v>7575500</v>
      </c>
      <c r="K17" s="47">
        <f t="shared" si="2"/>
        <v>4261900</v>
      </c>
      <c r="L17" s="48">
        <f t="shared" si="3"/>
        <v>6747100</v>
      </c>
    </row>
    <row r="18" spans="1:12" ht="54" x14ac:dyDescent="0.25">
      <c r="A18" s="43">
        <v>700095</v>
      </c>
      <c r="B18" s="44"/>
      <c r="C18" s="44" t="s">
        <v>3821</v>
      </c>
      <c r="D18" s="45"/>
      <c r="E18" s="46">
        <v>1.41</v>
      </c>
      <c r="F18" s="46">
        <v>0.75</v>
      </c>
      <c r="G18" s="46">
        <v>0.66</v>
      </c>
      <c r="H18" s="46">
        <v>0</v>
      </c>
      <c r="I18" s="47">
        <f t="shared" si="0"/>
        <v>1167525</v>
      </c>
      <c r="J18" s="48">
        <f t="shared" si="1"/>
        <v>4753500</v>
      </c>
      <c r="K18" s="47">
        <f t="shared" si="2"/>
        <v>2747100</v>
      </c>
      <c r="L18" s="48">
        <f t="shared" si="3"/>
        <v>4251900</v>
      </c>
    </row>
    <row r="19" spans="1:12" ht="54" x14ac:dyDescent="0.25">
      <c r="A19" s="43">
        <v>700100</v>
      </c>
      <c r="B19" s="44"/>
      <c r="C19" s="44" t="s">
        <v>3822</v>
      </c>
      <c r="D19" s="45"/>
      <c r="E19" s="46">
        <v>2.4300000000000002</v>
      </c>
      <c r="F19" s="46">
        <v>1.25</v>
      </c>
      <c r="G19" s="46">
        <v>1.18</v>
      </c>
      <c r="H19" s="46">
        <v>0</v>
      </c>
      <c r="I19" s="47">
        <f t="shared" si="0"/>
        <v>2037075</v>
      </c>
      <c r="J19" s="48">
        <f t="shared" si="1"/>
        <v>8330500</v>
      </c>
      <c r="K19" s="47">
        <f t="shared" si="2"/>
        <v>4743300</v>
      </c>
      <c r="L19" s="48">
        <f t="shared" si="3"/>
        <v>7433700</v>
      </c>
    </row>
    <row r="20" spans="1:12" ht="54" x14ac:dyDescent="0.25">
      <c r="A20" s="43">
        <v>700105</v>
      </c>
      <c r="B20" s="44"/>
      <c r="C20" s="44" t="s">
        <v>3823</v>
      </c>
      <c r="D20" s="45"/>
      <c r="E20" s="46">
        <v>3.64</v>
      </c>
      <c r="F20" s="46">
        <v>1.82</v>
      </c>
      <c r="G20" s="46">
        <v>1.82</v>
      </c>
      <c r="H20" s="46">
        <v>0</v>
      </c>
      <c r="I20" s="47">
        <f t="shared" si="0"/>
        <v>3082170</v>
      </c>
      <c r="J20" s="48">
        <f t="shared" si="1"/>
        <v>12649000</v>
      </c>
      <c r="K20" s="47">
        <f t="shared" si="2"/>
        <v>7116200</v>
      </c>
      <c r="L20" s="48">
        <f t="shared" si="3"/>
        <v>11265800</v>
      </c>
    </row>
    <row r="21" spans="1:12" ht="36" x14ac:dyDescent="0.25">
      <c r="A21" s="43">
        <v>700110</v>
      </c>
      <c r="B21" s="44"/>
      <c r="C21" s="44" t="s">
        <v>3824</v>
      </c>
      <c r="D21" s="45"/>
      <c r="E21" s="46">
        <v>1.41</v>
      </c>
      <c r="F21" s="46">
        <v>0.75</v>
      </c>
      <c r="G21" s="46">
        <v>0.66</v>
      </c>
      <c r="H21" s="46">
        <v>0</v>
      </c>
      <c r="I21" s="47">
        <f t="shared" si="0"/>
        <v>1167525</v>
      </c>
      <c r="J21" s="48">
        <f t="shared" si="1"/>
        <v>4753500</v>
      </c>
      <c r="K21" s="47">
        <f t="shared" si="2"/>
        <v>2747100</v>
      </c>
      <c r="L21" s="48">
        <f t="shared" si="3"/>
        <v>4251900</v>
      </c>
    </row>
    <row r="22" spans="1:12" ht="54" x14ac:dyDescent="0.25">
      <c r="A22" s="43">
        <v>700125</v>
      </c>
      <c r="B22" s="44"/>
      <c r="C22" s="44" t="s">
        <v>3825</v>
      </c>
      <c r="D22" s="45"/>
      <c r="E22" s="46">
        <v>7.54</v>
      </c>
      <c r="F22" s="46">
        <v>3.77</v>
      </c>
      <c r="G22" s="46">
        <v>3.77</v>
      </c>
      <c r="H22" s="46">
        <v>0</v>
      </c>
      <c r="I22" s="47">
        <f t="shared" si="0"/>
        <v>6384495</v>
      </c>
      <c r="J22" s="48">
        <f t="shared" si="1"/>
        <v>26201500</v>
      </c>
      <c r="K22" s="47">
        <f t="shared" si="2"/>
        <v>14740700</v>
      </c>
      <c r="L22" s="48">
        <f t="shared" si="3"/>
        <v>23336300</v>
      </c>
    </row>
    <row r="23" spans="1:12" ht="90" x14ac:dyDescent="0.25">
      <c r="A23" s="43">
        <v>700135</v>
      </c>
      <c r="B23" s="44"/>
      <c r="C23" s="44" t="s">
        <v>3826</v>
      </c>
      <c r="D23" s="45"/>
      <c r="E23" s="46">
        <v>1.47</v>
      </c>
      <c r="F23" s="46">
        <v>0.78</v>
      </c>
      <c r="G23" s="46">
        <v>0.69</v>
      </c>
      <c r="H23" s="46">
        <v>0</v>
      </c>
      <c r="I23" s="47">
        <f t="shared" si="0"/>
        <v>1218330</v>
      </c>
      <c r="J23" s="48">
        <f t="shared" si="1"/>
        <v>4962000</v>
      </c>
      <c r="K23" s="47">
        <f t="shared" si="2"/>
        <v>2864400</v>
      </c>
      <c r="L23" s="48">
        <f t="shared" si="3"/>
        <v>4437600</v>
      </c>
    </row>
    <row r="24" spans="1:12" ht="54" x14ac:dyDescent="0.25">
      <c r="A24" s="43">
        <v>700140</v>
      </c>
      <c r="B24" s="44"/>
      <c r="C24" s="44" t="s">
        <v>3827</v>
      </c>
      <c r="D24" s="45"/>
      <c r="E24" s="46">
        <v>1.58</v>
      </c>
      <c r="F24" s="46">
        <v>0.84</v>
      </c>
      <c r="G24" s="46">
        <v>0.74</v>
      </c>
      <c r="H24" s="46">
        <v>0</v>
      </c>
      <c r="I24" s="47">
        <f t="shared" si="0"/>
        <v>1308540</v>
      </c>
      <c r="J24" s="48">
        <f t="shared" si="1"/>
        <v>5328000</v>
      </c>
      <c r="K24" s="47">
        <f t="shared" si="2"/>
        <v>3078400</v>
      </c>
      <c r="L24" s="48">
        <f t="shared" si="3"/>
        <v>4765600</v>
      </c>
    </row>
    <row r="25" spans="1:12" ht="54" x14ac:dyDescent="0.25">
      <c r="A25" s="43">
        <v>700145</v>
      </c>
      <c r="B25" s="44"/>
      <c r="C25" s="44" t="s">
        <v>3828</v>
      </c>
      <c r="D25" s="45"/>
      <c r="E25" s="46">
        <v>2.95</v>
      </c>
      <c r="F25" s="46">
        <v>1.59</v>
      </c>
      <c r="G25" s="46">
        <v>1.36</v>
      </c>
      <c r="H25" s="46">
        <v>0</v>
      </c>
      <c r="I25" s="47">
        <f t="shared" si="0"/>
        <v>2430465</v>
      </c>
      <c r="J25" s="48">
        <f t="shared" si="1"/>
        <v>9877500</v>
      </c>
      <c r="K25" s="47">
        <f t="shared" si="2"/>
        <v>5743100</v>
      </c>
      <c r="L25" s="48">
        <f t="shared" si="3"/>
        <v>8843900</v>
      </c>
    </row>
    <row r="26" spans="1:12" ht="19.5" x14ac:dyDescent="0.25">
      <c r="A26" s="43">
        <v>700155</v>
      </c>
      <c r="B26" s="44"/>
      <c r="C26" s="44" t="s">
        <v>3829</v>
      </c>
      <c r="D26" s="45"/>
      <c r="E26" s="46">
        <v>1.75</v>
      </c>
      <c r="F26" s="46">
        <v>0.93</v>
      </c>
      <c r="G26" s="46">
        <v>0.82</v>
      </c>
      <c r="H26" s="46">
        <v>0</v>
      </c>
      <c r="I26" s="47">
        <f t="shared" si="0"/>
        <v>1449555</v>
      </c>
      <c r="J26" s="48">
        <f t="shared" si="1"/>
        <v>5902500</v>
      </c>
      <c r="K26" s="47">
        <f t="shared" si="2"/>
        <v>3409700</v>
      </c>
      <c r="L26" s="48">
        <f t="shared" si="3"/>
        <v>5279300</v>
      </c>
    </row>
    <row r="27" spans="1:12" ht="36" x14ac:dyDescent="0.25">
      <c r="A27" s="43">
        <v>700165</v>
      </c>
      <c r="B27" s="44"/>
      <c r="C27" s="44" t="s">
        <v>3830</v>
      </c>
      <c r="D27" s="45"/>
      <c r="E27" s="46">
        <v>1.47</v>
      </c>
      <c r="F27" s="46">
        <v>0.78</v>
      </c>
      <c r="G27" s="46">
        <v>0.69</v>
      </c>
      <c r="H27" s="46">
        <v>0</v>
      </c>
      <c r="I27" s="47">
        <f t="shared" si="0"/>
        <v>1218330</v>
      </c>
      <c r="J27" s="48">
        <f t="shared" si="1"/>
        <v>4962000</v>
      </c>
      <c r="K27" s="47">
        <f t="shared" si="2"/>
        <v>2864400</v>
      </c>
      <c r="L27" s="48">
        <f t="shared" si="3"/>
        <v>4437600</v>
      </c>
    </row>
    <row r="28" spans="1:12" ht="36" x14ac:dyDescent="0.25">
      <c r="A28" s="43">
        <v>700170</v>
      </c>
      <c r="B28" s="44"/>
      <c r="C28" s="44" t="s">
        <v>3831</v>
      </c>
      <c r="D28" s="45"/>
      <c r="E28" s="46">
        <v>2.6</v>
      </c>
      <c r="F28" s="46">
        <v>1.3</v>
      </c>
      <c r="G28" s="46">
        <v>1.3</v>
      </c>
      <c r="H28" s="46">
        <v>0</v>
      </c>
      <c r="I28" s="47">
        <f t="shared" si="0"/>
        <v>2201550</v>
      </c>
      <c r="J28" s="48">
        <f t="shared" si="1"/>
        <v>9035000</v>
      </c>
      <c r="K28" s="47">
        <f t="shared" si="2"/>
        <v>5083000</v>
      </c>
      <c r="L28" s="48">
        <f t="shared" si="3"/>
        <v>8047000</v>
      </c>
    </row>
    <row r="29" spans="1:12" ht="54" x14ac:dyDescent="0.25">
      <c r="A29" s="43">
        <v>700175</v>
      </c>
      <c r="B29" s="44"/>
      <c r="C29" s="44" t="s">
        <v>3832</v>
      </c>
      <c r="D29" s="45"/>
      <c r="E29" s="46">
        <v>1.41</v>
      </c>
      <c r="F29" s="46">
        <v>0.75</v>
      </c>
      <c r="G29" s="46">
        <v>0.66</v>
      </c>
      <c r="H29" s="46">
        <v>0</v>
      </c>
      <c r="I29" s="47">
        <f t="shared" si="0"/>
        <v>1167525</v>
      </c>
      <c r="J29" s="48">
        <f t="shared" si="1"/>
        <v>4753500</v>
      </c>
      <c r="K29" s="47">
        <f t="shared" si="2"/>
        <v>2747100</v>
      </c>
      <c r="L29" s="48">
        <f t="shared" si="3"/>
        <v>4251900</v>
      </c>
    </row>
    <row r="30" spans="1:12" ht="54" x14ac:dyDescent="0.25">
      <c r="A30" s="43">
        <v>700180</v>
      </c>
      <c r="B30" s="44"/>
      <c r="C30" s="44" t="s">
        <v>3833</v>
      </c>
      <c r="D30" s="45"/>
      <c r="E30" s="46">
        <v>2.48</v>
      </c>
      <c r="F30" s="46">
        <v>1.24</v>
      </c>
      <c r="G30" s="46">
        <v>1.24</v>
      </c>
      <c r="H30" s="46">
        <v>0</v>
      </c>
      <c r="I30" s="47">
        <f t="shared" si="0"/>
        <v>2099940</v>
      </c>
      <c r="J30" s="48">
        <f t="shared" si="1"/>
        <v>8618000</v>
      </c>
      <c r="K30" s="47">
        <f t="shared" si="2"/>
        <v>4848400</v>
      </c>
      <c r="L30" s="48">
        <f t="shared" si="3"/>
        <v>7675600</v>
      </c>
    </row>
    <row r="31" spans="1:12" ht="54" x14ac:dyDescent="0.25">
      <c r="A31" s="43">
        <v>700185</v>
      </c>
      <c r="B31" s="44"/>
      <c r="C31" s="44" t="s">
        <v>3834</v>
      </c>
      <c r="D31" s="45"/>
      <c r="E31" s="46">
        <v>4.54</v>
      </c>
      <c r="F31" s="46">
        <v>2.5</v>
      </c>
      <c r="G31" s="46">
        <v>2.04</v>
      </c>
      <c r="H31" s="46">
        <v>0</v>
      </c>
      <c r="I31" s="47">
        <f t="shared" si="0"/>
        <v>3709350</v>
      </c>
      <c r="J31" s="48">
        <f t="shared" si="1"/>
        <v>15029000</v>
      </c>
      <c r="K31" s="47">
        <f t="shared" si="2"/>
        <v>8827400</v>
      </c>
      <c r="L31" s="48">
        <f t="shared" si="3"/>
        <v>13478600</v>
      </c>
    </row>
    <row r="32" spans="1:12" ht="54" x14ac:dyDescent="0.25">
      <c r="A32" s="43">
        <v>700190</v>
      </c>
      <c r="B32" s="44"/>
      <c r="C32" s="44" t="s">
        <v>3835</v>
      </c>
      <c r="D32" s="45"/>
      <c r="E32" s="46">
        <v>4.04</v>
      </c>
      <c r="F32" s="46">
        <v>2</v>
      </c>
      <c r="G32" s="46">
        <v>2.04</v>
      </c>
      <c r="H32" s="46">
        <v>0</v>
      </c>
      <c r="I32" s="47">
        <f t="shared" si="0"/>
        <v>3432600</v>
      </c>
      <c r="J32" s="48">
        <f t="shared" si="1"/>
        <v>14104000</v>
      </c>
      <c r="K32" s="47">
        <f t="shared" si="2"/>
        <v>7902400</v>
      </c>
      <c r="L32" s="48">
        <f t="shared" si="3"/>
        <v>12553600</v>
      </c>
    </row>
    <row r="33" spans="1:12" ht="36" x14ac:dyDescent="0.25">
      <c r="A33" s="43">
        <v>700195</v>
      </c>
      <c r="B33" s="44"/>
      <c r="C33" s="44" t="s">
        <v>3836</v>
      </c>
      <c r="D33" s="45"/>
      <c r="E33" s="46">
        <v>7.41</v>
      </c>
      <c r="F33" s="46">
        <v>4</v>
      </c>
      <c r="G33" s="46">
        <v>3.41</v>
      </c>
      <c r="H33" s="46">
        <v>0</v>
      </c>
      <c r="I33" s="47">
        <f t="shared" si="0"/>
        <v>6101400</v>
      </c>
      <c r="J33" s="48">
        <f t="shared" si="1"/>
        <v>24791000</v>
      </c>
      <c r="K33" s="47">
        <f t="shared" si="2"/>
        <v>14424600</v>
      </c>
      <c r="L33" s="48">
        <f t="shared" si="3"/>
        <v>22199400</v>
      </c>
    </row>
    <row r="34" spans="1:12" ht="36" x14ac:dyDescent="0.25">
      <c r="A34" s="43">
        <v>700200</v>
      </c>
      <c r="B34" s="44"/>
      <c r="C34" s="44" t="s">
        <v>3837</v>
      </c>
      <c r="D34" s="45"/>
      <c r="E34" s="46">
        <v>1.64</v>
      </c>
      <c r="F34" s="46">
        <v>0.82</v>
      </c>
      <c r="G34" s="46">
        <v>0.82</v>
      </c>
      <c r="H34" s="46">
        <v>0</v>
      </c>
      <c r="I34" s="47">
        <f t="shared" si="0"/>
        <v>1388670</v>
      </c>
      <c r="J34" s="48">
        <f t="shared" si="1"/>
        <v>5699000</v>
      </c>
      <c r="K34" s="47">
        <f t="shared" si="2"/>
        <v>3206200</v>
      </c>
      <c r="L34" s="48">
        <f t="shared" si="3"/>
        <v>5075800</v>
      </c>
    </row>
    <row r="35" spans="1:12" ht="36" x14ac:dyDescent="0.25">
      <c r="A35" s="43">
        <v>700205</v>
      </c>
      <c r="B35" s="44"/>
      <c r="C35" s="44" t="s">
        <v>3838</v>
      </c>
      <c r="D35" s="45"/>
      <c r="E35" s="46">
        <v>4.67</v>
      </c>
      <c r="F35" s="46">
        <v>2.5</v>
      </c>
      <c r="G35" s="46">
        <v>2.17</v>
      </c>
      <c r="H35" s="46">
        <v>0</v>
      </c>
      <c r="I35" s="47">
        <f t="shared" si="0"/>
        <v>3857550</v>
      </c>
      <c r="J35" s="48">
        <f t="shared" si="1"/>
        <v>15692000</v>
      </c>
      <c r="K35" s="47">
        <f t="shared" si="2"/>
        <v>9095200</v>
      </c>
      <c r="L35" s="48">
        <f t="shared" si="3"/>
        <v>14042800</v>
      </c>
    </row>
    <row r="36" spans="1:12" ht="19.5" x14ac:dyDescent="0.25">
      <c r="A36" s="43">
        <v>700211</v>
      </c>
      <c r="B36" s="44"/>
      <c r="C36" s="44" t="s">
        <v>3839</v>
      </c>
      <c r="D36" s="45"/>
      <c r="E36" s="46">
        <v>18</v>
      </c>
      <c r="F36" s="46">
        <v>9</v>
      </c>
      <c r="G36" s="46">
        <v>9</v>
      </c>
      <c r="H36" s="46">
        <v>0</v>
      </c>
      <c r="I36" s="47">
        <f t="shared" si="0"/>
        <v>15241500</v>
      </c>
      <c r="J36" s="48">
        <f t="shared" si="1"/>
        <v>62550000</v>
      </c>
      <c r="K36" s="47">
        <f t="shared" si="2"/>
        <v>35190000</v>
      </c>
      <c r="L36" s="48">
        <f t="shared" si="3"/>
        <v>55710000</v>
      </c>
    </row>
    <row r="37" spans="1:12" ht="72" x14ac:dyDescent="0.25">
      <c r="A37" s="43">
        <v>700212</v>
      </c>
      <c r="B37" s="44"/>
      <c r="C37" s="44" t="s">
        <v>3840</v>
      </c>
      <c r="D37" s="45" t="s">
        <v>3841</v>
      </c>
      <c r="E37" s="46">
        <v>13</v>
      </c>
      <c r="F37" s="46">
        <v>6</v>
      </c>
      <c r="G37" s="46">
        <v>7</v>
      </c>
      <c r="H37" s="46">
        <v>0</v>
      </c>
      <c r="I37" s="47">
        <f t="shared" si="0"/>
        <v>11301000</v>
      </c>
      <c r="J37" s="48">
        <f t="shared" si="1"/>
        <v>46800000</v>
      </c>
      <c r="K37" s="47">
        <f t="shared" si="2"/>
        <v>25520000</v>
      </c>
      <c r="L37" s="48">
        <f t="shared" si="3"/>
        <v>41480000</v>
      </c>
    </row>
    <row r="38" spans="1:12" ht="72" x14ac:dyDescent="0.25">
      <c r="A38" s="43">
        <v>700213</v>
      </c>
      <c r="B38" s="44"/>
      <c r="C38" s="44" t="s">
        <v>3842</v>
      </c>
      <c r="D38" s="45" t="s">
        <v>3841</v>
      </c>
      <c r="E38" s="46">
        <v>15.5</v>
      </c>
      <c r="F38" s="46">
        <v>7.5</v>
      </c>
      <c r="G38" s="46">
        <v>8</v>
      </c>
      <c r="H38" s="46">
        <v>0</v>
      </c>
      <c r="I38" s="47">
        <f t="shared" si="0"/>
        <v>13271250</v>
      </c>
      <c r="J38" s="48">
        <f t="shared" si="1"/>
        <v>54675000</v>
      </c>
      <c r="K38" s="47">
        <f t="shared" si="2"/>
        <v>30355000</v>
      </c>
      <c r="L38" s="48">
        <f t="shared" si="3"/>
        <v>48595000</v>
      </c>
    </row>
    <row r="39" spans="1:12" ht="19.5" x14ac:dyDescent="0.25">
      <c r="A39" s="43">
        <v>700214</v>
      </c>
      <c r="B39" s="44"/>
      <c r="C39" s="44" t="s">
        <v>3843</v>
      </c>
      <c r="D39" s="45"/>
      <c r="E39" s="46">
        <v>8</v>
      </c>
      <c r="F39" s="46">
        <v>4</v>
      </c>
      <c r="G39" s="46">
        <v>4</v>
      </c>
      <c r="H39" s="46">
        <v>0</v>
      </c>
      <c r="I39" s="47">
        <f t="shared" si="0"/>
        <v>6774000</v>
      </c>
      <c r="J39" s="48">
        <f t="shared" si="1"/>
        <v>27800000</v>
      </c>
      <c r="K39" s="47">
        <f t="shared" si="2"/>
        <v>15640000</v>
      </c>
      <c r="L39" s="48">
        <f t="shared" si="3"/>
        <v>24760000</v>
      </c>
    </row>
    <row r="40" spans="1:12" ht="36" x14ac:dyDescent="0.25">
      <c r="A40" s="43">
        <v>700215</v>
      </c>
      <c r="B40" s="44"/>
      <c r="C40" s="44" t="s">
        <v>3844</v>
      </c>
      <c r="D40" s="45"/>
      <c r="E40" s="46">
        <v>7.22</v>
      </c>
      <c r="F40" s="46">
        <v>4.33</v>
      </c>
      <c r="G40" s="46">
        <v>2.89</v>
      </c>
      <c r="H40" s="46">
        <v>0</v>
      </c>
      <c r="I40" s="47">
        <f t="shared" si="0"/>
        <v>5691255</v>
      </c>
      <c r="J40" s="48">
        <f t="shared" si="1"/>
        <v>22749500</v>
      </c>
      <c r="K40" s="47">
        <f t="shared" si="2"/>
        <v>13963900</v>
      </c>
      <c r="L40" s="48">
        <f t="shared" si="3"/>
        <v>20553100</v>
      </c>
    </row>
    <row r="41" spans="1:12" ht="36" x14ac:dyDescent="0.25">
      <c r="A41" s="43">
        <v>700220</v>
      </c>
      <c r="B41" s="44"/>
      <c r="C41" s="44" t="s">
        <v>3845</v>
      </c>
      <c r="D41" s="45"/>
      <c r="E41" s="46">
        <v>1.64</v>
      </c>
      <c r="F41" s="46">
        <v>0.87</v>
      </c>
      <c r="G41" s="46">
        <v>0.77</v>
      </c>
      <c r="H41" s="46">
        <v>0</v>
      </c>
      <c r="I41" s="47">
        <f t="shared" si="0"/>
        <v>1359345</v>
      </c>
      <c r="J41" s="48">
        <f t="shared" si="1"/>
        <v>5536500</v>
      </c>
      <c r="K41" s="47">
        <f t="shared" si="2"/>
        <v>3195700</v>
      </c>
      <c r="L41" s="48">
        <f t="shared" si="3"/>
        <v>4951300</v>
      </c>
    </row>
    <row r="42" spans="1:12" ht="54" x14ac:dyDescent="0.25">
      <c r="A42" s="43">
        <v>700225</v>
      </c>
      <c r="B42" s="44"/>
      <c r="C42" s="44" t="s">
        <v>3846</v>
      </c>
      <c r="D42" s="45"/>
      <c r="E42" s="46">
        <v>1.61</v>
      </c>
      <c r="F42" s="46">
        <v>0.92</v>
      </c>
      <c r="G42" s="46">
        <v>0.69</v>
      </c>
      <c r="H42" s="46">
        <v>0</v>
      </c>
      <c r="I42" s="47">
        <f t="shared" si="0"/>
        <v>1295820</v>
      </c>
      <c r="J42" s="48">
        <f t="shared" si="1"/>
        <v>5221000</v>
      </c>
      <c r="K42" s="47">
        <f t="shared" si="2"/>
        <v>3123400</v>
      </c>
      <c r="L42" s="48">
        <f t="shared" si="3"/>
        <v>4696600</v>
      </c>
    </row>
    <row r="43" spans="1:12" ht="36" x14ac:dyDescent="0.25">
      <c r="A43" s="43">
        <v>700230</v>
      </c>
      <c r="B43" s="44"/>
      <c r="C43" s="44" t="s">
        <v>3847</v>
      </c>
      <c r="D43" s="45"/>
      <c r="E43" s="46">
        <v>1.68</v>
      </c>
      <c r="F43" s="46">
        <v>0.89</v>
      </c>
      <c r="G43" s="46">
        <v>0.79</v>
      </c>
      <c r="H43" s="46">
        <v>0</v>
      </c>
      <c r="I43" s="47">
        <f t="shared" si="0"/>
        <v>1393215</v>
      </c>
      <c r="J43" s="48">
        <f t="shared" si="1"/>
        <v>5675500</v>
      </c>
      <c r="K43" s="47">
        <f t="shared" si="2"/>
        <v>3273900</v>
      </c>
      <c r="L43" s="48">
        <f t="shared" si="3"/>
        <v>5075100</v>
      </c>
    </row>
    <row r="44" spans="1:12" ht="54" x14ac:dyDescent="0.25">
      <c r="A44" s="43">
        <v>700235</v>
      </c>
      <c r="B44" s="44"/>
      <c r="C44" s="44" t="s">
        <v>3848</v>
      </c>
      <c r="D44" s="45"/>
      <c r="E44" s="46">
        <v>1.61</v>
      </c>
      <c r="F44" s="46">
        <v>0.92</v>
      </c>
      <c r="G44" s="46">
        <v>0.69</v>
      </c>
      <c r="H44" s="46">
        <v>0</v>
      </c>
      <c r="I44" s="47">
        <f t="shared" si="0"/>
        <v>1295820</v>
      </c>
      <c r="J44" s="48">
        <f t="shared" si="1"/>
        <v>5221000</v>
      </c>
      <c r="K44" s="47">
        <f t="shared" si="2"/>
        <v>3123400</v>
      </c>
      <c r="L44" s="48">
        <f t="shared" si="3"/>
        <v>4696600</v>
      </c>
    </row>
    <row r="45" spans="1:12" ht="54" x14ac:dyDescent="0.25">
      <c r="A45" s="43">
        <v>700240</v>
      </c>
      <c r="B45" s="44"/>
      <c r="C45" s="44" t="s">
        <v>3849</v>
      </c>
      <c r="D45" s="45"/>
      <c r="E45" s="46">
        <v>2.58</v>
      </c>
      <c r="F45" s="46">
        <v>1.29</v>
      </c>
      <c r="G45" s="46">
        <v>1.29</v>
      </c>
      <c r="H45" s="46">
        <v>0</v>
      </c>
      <c r="I45" s="47">
        <f t="shared" si="0"/>
        <v>2184615</v>
      </c>
      <c r="J45" s="48">
        <f t="shared" si="1"/>
        <v>8965500</v>
      </c>
      <c r="K45" s="47">
        <f t="shared" si="2"/>
        <v>5043900</v>
      </c>
      <c r="L45" s="48">
        <f t="shared" si="3"/>
        <v>7985100</v>
      </c>
    </row>
    <row r="46" spans="1:12" ht="36" x14ac:dyDescent="0.25">
      <c r="A46" s="43">
        <v>700245</v>
      </c>
      <c r="B46" s="44"/>
      <c r="C46" s="44" t="s">
        <v>3850</v>
      </c>
      <c r="D46" s="45"/>
      <c r="E46" s="46">
        <v>1.67</v>
      </c>
      <c r="F46" s="46">
        <v>0.81</v>
      </c>
      <c r="G46" s="46">
        <v>0.86</v>
      </c>
      <c r="H46" s="46">
        <v>0</v>
      </c>
      <c r="I46" s="47">
        <f t="shared" si="0"/>
        <v>1428735</v>
      </c>
      <c r="J46" s="48">
        <f t="shared" si="1"/>
        <v>5884500</v>
      </c>
      <c r="K46" s="47">
        <f t="shared" si="2"/>
        <v>3270100</v>
      </c>
      <c r="L46" s="48">
        <f t="shared" si="3"/>
        <v>5230900</v>
      </c>
    </row>
    <row r="47" spans="1:12" ht="36" x14ac:dyDescent="0.25">
      <c r="A47" s="43">
        <v>700250</v>
      </c>
      <c r="B47" s="44"/>
      <c r="C47" s="44" t="s">
        <v>3851</v>
      </c>
      <c r="D47" s="45"/>
      <c r="E47" s="46">
        <v>3.16</v>
      </c>
      <c r="F47" s="46">
        <v>1.58</v>
      </c>
      <c r="G47" s="46">
        <v>1.58</v>
      </c>
      <c r="H47" s="46">
        <v>0</v>
      </c>
      <c r="I47" s="47">
        <f t="shared" si="0"/>
        <v>2675730</v>
      </c>
      <c r="J47" s="48">
        <f t="shared" si="1"/>
        <v>10981000</v>
      </c>
      <c r="K47" s="47">
        <f t="shared" si="2"/>
        <v>6177800</v>
      </c>
      <c r="L47" s="48">
        <f t="shared" si="3"/>
        <v>9780200</v>
      </c>
    </row>
    <row r="48" spans="1:12" ht="36" x14ac:dyDescent="0.25">
      <c r="A48" s="43">
        <v>700255</v>
      </c>
      <c r="B48" s="44"/>
      <c r="C48" s="44" t="s">
        <v>3852</v>
      </c>
      <c r="D48" s="45"/>
      <c r="E48" s="46">
        <v>1.65</v>
      </c>
      <c r="F48" s="46">
        <v>0.8</v>
      </c>
      <c r="G48" s="46">
        <v>0.85</v>
      </c>
      <c r="H48" s="46">
        <v>0</v>
      </c>
      <c r="I48" s="47">
        <f t="shared" si="0"/>
        <v>1411800</v>
      </c>
      <c r="J48" s="48">
        <f t="shared" si="1"/>
        <v>5815000</v>
      </c>
      <c r="K48" s="47">
        <f t="shared" si="2"/>
        <v>3231000</v>
      </c>
      <c r="L48" s="48">
        <f t="shared" si="3"/>
        <v>5169000</v>
      </c>
    </row>
    <row r="49" spans="1:12" ht="36" x14ac:dyDescent="0.25">
      <c r="A49" s="43">
        <v>700260</v>
      </c>
      <c r="B49" s="44"/>
      <c r="C49" s="44" t="s">
        <v>3853</v>
      </c>
      <c r="D49" s="45"/>
      <c r="E49" s="46">
        <v>3.29</v>
      </c>
      <c r="F49" s="46">
        <v>1.66</v>
      </c>
      <c r="G49" s="46">
        <v>1.63</v>
      </c>
      <c r="H49" s="46">
        <v>0</v>
      </c>
      <c r="I49" s="47">
        <f t="shared" si="0"/>
        <v>2777010</v>
      </c>
      <c r="J49" s="48">
        <f t="shared" si="1"/>
        <v>11384000</v>
      </c>
      <c r="K49" s="47">
        <f t="shared" si="2"/>
        <v>6428800</v>
      </c>
      <c r="L49" s="48">
        <f t="shared" si="3"/>
        <v>10145200</v>
      </c>
    </row>
    <row r="50" spans="1:12" ht="36" x14ac:dyDescent="0.25">
      <c r="A50" s="43">
        <v>700265</v>
      </c>
      <c r="B50" s="44"/>
      <c r="C50" s="44" t="s">
        <v>3854</v>
      </c>
      <c r="D50" s="45"/>
      <c r="E50" s="46">
        <v>6.94</v>
      </c>
      <c r="F50" s="46">
        <v>3.68</v>
      </c>
      <c r="G50" s="46">
        <v>3.26</v>
      </c>
      <c r="H50" s="46">
        <v>0</v>
      </c>
      <c r="I50" s="47">
        <f t="shared" si="0"/>
        <v>5753280</v>
      </c>
      <c r="J50" s="48">
        <f t="shared" si="1"/>
        <v>23434000</v>
      </c>
      <c r="K50" s="47">
        <f t="shared" si="2"/>
        <v>13523600</v>
      </c>
      <c r="L50" s="48">
        <f t="shared" si="3"/>
        <v>20956400</v>
      </c>
    </row>
    <row r="51" spans="1:12" ht="36" x14ac:dyDescent="0.25">
      <c r="A51" s="43">
        <v>700270</v>
      </c>
      <c r="B51" s="44"/>
      <c r="C51" s="44" t="s">
        <v>3855</v>
      </c>
      <c r="D51" s="45"/>
      <c r="E51" s="46">
        <v>8.58</v>
      </c>
      <c r="F51" s="46">
        <v>4.55</v>
      </c>
      <c r="G51" s="46">
        <v>4.03</v>
      </c>
      <c r="H51" s="46">
        <v>0</v>
      </c>
      <c r="I51" s="47">
        <f t="shared" si="0"/>
        <v>7112625</v>
      </c>
      <c r="J51" s="48">
        <f t="shared" si="1"/>
        <v>28970500</v>
      </c>
      <c r="K51" s="47">
        <f t="shared" si="2"/>
        <v>16719300</v>
      </c>
      <c r="L51" s="48">
        <f t="shared" si="3"/>
        <v>25907700</v>
      </c>
    </row>
    <row r="52" spans="1:12" ht="54" x14ac:dyDescent="0.25">
      <c r="A52" s="43">
        <v>700275</v>
      </c>
      <c r="B52" s="44"/>
      <c r="C52" s="44" t="s">
        <v>3856</v>
      </c>
      <c r="D52" s="45"/>
      <c r="E52" s="46">
        <v>7.72</v>
      </c>
      <c r="F52" s="46">
        <v>4.28</v>
      </c>
      <c r="G52" s="46">
        <v>3.44</v>
      </c>
      <c r="H52" s="46">
        <v>0</v>
      </c>
      <c r="I52" s="47">
        <f t="shared" si="0"/>
        <v>6290580</v>
      </c>
      <c r="J52" s="48">
        <f t="shared" si="1"/>
        <v>25462000</v>
      </c>
      <c r="K52" s="47">
        <f t="shared" si="2"/>
        <v>15004400</v>
      </c>
      <c r="L52" s="48">
        <f t="shared" si="3"/>
        <v>22847600</v>
      </c>
    </row>
    <row r="53" spans="1:12" ht="36" x14ac:dyDescent="0.25">
      <c r="A53" s="43">
        <v>700280</v>
      </c>
      <c r="B53" s="44"/>
      <c r="C53" s="44" t="s">
        <v>3857</v>
      </c>
      <c r="D53" s="45"/>
      <c r="E53" s="46">
        <v>9.0299999999999994</v>
      </c>
      <c r="F53" s="46">
        <v>4.79</v>
      </c>
      <c r="G53" s="46">
        <v>4.24</v>
      </c>
      <c r="H53" s="46">
        <v>0</v>
      </c>
      <c r="I53" s="47">
        <f t="shared" si="0"/>
        <v>7484865</v>
      </c>
      <c r="J53" s="48">
        <f t="shared" si="1"/>
        <v>30485500</v>
      </c>
      <c r="K53" s="47">
        <f t="shared" si="2"/>
        <v>17595900</v>
      </c>
      <c r="L53" s="48">
        <f t="shared" si="3"/>
        <v>27263100</v>
      </c>
    </row>
    <row r="54" spans="1:12" ht="36" x14ac:dyDescent="0.25">
      <c r="A54" s="43">
        <v>700285</v>
      </c>
      <c r="B54" s="44"/>
      <c r="C54" s="44" t="s">
        <v>3858</v>
      </c>
      <c r="D54" s="45"/>
      <c r="E54" s="46">
        <v>9.93</v>
      </c>
      <c r="F54" s="46">
        <v>5.27</v>
      </c>
      <c r="G54" s="46">
        <v>4.66</v>
      </c>
      <c r="H54" s="46">
        <v>0</v>
      </c>
      <c r="I54" s="47">
        <f t="shared" si="0"/>
        <v>8229345</v>
      </c>
      <c r="J54" s="48">
        <f t="shared" si="1"/>
        <v>33515500</v>
      </c>
      <c r="K54" s="47">
        <f t="shared" si="2"/>
        <v>19349100</v>
      </c>
      <c r="L54" s="48">
        <f t="shared" si="3"/>
        <v>29973900</v>
      </c>
    </row>
    <row r="55" spans="1:12" ht="54" x14ac:dyDescent="0.25">
      <c r="A55" s="43">
        <v>700290</v>
      </c>
      <c r="B55" s="44"/>
      <c r="C55" s="44" t="s">
        <v>3859</v>
      </c>
      <c r="D55" s="45"/>
      <c r="E55" s="46">
        <v>3.42</v>
      </c>
      <c r="F55" s="46">
        <v>1.79</v>
      </c>
      <c r="G55" s="46">
        <v>1.63</v>
      </c>
      <c r="H55" s="46">
        <v>0</v>
      </c>
      <c r="I55" s="47">
        <f t="shared" si="0"/>
        <v>2848965</v>
      </c>
      <c r="J55" s="48">
        <f t="shared" si="1"/>
        <v>11624500</v>
      </c>
      <c r="K55" s="47">
        <f t="shared" si="2"/>
        <v>6669300</v>
      </c>
      <c r="L55" s="48">
        <f t="shared" si="3"/>
        <v>10385700</v>
      </c>
    </row>
    <row r="56" spans="1:12" ht="36" x14ac:dyDescent="0.25">
      <c r="A56" s="43">
        <v>700295</v>
      </c>
      <c r="B56" s="44"/>
      <c r="C56" s="44" t="s">
        <v>3860</v>
      </c>
      <c r="D56" s="45"/>
      <c r="E56" s="46">
        <v>3.46</v>
      </c>
      <c r="F56" s="46">
        <v>1.73</v>
      </c>
      <c r="G56" s="46">
        <v>1.73</v>
      </c>
      <c r="H56" s="46">
        <v>0</v>
      </c>
      <c r="I56" s="47">
        <f t="shared" si="0"/>
        <v>2929755</v>
      </c>
      <c r="J56" s="48">
        <f t="shared" si="1"/>
        <v>12023500</v>
      </c>
      <c r="K56" s="47">
        <f t="shared" si="2"/>
        <v>6764300</v>
      </c>
      <c r="L56" s="48">
        <f t="shared" si="3"/>
        <v>10708700</v>
      </c>
    </row>
    <row r="57" spans="1:12" ht="36" x14ac:dyDescent="0.25">
      <c r="A57" s="43">
        <v>700300</v>
      </c>
      <c r="B57" s="44"/>
      <c r="C57" s="44" t="s">
        <v>3861</v>
      </c>
      <c r="D57" s="45"/>
      <c r="E57" s="46">
        <v>5.44</v>
      </c>
      <c r="F57" s="46">
        <v>2.72</v>
      </c>
      <c r="G57" s="46">
        <v>2.72</v>
      </c>
      <c r="H57" s="46">
        <v>0</v>
      </c>
      <c r="I57" s="47">
        <f t="shared" si="0"/>
        <v>4606320</v>
      </c>
      <c r="J57" s="48">
        <f t="shared" si="1"/>
        <v>18904000</v>
      </c>
      <c r="K57" s="47">
        <f t="shared" si="2"/>
        <v>10635200</v>
      </c>
      <c r="L57" s="48">
        <f t="shared" si="3"/>
        <v>16836800</v>
      </c>
    </row>
    <row r="58" spans="1:12" ht="90" x14ac:dyDescent="0.25">
      <c r="A58" s="43">
        <v>700305</v>
      </c>
      <c r="B58" s="44"/>
      <c r="C58" s="44" t="s">
        <v>3862</v>
      </c>
      <c r="D58" s="45" t="s">
        <v>3863</v>
      </c>
      <c r="E58" s="46">
        <v>6.11</v>
      </c>
      <c r="F58" s="46">
        <v>3.82</v>
      </c>
      <c r="G58" s="46">
        <v>2.29</v>
      </c>
      <c r="H58" s="46">
        <v>0</v>
      </c>
      <c r="I58" s="47">
        <f t="shared" si="0"/>
        <v>4724970</v>
      </c>
      <c r="J58" s="48">
        <f t="shared" si="1"/>
        <v>18746000</v>
      </c>
      <c r="K58" s="47">
        <f t="shared" si="2"/>
        <v>11784400</v>
      </c>
      <c r="L58" s="48">
        <f t="shared" si="3"/>
        <v>17005600</v>
      </c>
    </row>
    <row r="59" spans="1:12" ht="54" x14ac:dyDescent="0.25">
      <c r="A59" s="43">
        <v>700310</v>
      </c>
      <c r="B59" s="44"/>
      <c r="C59" s="44" t="s">
        <v>3864</v>
      </c>
      <c r="D59" s="45"/>
      <c r="E59" s="46">
        <v>7.44</v>
      </c>
      <c r="F59" s="46">
        <v>3.72</v>
      </c>
      <c r="G59" s="46">
        <v>3.72</v>
      </c>
      <c r="H59" s="46">
        <v>0</v>
      </c>
      <c r="I59" s="47">
        <f t="shared" si="0"/>
        <v>6299820</v>
      </c>
      <c r="J59" s="48">
        <f t="shared" si="1"/>
        <v>25854000</v>
      </c>
      <c r="K59" s="47">
        <f t="shared" si="2"/>
        <v>14545200</v>
      </c>
      <c r="L59" s="48">
        <f t="shared" si="3"/>
        <v>23026800</v>
      </c>
    </row>
    <row r="60" spans="1:12" ht="36" x14ac:dyDescent="0.25">
      <c r="A60" s="43">
        <v>700325</v>
      </c>
      <c r="B60" s="44"/>
      <c r="C60" s="44" t="s">
        <v>3865</v>
      </c>
      <c r="D60" s="45"/>
      <c r="E60" s="46">
        <v>4.37</v>
      </c>
      <c r="F60" s="46">
        <v>2.3199999999999998</v>
      </c>
      <c r="G60" s="46">
        <v>2.0499999999999998</v>
      </c>
      <c r="H60" s="46">
        <v>0</v>
      </c>
      <c r="I60" s="47">
        <f t="shared" si="0"/>
        <v>3621120</v>
      </c>
      <c r="J60" s="48">
        <f t="shared" si="1"/>
        <v>14747000</v>
      </c>
      <c r="K60" s="47">
        <f t="shared" si="2"/>
        <v>8515000</v>
      </c>
      <c r="L60" s="48">
        <f t="shared" si="3"/>
        <v>13189000</v>
      </c>
    </row>
    <row r="61" spans="1:12" ht="36" x14ac:dyDescent="0.25">
      <c r="A61" s="43">
        <v>700330</v>
      </c>
      <c r="B61" s="44"/>
      <c r="C61" s="44" t="s">
        <v>3866</v>
      </c>
      <c r="D61" s="45"/>
      <c r="E61" s="46">
        <v>2.8</v>
      </c>
      <c r="F61" s="46">
        <v>1.44</v>
      </c>
      <c r="G61" s="46">
        <v>1.36</v>
      </c>
      <c r="H61" s="46">
        <v>0</v>
      </c>
      <c r="I61" s="47">
        <f t="shared" si="0"/>
        <v>2347440</v>
      </c>
      <c r="J61" s="48">
        <f t="shared" si="1"/>
        <v>9600000</v>
      </c>
      <c r="K61" s="47">
        <f t="shared" si="2"/>
        <v>5465600</v>
      </c>
      <c r="L61" s="48">
        <f t="shared" si="3"/>
        <v>8566400</v>
      </c>
    </row>
    <row r="62" spans="1:12" ht="54" x14ac:dyDescent="0.25">
      <c r="A62" s="43">
        <v>700335</v>
      </c>
      <c r="B62" s="44"/>
      <c r="C62" s="44" t="s">
        <v>3867</v>
      </c>
      <c r="D62" s="45"/>
      <c r="E62" s="46">
        <v>9.43</v>
      </c>
      <c r="F62" s="46">
        <v>4.09</v>
      </c>
      <c r="G62" s="46">
        <v>5.34</v>
      </c>
      <c r="H62" s="46">
        <v>0</v>
      </c>
      <c r="I62" s="47">
        <f t="shared" si="0"/>
        <v>8351415</v>
      </c>
      <c r="J62" s="48">
        <f t="shared" si="1"/>
        <v>34800500</v>
      </c>
      <c r="K62" s="47">
        <f t="shared" si="2"/>
        <v>18566900</v>
      </c>
      <c r="L62" s="48">
        <f t="shared" si="3"/>
        <v>30742100</v>
      </c>
    </row>
    <row r="63" spans="1:12" ht="54" x14ac:dyDescent="0.25">
      <c r="A63" s="43">
        <v>700340</v>
      </c>
      <c r="B63" s="44"/>
      <c r="C63" s="44" t="s">
        <v>3868</v>
      </c>
      <c r="D63" s="45"/>
      <c r="E63" s="46">
        <v>14.01</v>
      </c>
      <c r="F63" s="46">
        <v>6.37</v>
      </c>
      <c r="G63" s="46">
        <v>7.64</v>
      </c>
      <c r="H63" s="46">
        <v>0</v>
      </c>
      <c r="I63" s="47">
        <f t="shared" si="0"/>
        <v>12235395</v>
      </c>
      <c r="J63" s="48">
        <f t="shared" si="1"/>
        <v>50748500</v>
      </c>
      <c r="K63" s="47">
        <f t="shared" si="2"/>
        <v>27522900</v>
      </c>
      <c r="L63" s="48">
        <f t="shared" si="3"/>
        <v>44942100</v>
      </c>
    </row>
    <row r="64" spans="1:12" ht="180" x14ac:dyDescent="0.25">
      <c r="A64" s="43">
        <v>700345</v>
      </c>
      <c r="B64" s="44"/>
      <c r="C64" s="44" t="s">
        <v>5531</v>
      </c>
      <c r="D64" s="45"/>
      <c r="E64" s="46">
        <v>8.3800000000000008</v>
      </c>
      <c r="F64" s="46">
        <v>3.81</v>
      </c>
      <c r="G64" s="46">
        <v>4.57</v>
      </c>
      <c r="H64" s="46">
        <v>0</v>
      </c>
      <c r="I64" s="47">
        <f t="shared" si="0"/>
        <v>7318635</v>
      </c>
      <c r="J64" s="48">
        <f t="shared" si="1"/>
        <v>30355500</v>
      </c>
      <c r="K64" s="47">
        <f t="shared" si="2"/>
        <v>16462700</v>
      </c>
      <c r="L64" s="48">
        <f t="shared" si="3"/>
        <v>26882300</v>
      </c>
    </row>
    <row r="65" spans="1:12" ht="36" x14ac:dyDescent="0.25">
      <c r="A65" s="43">
        <v>700350</v>
      </c>
      <c r="B65" s="44"/>
      <c r="C65" s="44" t="s">
        <v>3869</v>
      </c>
      <c r="D65" s="45"/>
      <c r="E65" s="46">
        <v>4.5999999999999996</v>
      </c>
      <c r="F65" s="46">
        <v>2.2999999999999998</v>
      </c>
      <c r="G65" s="46">
        <v>2.2999999999999998</v>
      </c>
      <c r="H65" s="46">
        <v>0</v>
      </c>
      <c r="I65" s="47">
        <f t="shared" si="0"/>
        <v>3895050</v>
      </c>
      <c r="J65" s="48">
        <f t="shared" si="1"/>
        <v>15985000</v>
      </c>
      <c r="K65" s="47">
        <f t="shared" si="2"/>
        <v>8993000</v>
      </c>
      <c r="L65" s="48">
        <f t="shared" si="3"/>
        <v>14237000</v>
      </c>
    </row>
    <row r="66" spans="1:12" ht="36" x14ac:dyDescent="0.25">
      <c r="A66" s="43">
        <v>700355</v>
      </c>
      <c r="B66" s="44"/>
      <c r="C66" s="44" t="s">
        <v>3870</v>
      </c>
      <c r="D66" s="45"/>
      <c r="E66" s="46">
        <v>5.16</v>
      </c>
      <c r="F66" s="46">
        <v>2.4900000000000002</v>
      </c>
      <c r="G66" s="46">
        <v>2.67</v>
      </c>
      <c r="H66" s="46">
        <v>0</v>
      </c>
      <c r="I66" s="47">
        <f t="shared" si="0"/>
        <v>4422015</v>
      </c>
      <c r="J66" s="48">
        <f t="shared" si="1"/>
        <v>18223500</v>
      </c>
      <c r="K66" s="47">
        <f t="shared" si="2"/>
        <v>10106700</v>
      </c>
      <c r="L66" s="48">
        <f t="shared" si="3"/>
        <v>16194300</v>
      </c>
    </row>
    <row r="67" spans="1:12" ht="54" x14ac:dyDescent="0.25">
      <c r="A67" s="43">
        <v>700360</v>
      </c>
      <c r="B67" s="44"/>
      <c r="C67" s="44" t="s">
        <v>3871</v>
      </c>
      <c r="D67" s="45"/>
      <c r="E67" s="46">
        <v>5.97</v>
      </c>
      <c r="F67" s="46">
        <v>2.88</v>
      </c>
      <c r="G67" s="46">
        <v>3.09</v>
      </c>
      <c r="H67" s="46">
        <v>0</v>
      </c>
      <c r="I67" s="47">
        <f t="shared" ref="I67:I130" si="4">F67*553500+G67*1140000</f>
        <v>5116680</v>
      </c>
      <c r="J67" s="48">
        <f t="shared" ref="J67:J130" si="5">F67*1850000+G67*5100000</f>
        <v>21087000</v>
      </c>
      <c r="K67" s="47">
        <f t="shared" ref="K67:K130" si="6">F67*1850000+G67*2060000</f>
        <v>11693400</v>
      </c>
      <c r="L67" s="48">
        <f t="shared" ref="L67:L130" si="7">F67*1850000+G67*4340000</f>
        <v>18738600</v>
      </c>
    </row>
    <row r="68" spans="1:12" ht="54" x14ac:dyDescent="0.25">
      <c r="A68" s="43">
        <v>700365</v>
      </c>
      <c r="B68" s="44"/>
      <c r="C68" s="44" t="s">
        <v>3872</v>
      </c>
      <c r="D68" s="45"/>
      <c r="E68" s="46">
        <v>7.56</v>
      </c>
      <c r="F68" s="46">
        <v>3.65</v>
      </c>
      <c r="G68" s="46">
        <v>3.91</v>
      </c>
      <c r="H68" s="46">
        <v>0</v>
      </c>
      <c r="I68" s="47">
        <f t="shared" si="4"/>
        <v>6477675</v>
      </c>
      <c r="J68" s="48">
        <f t="shared" si="5"/>
        <v>26693500</v>
      </c>
      <c r="K68" s="47">
        <f t="shared" si="6"/>
        <v>14807100</v>
      </c>
      <c r="L68" s="48">
        <f t="shared" si="7"/>
        <v>23721900</v>
      </c>
    </row>
    <row r="69" spans="1:12" ht="54" x14ac:dyDescent="0.25">
      <c r="A69" s="43">
        <v>700370</v>
      </c>
      <c r="B69" s="44"/>
      <c r="C69" s="44" t="s">
        <v>3873</v>
      </c>
      <c r="D69" s="45"/>
      <c r="E69" s="46">
        <v>2.0299999999999998</v>
      </c>
      <c r="F69" s="46">
        <v>1</v>
      </c>
      <c r="G69" s="46">
        <v>1.03</v>
      </c>
      <c r="H69" s="46">
        <v>0</v>
      </c>
      <c r="I69" s="47">
        <f t="shared" si="4"/>
        <v>1727700</v>
      </c>
      <c r="J69" s="48">
        <f t="shared" si="5"/>
        <v>7103000</v>
      </c>
      <c r="K69" s="47">
        <f t="shared" si="6"/>
        <v>3971800</v>
      </c>
      <c r="L69" s="48">
        <f t="shared" si="7"/>
        <v>6320200</v>
      </c>
    </row>
    <row r="70" spans="1:12" ht="36" x14ac:dyDescent="0.25">
      <c r="A70" s="43">
        <v>700375</v>
      </c>
      <c r="B70" s="44"/>
      <c r="C70" s="44" t="s">
        <v>3874</v>
      </c>
      <c r="D70" s="45"/>
      <c r="E70" s="46">
        <v>9</v>
      </c>
      <c r="F70" s="46">
        <v>4.5</v>
      </c>
      <c r="G70" s="46">
        <v>4.5</v>
      </c>
      <c r="H70" s="46">
        <v>0</v>
      </c>
      <c r="I70" s="47">
        <f t="shared" si="4"/>
        <v>7620750</v>
      </c>
      <c r="J70" s="48">
        <f t="shared" si="5"/>
        <v>31275000</v>
      </c>
      <c r="K70" s="47">
        <f t="shared" si="6"/>
        <v>17595000</v>
      </c>
      <c r="L70" s="48">
        <f t="shared" si="7"/>
        <v>27855000</v>
      </c>
    </row>
    <row r="71" spans="1:12" ht="36" x14ac:dyDescent="0.25">
      <c r="A71" s="43">
        <v>700380</v>
      </c>
      <c r="B71" s="44"/>
      <c r="C71" s="44" t="s">
        <v>3875</v>
      </c>
      <c r="D71" s="45"/>
      <c r="E71" s="46">
        <v>6.24</v>
      </c>
      <c r="F71" s="46">
        <v>3.12</v>
      </c>
      <c r="G71" s="46">
        <v>3.12</v>
      </c>
      <c r="H71" s="46">
        <v>0</v>
      </c>
      <c r="I71" s="47">
        <f t="shared" si="4"/>
        <v>5283720</v>
      </c>
      <c r="J71" s="48">
        <f t="shared" si="5"/>
        <v>21684000</v>
      </c>
      <c r="K71" s="47">
        <f t="shared" si="6"/>
        <v>12199200</v>
      </c>
      <c r="L71" s="48">
        <f t="shared" si="7"/>
        <v>19312800</v>
      </c>
    </row>
    <row r="72" spans="1:12" ht="54" x14ac:dyDescent="0.25">
      <c r="A72" s="43">
        <v>700395</v>
      </c>
      <c r="B72" s="44"/>
      <c r="C72" s="44" t="s">
        <v>3876</v>
      </c>
      <c r="D72" s="45"/>
      <c r="E72" s="46">
        <v>7.72</v>
      </c>
      <c r="F72" s="46">
        <v>4.28</v>
      </c>
      <c r="G72" s="46">
        <v>3.44</v>
      </c>
      <c r="H72" s="46">
        <v>0</v>
      </c>
      <c r="I72" s="47">
        <f t="shared" si="4"/>
        <v>6290580</v>
      </c>
      <c r="J72" s="48">
        <f t="shared" si="5"/>
        <v>25462000</v>
      </c>
      <c r="K72" s="47">
        <f t="shared" si="6"/>
        <v>15004400</v>
      </c>
      <c r="L72" s="48">
        <f t="shared" si="7"/>
        <v>22847600</v>
      </c>
    </row>
    <row r="73" spans="1:12" ht="19.5" x14ac:dyDescent="0.25">
      <c r="A73" s="43">
        <v>700400</v>
      </c>
      <c r="B73" s="44"/>
      <c r="C73" s="44" t="s">
        <v>3877</v>
      </c>
      <c r="D73" s="45"/>
      <c r="E73" s="46">
        <v>17.09</v>
      </c>
      <c r="F73" s="46">
        <v>7.77</v>
      </c>
      <c r="G73" s="46">
        <v>9.32</v>
      </c>
      <c r="H73" s="46">
        <v>0</v>
      </c>
      <c r="I73" s="47">
        <f t="shared" si="4"/>
        <v>14925495</v>
      </c>
      <c r="J73" s="48">
        <f t="shared" si="5"/>
        <v>61906500</v>
      </c>
      <c r="K73" s="47">
        <f t="shared" si="6"/>
        <v>33573700</v>
      </c>
      <c r="L73" s="48">
        <f t="shared" si="7"/>
        <v>54823300</v>
      </c>
    </row>
    <row r="74" spans="1:12" ht="19.5" x14ac:dyDescent="0.25">
      <c r="A74" s="43">
        <v>700405</v>
      </c>
      <c r="B74" s="44"/>
      <c r="C74" s="44" t="s">
        <v>3878</v>
      </c>
      <c r="D74" s="45"/>
      <c r="E74" s="46">
        <v>53.2</v>
      </c>
      <c r="F74" s="46">
        <v>28.65</v>
      </c>
      <c r="G74" s="46">
        <v>24.55</v>
      </c>
      <c r="H74" s="46">
        <v>0</v>
      </c>
      <c r="I74" s="47">
        <f t="shared" si="4"/>
        <v>43844775</v>
      </c>
      <c r="J74" s="48">
        <f t="shared" si="5"/>
        <v>178207500</v>
      </c>
      <c r="K74" s="47">
        <f t="shared" si="6"/>
        <v>103575500</v>
      </c>
      <c r="L74" s="48">
        <f t="shared" si="7"/>
        <v>159549500</v>
      </c>
    </row>
    <row r="75" spans="1:12" ht="54" x14ac:dyDescent="0.25">
      <c r="A75" s="43">
        <v>700410</v>
      </c>
      <c r="B75" s="44"/>
      <c r="C75" s="44" t="s">
        <v>3879</v>
      </c>
      <c r="D75" s="45"/>
      <c r="E75" s="46">
        <v>2.4700000000000002</v>
      </c>
      <c r="F75" s="46">
        <v>1.31</v>
      </c>
      <c r="G75" s="46">
        <v>1.1599999999999999</v>
      </c>
      <c r="H75" s="46">
        <v>0</v>
      </c>
      <c r="I75" s="47">
        <f t="shared" si="4"/>
        <v>2047485</v>
      </c>
      <c r="J75" s="48">
        <f t="shared" si="5"/>
        <v>8339500</v>
      </c>
      <c r="K75" s="47">
        <f t="shared" si="6"/>
        <v>4813100</v>
      </c>
      <c r="L75" s="48">
        <f t="shared" si="7"/>
        <v>7457900</v>
      </c>
    </row>
    <row r="76" spans="1:12" ht="54" x14ac:dyDescent="0.25">
      <c r="A76" s="43">
        <v>700415</v>
      </c>
      <c r="B76" s="44"/>
      <c r="C76" s="44" t="s">
        <v>3880</v>
      </c>
      <c r="D76" s="45"/>
      <c r="E76" s="46">
        <v>3.96</v>
      </c>
      <c r="F76" s="46">
        <v>1.98</v>
      </c>
      <c r="G76" s="46">
        <v>1.98</v>
      </c>
      <c r="H76" s="46">
        <v>0</v>
      </c>
      <c r="I76" s="47">
        <f t="shared" si="4"/>
        <v>3353130</v>
      </c>
      <c r="J76" s="48">
        <f t="shared" si="5"/>
        <v>13761000</v>
      </c>
      <c r="K76" s="47">
        <f t="shared" si="6"/>
        <v>7741800</v>
      </c>
      <c r="L76" s="48">
        <f t="shared" si="7"/>
        <v>12256200</v>
      </c>
    </row>
    <row r="77" spans="1:12" ht="54" x14ac:dyDescent="0.25">
      <c r="A77" s="43">
        <v>700420</v>
      </c>
      <c r="B77" s="44"/>
      <c r="C77" s="44" t="s">
        <v>3881</v>
      </c>
      <c r="D77" s="45"/>
      <c r="E77" s="46">
        <v>1.58</v>
      </c>
      <c r="F77" s="46">
        <v>0.81</v>
      </c>
      <c r="G77" s="46">
        <v>0.77</v>
      </c>
      <c r="H77" s="46">
        <v>0</v>
      </c>
      <c r="I77" s="47">
        <f t="shared" si="4"/>
        <v>1326135</v>
      </c>
      <c r="J77" s="48">
        <f t="shared" si="5"/>
        <v>5425500</v>
      </c>
      <c r="K77" s="47">
        <f t="shared" si="6"/>
        <v>3084700</v>
      </c>
      <c r="L77" s="48">
        <f t="shared" si="7"/>
        <v>4840300</v>
      </c>
    </row>
    <row r="78" spans="1:12" ht="36" x14ac:dyDescent="0.25">
      <c r="A78" s="43">
        <v>700425</v>
      </c>
      <c r="B78" s="44"/>
      <c r="C78" s="44" t="s">
        <v>3882</v>
      </c>
      <c r="D78" s="45"/>
      <c r="E78" s="46">
        <v>2.19</v>
      </c>
      <c r="F78" s="46">
        <v>1.1599999999999999</v>
      </c>
      <c r="G78" s="46">
        <v>1.03</v>
      </c>
      <c r="H78" s="46">
        <v>0</v>
      </c>
      <c r="I78" s="47">
        <f t="shared" si="4"/>
        <v>1816260</v>
      </c>
      <c r="J78" s="48">
        <f t="shared" si="5"/>
        <v>7399000</v>
      </c>
      <c r="K78" s="47">
        <f t="shared" si="6"/>
        <v>4267800</v>
      </c>
      <c r="L78" s="48">
        <f t="shared" si="7"/>
        <v>6616200</v>
      </c>
    </row>
    <row r="79" spans="1:12" ht="36" x14ac:dyDescent="0.25">
      <c r="A79" s="43">
        <v>700430</v>
      </c>
      <c r="B79" s="44"/>
      <c r="C79" s="44" t="s">
        <v>3883</v>
      </c>
      <c r="D79" s="45"/>
      <c r="E79" s="46">
        <v>2.98</v>
      </c>
      <c r="F79" s="46">
        <v>1.49</v>
      </c>
      <c r="G79" s="46">
        <v>1.49</v>
      </c>
      <c r="H79" s="46">
        <v>0</v>
      </c>
      <c r="I79" s="47">
        <f t="shared" si="4"/>
        <v>2523315</v>
      </c>
      <c r="J79" s="48">
        <f t="shared" si="5"/>
        <v>10355500</v>
      </c>
      <c r="K79" s="47">
        <f t="shared" si="6"/>
        <v>5825900</v>
      </c>
      <c r="L79" s="48">
        <f t="shared" si="7"/>
        <v>9223100</v>
      </c>
    </row>
    <row r="80" spans="1:12" ht="36" x14ac:dyDescent="0.25">
      <c r="A80" s="43">
        <v>700435</v>
      </c>
      <c r="B80" s="44"/>
      <c r="C80" s="44" t="s">
        <v>3884</v>
      </c>
      <c r="D80" s="45"/>
      <c r="E80" s="46">
        <v>2.98</v>
      </c>
      <c r="F80" s="46">
        <v>1.49</v>
      </c>
      <c r="G80" s="46">
        <v>1.49</v>
      </c>
      <c r="H80" s="46">
        <v>0</v>
      </c>
      <c r="I80" s="47">
        <f t="shared" si="4"/>
        <v>2523315</v>
      </c>
      <c r="J80" s="48">
        <f t="shared" si="5"/>
        <v>10355500</v>
      </c>
      <c r="K80" s="47">
        <f t="shared" si="6"/>
        <v>5825900</v>
      </c>
      <c r="L80" s="48">
        <f t="shared" si="7"/>
        <v>9223100</v>
      </c>
    </row>
    <row r="81" spans="1:12" ht="54" x14ac:dyDescent="0.25">
      <c r="A81" s="43">
        <v>700440</v>
      </c>
      <c r="B81" s="44"/>
      <c r="C81" s="44" t="s">
        <v>3885</v>
      </c>
      <c r="D81" s="45"/>
      <c r="E81" s="46">
        <v>5.48</v>
      </c>
      <c r="F81" s="46">
        <v>2.74</v>
      </c>
      <c r="G81" s="46">
        <v>2.74</v>
      </c>
      <c r="H81" s="46">
        <v>0</v>
      </c>
      <c r="I81" s="47">
        <f t="shared" si="4"/>
        <v>4640190.0000000009</v>
      </c>
      <c r="J81" s="48">
        <f t="shared" si="5"/>
        <v>19043000</v>
      </c>
      <c r="K81" s="47">
        <f t="shared" si="6"/>
        <v>10713400</v>
      </c>
      <c r="L81" s="48">
        <f t="shared" si="7"/>
        <v>16960600</v>
      </c>
    </row>
    <row r="82" spans="1:12" ht="54" x14ac:dyDescent="0.25">
      <c r="A82" s="43">
        <v>700445</v>
      </c>
      <c r="B82" s="44"/>
      <c r="C82" s="44" t="s">
        <v>3886</v>
      </c>
      <c r="D82" s="45"/>
      <c r="E82" s="46">
        <v>3.66</v>
      </c>
      <c r="F82" s="46">
        <v>1.83</v>
      </c>
      <c r="G82" s="46">
        <v>1.83</v>
      </c>
      <c r="H82" s="46">
        <v>0</v>
      </c>
      <c r="I82" s="47">
        <f t="shared" si="4"/>
        <v>3099105</v>
      </c>
      <c r="J82" s="48">
        <f t="shared" si="5"/>
        <v>12718500</v>
      </c>
      <c r="K82" s="47">
        <f t="shared" si="6"/>
        <v>7155300</v>
      </c>
      <c r="L82" s="48">
        <f t="shared" si="7"/>
        <v>11327700</v>
      </c>
    </row>
    <row r="83" spans="1:12" ht="54" x14ac:dyDescent="0.25">
      <c r="A83" s="43">
        <v>700450</v>
      </c>
      <c r="B83" s="44"/>
      <c r="C83" s="44" t="s">
        <v>3887</v>
      </c>
      <c r="D83" s="45"/>
      <c r="E83" s="46">
        <v>2.3199999999999998</v>
      </c>
      <c r="F83" s="46">
        <v>1.1599999999999999</v>
      </c>
      <c r="G83" s="46">
        <v>1.1599999999999999</v>
      </c>
      <c r="H83" s="46">
        <v>0</v>
      </c>
      <c r="I83" s="47">
        <f t="shared" si="4"/>
        <v>1964460</v>
      </c>
      <c r="J83" s="48">
        <f t="shared" si="5"/>
        <v>8062000</v>
      </c>
      <c r="K83" s="47">
        <f t="shared" si="6"/>
        <v>4535600</v>
      </c>
      <c r="L83" s="48">
        <f t="shared" si="7"/>
        <v>7180400</v>
      </c>
    </row>
    <row r="84" spans="1:12" ht="36" x14ac:dyDescent="0.25">
      <c r="A84" s="43">
        <v>700455</v>
      </c>
      <c r="B84" s="44"/>
      <c r="C84" s="44" t="s">
        <v>3888</v>
      </c>
      <c r="D84" s="45"/>
      <c r="E84" s="46">
        <v>3.26</v>
      </c>
      <c r="F84" s="46">
        <v>1.63</v>
      </c>
      <c r="G84" s="46">
        <v>1.63</v>
      </c>
      <c r="H84" s="46">
        <v>0</v>
      </c>
      <c r="I84" s="47">
        <f t="shared" si="4"/>
        <v>2760404.9999999995</v>
      </c>
      <c r="J84" s="48">
        <f t="shared" si="5"/>
        <v>11328500</v>
      </c>
      <c r="K84" s="47">
        <f t="shared" si="6"/>
        <v>6373300</v>
      </c>
      <c r="L84" s="48">
        <f t="shared" si="7"/>
        <v>10089700</v>
      </c>
    </row>
    <row r="85" spans="1:12" ht="36" x14ac:dyDescent="0.25">
      <c r="A85" s="43">
        <v>700460</v>
      </c>
      <c r="B85" s="44"/>
      <c r="C85" s="44" t="s">
        <v>3889</v>
      </c>
      <c r="D85" s="45"/>
      <c r="E85" s="46">
        <v>3.4</v>
      </c>
      <c r="F85" s="46">
        <v>1.7</v>
      </c>
      <c r="G85" s="46">
        <v>1.7</v>
      </c>
      <c r="H85" s="46">
        <v>0</v>
      </c>
      <c r="I85" s="47">
        <f t="shared" si="4"/>
        <v>2878950</v>
      </c>
      <c r="J85" s="48">
        <f t="shared" si="5"/>
        <v>11815000</v>
      </c>
      <c r="K85" s="47">
        <f t="shared" si="6"/>
        <v>6647000</v>
      </c>
      <c r="L85" s="48">
        <f t="shared" si="7"/>
        <v>10523000</v>
      </c>
    </row>
    <row r="86" spans="1:12" ht="36" x14ac:dyDescent="0.25">
      <c r="A86" s="43">
        <v>700465</v>
      </c>
      <c r="B86" s="44"/>
      <c r="C86" s="44" t="s">
        <v>3890</v>
      </c>
      <c r="D86" s="45"/>
      <c r="E86" s="46">
        <v>1.7</v>
      </c>
      <c r="F86" s="46">
        <v>0.86</v>
      </c>
      <c r="G86" s="46">
        <v>0.84</v>
      </c>
      <c r="H86" s="46">
        <v>0</v>
      </c>
      <c r="I86" s="47">
        <f t="shared" si="4"/>
        <v>1433610</v>
      </c>
      <c r="J86" s="48">
        <f t="shared" si="5"/>
        <v>5875000</v>
      </c>
      <c r="K86" s="47">
        <f t="shared" si="6"/>
        <v>3321400</v>
      </c>
      <c r="L86" s="48">
        <f t="shared" si="7"/>
        <v>5236600</v>
      </c>
    </row>
    <row r="87" spans="1:12" ht="72" x14ac:dyDescent="0.25">
      <c r="A87" s="43">
        <v>700466</v>
      </c>
      <c r="B87" s="44" t="s">
        <v>16</v>
      </c>
      <c r="C87" s="44" t="s">
        <v>3891</v>
      </c>
      <c r="D87" s="45"/>
      <c r="E87" s="46">
        <v>11</v>
      </c>
      <c r="F87" s="46">
        <v>2</v>
      </c>
      <c r="G87" s="46">
        <v>9</v>
      </c>
      <c r="H87" s="46">
        <v>0</v>
      </c>
      <c r="I87" s="47">
        <f t="shared" si="4"/>
        <v>11367000</v>
      </c>
      <c r="J87" s="48">
        <f t="shared" si="5"/>
        <v>49600000</v>
      </c>
      <c r="K87" s="47">
        <f t="shared" si="6"/>
        <v>22240000</v>
      </c>
      <c r="L87" s="48">
        <f t="shared" si="7"/>
        <v>42760000</v>
      </c>
    </row>
    <row r="88" spans="1:12" ht="36" x14ac:dyDescent="0.25">
      <c r="A88" s="43">
        <v>700467</v>
      </c>
      <c r="B88" s="44" t="s">
        <v>16</v>
      </c>
      <c r="C88" s="44" t="s">
        <v>3892</v>
      </c>
      <c r="D88" s="45"/>
      <c r="E88" s="46">
        <v>14</v>
      </c>
      <c r="F88" s="46">
        <v>3</v>
      </c>
      <c r="G88" s="46">
        <v>11</v>
      </c>
      <c r="H88" s="46">
        <v>0</v>
      </c>
      <c r="I88" s="47">
        <f t="shared" si="4"/>
        <v>14200500</v>
      </c>
      <c r="J88" s="48">
        <f t="shared" si="5"/>
        <v>61650000</v>
      </c>
      <c r="K88" s="47">
        <f t="shared" si="6"/>
        <v>28210000</v>
      </c>
      <c r="L88" s="48">
        <f t="shared" si="7"/>
        <v>53290000</v>
      </c>
    </row>
    <row r="89" spans="1:12" ht="72" x14ac:dyDescent="0.25">
      <c r="A89" s="43">
        <v>700470</v>
      </c>
      <c r="B89" s="44"/>
      <c r="C89" s="44" t="s">
        <v>3893</v>
      </c>
      <c r="D89" s="45" t="s">
        <v>3894</v>
      </c>
      <c r="E89" s="46">
        <v>10.199999999999999</v>
      </c>
      <c r="F89" s="46">
        <v>5.2</v>
      </c>
      <c r="G89" s="46">
        <v>5</v>
      </c>
      <c r="H89" s="46">
        <v>0</v>
      </c>
      <c r="I89" s="47">
        <f t="shared" si="4"/>
        <v>8578200</v>
      </c>
      <c r="J89" s="48">
        <f t="shared" si="5"/>
        <v>35120000</v>
      </c>
      <c r="K89" s="47">
        <f t="shared" si="6"/>
        <v>19920000</v>
      </c>
      <c r="L89" s="48">
        <f t="shared" si="7"/>
        <v>31320000</v>
      </c>
    </row>
    <row r="90" spans="1:12" ht="72" x14ac:dyDescent="0.25">
      <c r="A90" s="43">
        <v>700475</v>
      </c>
      <c r="B90" s="44"/>
      <c r="C90" s="44" t="s">
        <v>3895</v>
      </c>
      <c r="D90" s="45" t="s">
        <v>3894</v>
      </c>
      <c r="E90" s="46">
        <v>10.199999999999999</v>
      </c>
      <c r="F90" s="46">
        <v>5.2</v>
      </c>
      <c r="G90" s="46">
        <v>5</v>
      </c>
      <c r="H90" s="46">
        <v>0</v>
      </c>
      <c r="I90" s="47">
        <f t="shared" si="4"/>
        <v>8578200</v>
      </c>
      <c r="J90" s="48">
        <f t="shared" si="5"/>
        <v>35120000</v>
      </c>
      <c r="K90" s="47">
        <f t="shared" si="6"/>
        <v>19920000</v>
      </c>
      <c r="L90" s="48">
        <f t="shared" si="7"/>
        <v>31320000</v>
      </c>
    </row>
    <row r="91" spans="1:12" ht="72" x14ac:dyDescent="0.25">
      <c r="A91" s="43">
        <v>700480</v>
      </c>
      <c r="B91" s="44"/>
      <c r="C91" s="44" t="s">
        <v>3896</v>
      </c>
      <c r="D91" s="45" t="s">
        <v>3894</v>
      </c>
      <c r="E91" s="46">
        <v>9.6</v>
      </c>
      <c r="F91" s="46">
        <v>4.5999999999999996</v>
      </c>
      <c r="G91" s="46">
        <v>5</v>
      </c>
      <c r="H91" s="46">
        <v>0</v>
      </c>
      <c r="I91" s="47">
        <f t="shared" si="4"/>
        <v>8246100</v>
      </c>
      <c r="J91" s="48">
        <f t="shared" si="5"/>
        <v>34010000</v>
      </c>
      <c r="K91" s="47">
        <f t="shared" si="6"/>
        <v>18810000</v>
      </c>
      <c r="L91" s="48">
        <f t="shared" si="7"/>
        <v>30210000</v>
      </c>
    </row>
    <row r="92" spans="1:12" ht="72" x14ac:dyDescent="0.25">
      <c r="A92" s="43">
        <v>700485</v>
      </c>
      <c r="B92" s="44"/>
      <c r="C92" s="44" t="s">
        <v>3897</v>
      </c>
      <c r="D92" s="45" t="s">
        <v>3894</v>
      </c>
      <c r="E92" s="46">
        <v>12.68</v>
      </c>
      <c r="F92" s="46">
        <v>6.78</v>
      </c>
      <c r="G92" s="46">
        <v>5.9</v>
      </c>
      <c r="H92" s="46">
        <v>0</v>
      </c>
      <c r="I92" s="47">
        <f t="shared" si="4"/>
        <v>10478730</v>
      </c>
      <c r="J92" s="48">
        <f t="shared" si="5"/>
        <v>42633000</v>
      </c>
      <c r="K92" s="47">
        <f t="shared" si="6"/>
        <v>24697000</v>
      </c>
      <c r="L92" s="48">
        <f t="shared" si="7"/>
        <v>38149000</v>
      </c>
    </row>
    <row r="93" spans="1:12" ht="72" x14ac:dyDescent="0.25">
      <c r="A93" s="43">
        <v>700490</v>
      </c>
      <c r="B93" s="44"/>
      <c r="C93" s="44" t="s">
        <v>3898</v>
      </c>
      <c r="D93" s="45" t="s">
        <v>3894</v>
      </c>
      <c r="E93" s="46">
        <v>15.8</v>
      </c>
      <c r="F93" s="46">
        <v>7.8</v>
      </c>
      <c r="G93" s="46">
        <v>8</v>
      </c>
      <c r="H93" s="46">
        <v>0</v>
      </c>
      <c r="I93" s="47">
        <f t="shared" si="4"/>
        <v>13437300</v>
      </c>
      <c r="J93" s="48">
        <f t="shared" si="5"/>
        <v>55230000</v>
      </c>
      <c r="K93" s="47">
        <f t="shared" si="6"/>
        <v>30910000</v>
      </c>
      <c r="L93" s="48">
        <f t="shared" si="7"/>
        <v>49150000</v>
      </c>
    </row>
    <row r="94" spans="1:12" ht="36" x14ac:dyDescent="0.25">
      <c r="A94" s="43">
        <v>700495</v>
      </c>
      <c r="B94" s="44"/>
      <c r="C94" s="44" t="s">
        <v>3899</v>
      </c>
      <c r="D94" s="45"/>
      <c r="E94" s="46">
        <v>7.46</v>
      </c>
      <c r="F94" s="46">
        <v>4.0199999999999996</v>
      </c>
      <c r="G94" s="46">
        <v>3.44</v>
      </c>
      <c r="H94" s="46">
        <v>0</v>
      </c>
      <c r="I94" s="47">
        <f t="shared" si="4"/>
        <v>6146670</v>
      </c>
      <c r="J94" s="48">
        <f t="shared" si="5"/>
        <v>24981000</v>
      </c>
      <c r="K94" s="47">
        <f t="shared" si="6"/>
        <v>14523400</v>
      </c>
      <c r="L94" s="48">
        <f t="shared" si="7"/>
        <v>22366600</v>
      </c>
    </row>
    <row r="95" spans="1:12" ht="36" x14ac:dyDescent="0.25">
      <c r="A95" s="43">
        <v>700500</v>
      </c>
      <c r="B95" s="44"/>
      <c r="C95" s="44" t="s">
        <v>3900</v>
      </c>
      <c r="D95" s="45"/>
      <c r="E95" s="46">
        <v>1.75</v>
      </c>
      <c r="F95" s="46">
        <v>0.93</v>
      </c>
      <c r="G95" s="46">
        <v>0.82</v>
      </c>
      <c r="H95" s="46">
        <v>0</v>
      </c>
      <c r="I95" s="47">
        <f t="shared" si="4"/>
        <v>1449555</v>
      </c>
      <c r="J95" s="48">
        <f t="shared" si="5"/>
        <v>5902500</v>
      </c>
      <c r="K95" s="47">
        <f t="shared" si="6"/>
        <v>3409700</v>
      </c>
      <c r="L95" s="48">
        <f t="shared" si="7"/>
        <v>5279300</v>
      </c>
    </row>
    <row r="96" spans="1:12" ht="54" x14ac:dyDescent="0.25">
      <c r="A96" s="43">
        <v>700505</v>
      </c>
      <c r="B96" s="44"/>
      <c r="C96" s="44" t="s">
        <v>3901</v>
      </c>
      <c r="D96" s="45"/>
      <c r="E96" s="46">
        <v>1.41</v>
      </c>
      <c r="F96" s="46">
        <v>0.75</v>
      </c>
      <c r="G96" s="46">
        <v>0.66</v>
      </c>
      <c r="H96" s="46">
        <v>0</v>
      </c>
      <c r="I96" s="47">
        <f t="shared" si="4"/>
        <v>1167525</v>
      </c>
      <c r="J96" s="48">
        <f t="shared" si="5"/>
        <v>4753500</v>
      </c>
      <c r="K96" s="47">
        <f t="shared" si="6"/>
        <v>2747100</v>
      </c>
      <c r="L96" s="48">
        <f t="shared" si="7"/>
        <v>4251900</v>
      </c>
    </row>
    <row r="97" spans="1:12" ht="36" x14ac:dyDescent="0.25">
      <c r="A97" s="43">
        <v>700510</v>
      </c>
      <c r="B97" s="44"/>
      <c r="C97" s="44" t="s">
        <v>3902</v>
      </c>
      <c r="D97" s="45"/>
      <c r="E97" s="46">
        <v>1.7</v>
      </c>
      <c r="F97" s="46">
        <v>0.86</v>
      </c>
      <c r="G97" s="46">
        <v>0.84</v>
      </c>
      <c r="H97" s="46">
        <v>0</v>
      </c>
      <c r="I97" s="47">
        <f t="shared" si="4"/>
        <v>1433610</v>
      </c>
      <c r="J97" s="48">
        <f t="shared" si="5"/>
        <v>5875000</v>
      </c>
      <c r="K97" s="47">
        <f t="shared" si="6"/>
        <v>3321400</v>
      </c>
      <c r="L97" s="48">
        <f t="shared" si="7"/>
        <v>5236600</v>
      </c>
    </row>
    <row r="98" spans="1:12" ht="36" x14ac:dyDescent="0.25">
      <c r="A98" s="43">
        <v>700515</v>
      </c>
      <c r="B98" s="44"/>
      <c r="C98" s="44" t="s">
        <v>3903</v>
      </c>
      <c r="D98" s="45"/>
      <c r="E98" s="46">
        <v>1.7</v>
      </c>
      <c r="F98" s="46">
        <v>0.86</v>
      </c>
      <c r="G98" s="46">
        <v>0.84</v>
      </c>
      <c r="H98" s="46">
        <v>0</v>
      </c>
      <c r="I98" s="47">
        <f t="shared" si="4"/>
        <v>1433610</v>
      </c>
      <c r="J98" s="48">
        <f t="shared" si="5"/>
        <v>5875000</v>
      </c>
      <c r="K98" s="47">
        <f t="shared" si="6"/>
        <v>3321400</v>
      </c>
      <c r="L98" s="48">
        <f t="shared" si="7"/>
        <v>5236600</v>
      </c>
    </row>
    <row r="99" spans="1:12" ht="36" x14ac:dyDescent="0.25">
      <c r="A99" s="43">
        <v>700520</v>
      </c>
      <c r="B99" s="44"/>
      <c r="C99" s="44" t="s">
        <v>3904</v>
      </c>
      <c r="D99" s="45"/>
      <c r="E99" s="46">
        <v>1.41</v>
      </c>
      <c r="F99" s="46">
        <v>0.75</v>
      </c>
      <c r="G99" s="46">
        <v>0.66</v>
      </c>
      <c r="H99" s="46">
        <v>0</v>
      </c>
      <c r="I99" s="47">
        <f t="shared" si="4"/>
        <v>1167525</v>
      </c>
      <c r="J99" s="48">
        <f t="shared" si="5"/>
        <v>4753500</v>
      </c>
      <c r="K99" s="47">
        <f t="shared" si="6"/>
        <v>2747100</v>
      </c>
      <c r="L99" s="48">
        <f t="shared" si="7"/>
        <v>4251900</v>
      </c>
    </row>
    <row r="100" spans="1:12" ht="36" x14ac:dyDescent="0.25">
      <c r="A100" s="43">
        <v>700525</v>
      </c>
      <c r="B100" s="44"/>
      <c r="C100" s="44" t="s">
        <v>3905</v>
      </c>
      <c r="D100" s="45"/>
      <c r="E100" s="46">
        <v>1.77</v>
      </c>
      <c r="F100" s="46">
        <v>0.93</v>
      </c>
      <c r="G100" s="46">
        <v>0.84</v>
      </c>
      <c r="H100" s="46">
        <v>0</v>
      </c>
      <c r="I100" s="47">
        <f t="shared" si="4"/>
        <v>1472355</v>
      </c>
      <c r="J100" s="48">
        <f t="shared" si="5"/>
        <v>6004500</v>
      </c>
      <c r="K100" s="47">
        <f t="shared" si="6"/>
        <v>3450900</v>
      </c>
      <c r="L100" s="48">
        <f t="shared" si="7"/>
        <v>5366100</v>
      </c>
    </row>
    <row r="101" spans="1:12" ht="36" x14ac:dyDescent="0.25">
      <c r="A101" s="43">
        <v>700530</v>
      </c>
      <c r="B101" s="44"/>
      <c r="C101" s="44" t="s">
        <v>3906</v>
      </c>
      <c r="D101" s="45"/>
      <c r="E101" s="46">
        <v>1.32</v>
      </c>
      <c r="F101" s="46">
        <v>0.66</v>
      </c>
      <c r="G101" s="46">
        <v>0.66</v>
      </c>
      <c r="H101" s="46">
        <v>0</v>
      </c>
      <c r="I101" s="47">
        <f t="shared" si="4"/>
        <v>1117710</v>
      </c>
      <c r="J101" s="48">
        <f t="shared" si="5"/>
        <v>4587000</v>
      </c>
      <c r="K101" s="47">
        <f t="shared" si="6"/>
        <v>2580600</v>
      </c>
      <c r="L101" s="48">
        <f t="shared" si="7"/>
        <v>4085400</v>
      </c>
    </row>
    <row r="102" spans="1:12" ht="36" x14ac:dyDescent="0.25">
      <c r="A102" s="43">
        <v>700535</v>
      </c>
      <c r="B102" s="44"/>
      <c r="C102" s="44" t="s">
        <v>3907</v>
      </c>
      <c r="D102" s="45"/>
      <c r="E102" s="46">
        <v>1.41</v>
      </c>
      <c r="F102" s="46">
        <v>0.75</v>
      </c>
      <c r="G102" s="46">
        <v>0.66</v>
      </c>
      <c r="H102" s="46">
        <v>0</v>
      </c>
      <c r="I102" s="47">
        <f t="shared" si="4"/>
        <v>1167525</v>
      </c>
      <c r="J102" s="48">
        <f t="shared" si="5"/>
        <v>4753500</v>
      </c>
      <c r="K102" s="47">
        <f t="shared" si="6"/>
        <v>2747100</v>
      </c>
      <c r="L102" s="48">
        <f t="shared" si="7"/>
        <v>4251900</v>
      </c>
    </row>
    <row r="103" spans="1:12" ht="36" x14ac:dyDescent="0.25">
      <c r="A103" s="43">
        <v>700540</v>
      </c>
      <c r="B103" s="44"/>
      <c r="C103" s="44" t="s">
        <v>3908</v>
      </c>
      <c r="D103" s="45"/>
      <c r="E103" s="46">
        <v>1.77</v>
      </c>
      <c r="F103" s="46">
        <v>0.93</v>
      </c>
      <c r="G103" s="46">
        <v>0.84</v>
      </c>
      <c r="H103" s="46">
        <v>0</v>
      </c>
      <c r="I103" s="47">
        <f t="shared" si="4"/>
        <v>1472355</v>
      </c>
      <c r="J103" s="48">
        <f t="shared" si="5"/>
        <v>6004500</v>
      </c>
      <c r="K103" s="47">
        <f t="shared" si="6"/>
        <v>3450900</v>
      </c>
      <c r="L103" s="48">
        <f t="shared" si="7"/>
        <v>5366100</v>
      </c>
    </row>
    <row r="104" spans="1:12" ht="36" x14ac:dyDescent="0.25">
      <c r="A104" s="43">
        <v>700545</v>
      </c>
      <c r="B104" s="44"/>
      <c r="C104" s="44" t="s">
        <v>3909</v>
      </c>
      <c r="D104" s="45"/>
      <c r="E104" s="46">
        <v>2.1800000000000002</v>
      </c>
      <c r="F104" s="46">
        <v>1.0900000000000001</v>
      </c>
      <c r="G104" s="46">
        <v>1.0900000000000001</v>
      </c>
      <c r="H104" s="46">
        <v>0</v>
      </c>
      <c r="I104" s="47">
        <f t="shared" si="4"/>
        <v>1845915</v>
      </c>
      <c r="J104" s="48">
        <f t="shared" si="5"/>
        <v>7575500</v>
      </c>
      <c r="K104" s="47">
        <f t="shared" si="6"/>
        <v>4261900</v>
      </c>
      <c r="L104" s="48">
        <f t="shared" si="7"/>
        <v>6747100</v>
      </c>
    </row>
    <row r="105" spans="1:12" ht="36" x14ac:dyDescent="0.25">
      <c r="A105" s="43">
        <v>700550</v>
      </c>
      <c r="B105" s="44"/>
      <c r="C105" s="44" t="s">
        <v>3910</v>
      </c>
      <c r="D105" s="45"/>
      <c r="E105" s="46">
        <v>1.41</v>
      </c>
      <c r="F105" s="46">
        <v>0.75</v>
      </c>
      <c r="G105" s="46">
        <v>0.66</v>
      </c>
      <c r="H105" s="46">
        <v>0</v>
      </c>
      <c r="I105" s="47">
        <f t="shared" si="4"/>
        <v>1167525</v>
      </c>
      <c r="J105" s="48">
        <f t="shared" si="5"/>
        <v>4753500</v>
      </c>
      <c r="K105" s="47">
        <f t="shared" si="6"/>
        <v>2747100</v>
      </c>
      <c r="L105" s="48">
        <f t="shared" si="7"/>
        <v>4251900</v>
      </c>
    </row>
    <row r="106" spans="1:12" ht="36" x14ac:dyDescent="0.25">
      <c r="A106" s="43">
        <v>700555</v>
      </c>
      <c r="B106" s="44"/>
      <c r="C106" s="44" t="s">
        <v>3911</v>
      </c>
      <c r="D106" s="45"/>
      <c r="E106" s="46">
        <v>1.63</v>
      </c>
      <c r="F106" s="46">
        <v>0.79</v>
      </c>
      <c r="G106" s="46">
        <v>0.84</v>
      </c>
      <c r="H106" s="46">
        <v>0</v>
      </c>
      <c r="I106" s="47">
        <f t="shared" si="4"/>
        <v>1394865</v>
      </c>
      <c r="J106" s="48">
        <f t="shared" si="5"/>
        <v>5745500</v>
      </c>
      <c r="K106" s="47">
        <f t="shared" si="6"/>
        <v>3191900</v>
      </c>
      <c r="L106" s="48">
        <f t="shared" si="7"/>
        <v>5107100</v>
      </c>
    </row>
    <row r="107" spans="1:12" ht="19.5" x14ac:dyDescent="0.25">
      <c r="A107" s="43">
        <v>700560</v>
      </c>
      <c r="B107" s="44"/>
      <c r="C107" s="44" t="s">
        <v>3912</v>
      </c>
      <c r="D107" s="45"/>
      <c r="E107" s="46">
        <v>9.11</v>
      </c>
      <c r="F107" s="46">
        <v>4.4000000000000004</v>
      </c>
      <c r="G107" s="46">
        <v>4.71</v>
      </c>
      <c r="H107" s="46">
        <v>0</v>
      </c>
      <c r="I107" s="47">
        <f t="shared" si="4"/>
        <v>7804800</v>
      </c>
      <c r="J107" s="48">
        <f t="shared" si="5"/>
        <v>32161000</v>
      </c>
      <c r="K107" s="47">
        <f t="shared" si="6"/>
        <v>17842600</v>
      </c>
      <c r="L107" s="48">
        <f t="shared" si="7"/>
        <v>28581400</v>
      </c>
    </row>
    <row r="108" spans="1:12" ht="54" x14ac:dyDescent="0.25">
      <c r="A108" s="43">
        <v>700565</v>
      </c>
      <c r="B108" s="44"/>
      <c r="C108" s="44" t="s">
        <v>3913</v>
      </c>
      <c r="D108" s="45"/>
      <c r="E108" s="46">
        <v>2.86</v>
      </c>
      <c r="F108" s="46">
        <v>1.43</v>
      </c>
      <c r="G108" s="46">
        <v>1.43</v>
      </c>
      <c r="H108" s="46">
        <v>0</v>
      </c>
      <c r="I108" s="47">
        <f t="shared" si="4"/>
        <v>2421705</v>
      </c>
      <c r="J108" s="48">
        <f t="shared" si="5"/>
        <v>9938500</v>
      </c>
      <c r="K108" s="47">
        <f t="shared" si="6"/>
        <v>5591300</v>
      </c>
      <c r="L108" s="48">
        <f t="shared" si="7"/>
        <v>8851700</v>
      </c>
    </row>
    <row r="109" spans="1:12" ht="36" x14ac:dyDescent="0.25">
      <c r="A109" s="43">
        <v>700570</v>
      </c>
      <c r="B109" s="44"/>
      <c r="C109" s="44" t="s">
        <v>3914</v>
      </c>
      <c r="D109" s="45"/>
      <c r="E109" s="46">
        <v>1.9</v>
      </c>
      <c r="F109" s="46">
        <v>1.01</v>
      </c>
      <c r="G109" s="46">
        <v>0.89</v>
      </c>
      <c r="H109" s="46">
        <v>0</v>
      </c>
      <c r="I109" s="47">
        <f t="shared" si="4"/>
        <v>1573635</v>
      </c>
      <c r="J109" s="48">
        <f t="shared" si="5"/>
        <v>6407500</v>
      </c>
      <c r="K109" s="47">
        <f t="shared" si="6"/>
        <v>3701900</v>
      </c>
      <c r="L109" s="48">
        <f t="shared" si="7"/>
        <v>5731100</v>
      </c>
    </row>
    <row r="110" spans="1:12" ht="54" x14ac:dyDescent="0.25">
      <c r="A110" s="43">
        <v>700575</v>
      </c>
      <c r="B110" s="44"/>
      <c r="C110" s="44" t="s">
        <v>3915</v>
      </c>
      <c r="D110" s="45"/>
      <c r="E110" s="46">
        <v>4.96</v>
      </c>
      <c r="F110" s="46">
        <v>2.6</v>
      </c>
      <c r="G110" s="46">
        <v>2.36</v>
      </c>
      <c r="H110" s="46">
        <v>0</v>
      </c>
      <c r="I110" s="47">
        <f t="shared" si="4"/>
        <v>4129500</v>
      </c>
      <c r="J110" s="48">
        <f t="shared" si="5"/>
        <v>16846000</v>
      </c>
      <c r="K110" s="47">
        <f t="shared" si="6"/>
        <v>9671600</v>
      </c>
      <c r="L110" s="48">
        <f t="shared" si="7"/>
        <v>15052400</v>
      </c>
    </row>
    <row r="111" spans="1:12" ht="36" x14ac:dyDescent="0.25">
      <c r="A111" s="43">
        <v>700580</v>
      </c>
      <c r="B111" s="44"/>
      <c r="C111" s="44" t="s">
        <v>3916</v>
      </c>
      <c r="D111" s="45"/>
      <c r="E111" s="46">
        <v>1.7</v>
      </c>
      <c r="F111" s="46">
        <v>0.86</v>
      </c>
      <c r="G111" s="46">
        <v>0.84</v>
      </c>
      <c r="H111" s="46">
        <v>0</v>
      </c>
      <c r="I111" s="47">
        <f t="shared" si="4"/>
        <v>1433610</v>
      </c>
      <c r="J111" s="48">
        <f t="shared" si="5"/>
        <v>5875000</v>
      </c>
      <c r="K111" s="47">
        <f t="shared" si="6"/>
        <v>3321400</v>
      </c>
      <c r="L111" s="48">
        <f t="shared" si="7"/>
        <v>5236600</v>
      </c>
    </row>
    <row r="112" spans="1:12" ht="54" x14ac:dyDescent="0.25">
      <c r="A112" s="43">
        <v>700585</v>
      </c>
      <c r="B112" s="44"/>
      <c r="C112" s="44" t="s">
        <v>3917</v>
      </c>
      <c r="D112" s="45"/>
      <c r="E112" s="46">
        <v>2.3199999999999998</v>
      </c>
      <c r="F112" s="46">
        <v>1.1599999999999999</v>
      </c>
      <c r="G112" s="46">
        <v>1.1599999999999999</v>
      </c>
      <c r="H112" s="46">
        <v>0</v>
      </c>
      <c r="I112" s="47">
        <f t="shared" si="4"/>
        <v>1964460</v>
      </c>
      <c r="J112" s="48">
        <f t="shared" si="5"/>
        <v>8062000</v>
      </c>
      <c r="K112" s="47">
        <f t="shared" si="6"/>
        <v>4535600</v>
      </c>
      <c r="L112" s="48">
        <f t="shared" si="7"/>
        <v>7180400</v>
      </c>
    </row>
    <row r="113" spans="1:12" ht="36" x14ac:dyDescent="0.25">
      <c r="A113" s="43">
        <v>700590</v>
      </c>
      <c r="B113" s="44"/>
      <c r="C113" s="44" t="s">
        <v>3918</v>
      </c>
      <c r="D113" s="45"/>
      <c r="E113" s="46">
        <v>1.72</v>
      </c>
      <c r="F113" s="46">
        <v>0.83</v>
      </c>
      <c r="G113" s="46">
        <v>0.89</v>
      </c>
      <c r="H113" s="46">
        <v>0</v>
      </c>
      <c r="I113" s="47">
        <f t="shared" si="4"/>
        <v>1474005</v>
      </c>
      <c r="J113" s="48">
        <f t="shared" si="5"/>
        <v>6074500</v>
      </c>
      <c r="K113" s="47">
        <f t="shared" si="6"/>
        <v>3368900</v>
      </c>
      <c r="L113" s="48">
        <f t="shared" si="7"/>
        <v>5398100</v>
      </c>
    </row>
    <row r="114" spans="1:12" ht="54" x14ac:dyDescent="0.25">
      <c r="A114" s="43">
        <v>700595</v>
      </c>
      <c r="B114" s="44"/>
      <c r="C114" s="44" t="s">
        <v>3919</v>
      </c>
      <c r="D114" s="45"/>
      <c r="E114" s="46">
        <v>1.32</v>
      </c>
      <c r="F114" s="46">
        <v>0.66</v>
      </c>
      <c r="G114" s="46">
        <v>0.66</v>
      </c>
      <c r="H114" s="46">
        <v>0</v>
      </c>
      <c r="I114" s="47">
        <f t="shared" si="4"/>
        <v>1117710</v>
      </c>
      <c r="J114" s="48">
        <f t="shared" si="5"/>
        <v>4587000</v>
      </c>
      <c r="K114" s="47">
        <f t="shared" si="6"/>
        <v>2580600</v>
      </c>
      <c r="L114" s="48">
        <f t="shared" si="7"/>
        <v>4085400</v>
      </c>
    </row>
    <row r="115" spans="1:12" ht="54" x14ac:dyDescent="0.25">
      <c r="A115" s="43">
        <v>700600</v>
      </c>
      <c r="B115" s="44"/>
      <c r="C115" s="44" t="s">
        <v>3920</v>
      </c>
      <c r="D115" s="45"/>
      <c r="E115" s="46">
        <v>1.9</v>
      </c>
      <c r="F115" s="46">
        <v>0.95</v>
      </c>
      <c r="G115" s="46">
        <v>0.95</v>
      </c>
      <c r="H115" s="46">
        <v>0</v>
      </c>
      <c r="I115" s="47">
        <f t="shared" si="4"/>
        <v>1608825</v>
      </c>
      <c r="J115" s="48">
        <f t="shared" si="5"/>
        <v>6602500</v>
      </c>
      <c r="K115" s="47">
        <f t="shared" si="6"/>
        <v>3714500</v>
      </c>
      <c r="L115" s="48">
        <f t="shared" si="7"/>
        <v>5880500</v>
      </c>
    </row>
    <row r="116" spans="1:12" ht="36" x14ac:dyDescent="0.25">
      <c r="A116" s="43">
        <v>700605</v>
      </c>
      <c r="B116" s="44"/>
      <c r="C116" s="44" t="s">
        <v>3921</v>
      </c>
      <c r="D116" s="45"/>
      <c r="E116" s="46">
        <v>2.33</v>
      </c>
      <c r="F116" s="46">
        <v>1.2</v>
      </c>
      <c r="G116" s="46">
        <v>1.1299999999999999</v>
      </c>
      <c r="H116" s="46">
        <v>0</v>
      </c>
      <c r="I116" s="47">
        <f t="shared" si="4"/>
        <v>1952399.9999999998</v>
      </c>
      <c r="J116" s="48">
        <f t="shared" si="5"/>
        <v>7982999.9999999991</v>
      </c>
      <c r="K116" s="47">
        <f t="shared" si="6"/>
        <v>4547800</v>
      </c>
      <c r="L116" s="48">
        <f t="shared" si="7"/>
        <v>7124200</v>
      </c>
    </row>
    <row r="117" spans="1:12" ht="36" x14ac:dyDescent="0.25">
      <c r="A117" s="43">
        <v>700610</v>
      </c>
      <c r="B117" s="44"/>
      <c r="C117" s="44" t="s">
        <v>3922</v>
      </c>
      <c r="D117" s="45"/>
      <c r="E117" s="46">
        <v>1.64</v>
      </c>
      <c r="F117" s="46">
        <v>0.82</v>
      </c>
      <c r="G117" s="46">
        <v>0.82</v>
      </c>
      <c r="H117" s="46">
        <v>0</v>
      </c>
      <c r="I117" s="47">
        <f t="shared" si="4"/>
        <v>1388670</v>
      </c>
      <c r="J117" s="48">
        <f t="shared" si="5"/>
        <v>5699000</v>
      </c>
      <c r="K117" s="47">
        <f t="shared" si="6"/>
        <v>3206200</v>
      </c>
      <c r="L117" s="48">
        <f t="shared" si="7"/>
        <v>5075800</v>
      </c>
    </row>
    <row r="118" spans="1:12" ht="19.5" x14ac:dyDescent="0.25">
      <c r="A118" s="43">
        <v>700615</v>
      </c>
      <c r="B118" s="44"/>
      <c r="C118" s="44" t="s">
        <v>3923</v>
      </c>
      <c r="D118" s="45"/>
      <c r="E118" s="46">
        <v>1.98</v>
      </c>
      <c r="F118" s="46">
        <v>0.99</v>
      </c>
      <c r="G118" s="46">
        <v>0.99</v>
      </c>
      <c r="H118" s="46">
        <v>0</v>
      </c>
      <c r="I118" s="47">
        <f t="shared" si="4"/>
        <v>1676565</v>
      </c>
      <c r="J118" s="48">
        <f t="shared" si="5"/>
        <v>6880500</v>
      </c>
      <c r="K118" s="47">
        <f t="shared" si="6"/>
        <v>3870900</v>
      </c>
      <c r="L118" s="48">
        <f t="shared" si="7"/>
        <v>6128100</v>
      </c>
    </row>
    <row r="119" spans="1:12" ht="19.5" x14ac:dyDescent="0.25">
      <c r="A119" s="43">
        <v>700620</v>
      </c>
      <c r="B119" s="44"/>
      <c r="C119" s="44" t="s">
        <v>3924</v>
      </c>
      <c r="D119" s="45"/>
      <c r="E119" s="46">
        <v>1.41</v>
      </c>
      <c r="F119" s="46">
        <v>0.75</v>
      </c>
      <c r="G119" s="46">
        <v>0.66</v>
      </c>
      <c r="H119" s="46">
        <v>0</v>
      </c>
      <c r="I119" s="47">
        <f t="shared" si="4"/>
        <v>1167525</v>
      </c>
      <c r="J119" s="48">
        <f t="shared" si="5"/>
        <v>4753500</v>
      </c>
      <c r="K119" s="47">
        <f t="shared" si="6"/>
        <v>2747100</v>
      </c>
      <c r="L119" s="48">
        <f t="shared" si="7"/>
        <v>4251900</v>
      </c>
    </row>
    <row r="120" spans="1:12" ht="19.5" x14ac:dyDescent="0.25">
      <c r="A120" s="43">
        <v>700625</v>
      </c>
      <c r="B120" s="44"/>
      <c r="C120" s="44" t="s">
        <v>3925</v>
      </c>
      <c r="D120" s="45"/>
      <c r="E120" s="46">
        <v>1.75</v>
      </c>
      <c r="F120" s="46">
        <v>0.93</v>
      </c>
      <c r="G120" s="46">
        <v>0.82</v>
      </c>
      <c r="H120" s="46">
        <v>0</v>
      </c>
      <c r="I120" s="47">
        <f t="shared" si="4"/>
        <v>1449555</v>
      </c>
      <c r="J120" s="48">
        <f t="shared" si="5"/>
        <v>5902500</v>
      </c>
      <c r="K120" s="47">
        <f t="shared" si="6"/>
        <v>3409700</v>
      </c>
      <c r="L120" s="48">
        <f t="shared" si="7"/>
        <v>5279300</v>
      </c>
    </row>
    <row r="121" spans="1:12" ht="36" x14ac:dyDescent="0.25">
      <c r="A121" s="43">
        <v>700630</v>
      </c>
      <c r="B121" s="44"/>
      <c r="C121" s="44" t="s">
        <v>3926</v>
      </c>
      <c r="D121" s="45"/>
      <c r="E121" s="46">
        <v>2.0299999999999998</v>
      </c>
      <c r="F121" s="46">
        <v>0.98</v>
      </c>
      <c r="G121" s="46">
        <v>1.05</v>
      </c>
      <c r="H121" s="46">
        <v>0</v>
      </c>
      <c r="I121" s="47">
        <f t="shared" si="4"/>
        <v>1739430</v>
      </c>
      <c r="J121" s="48">
        <f t="shared" si="5"/>
        <v>7168000</v>
      </c>
      <c r="K121" s="47">
        <f t="shared" si="6"/>
        <v>3976000</v>
      </c>
      <c r="L121" s="48">
        <f t="shared" si="7"/>
        <v>6370000</v>
      </c>
    </row>
    <row r="122" spans="1:12" ht="36" x14ac:dyDescent="0.25">
      <c r="A122" s="43">
        <v>700635</v>
      </c>
      <c r="B122" s="44"/>
      <c r="C122" s="44" t="s">
        <v>3927</v>
      </c>
      <c r="D122" s="45"/>
      <c r="E122" s="46">
        <v>2.1800000000000002</v>
      </c>
      <c r="F122" s="46">
        <v>1.0900000000000001</v>
      </c>
      <c r="G122" s="46">
        <v>1.0900000000000001</v>
      </c>
      <c r="H122" s="46">
        <v>0</v>
      </c>
      <c r="I122" s="47">
        <f t="shared" si="4"/>
        <v>1845915</v>
      </c>
      <c r="J122" s="48">
        <f t="shared" si="5"/>
        <v>7575500</v>
      </c>
      <c r="K122" s="47">
        <f t="shared" si="6"/>
        <v>4261900</v>
      </c>
      <c r="L122" s="48">
        <f t="shared" si="7"/>
        <v>6747100</v>
      </c>
    </row>
    <row r="123" spans="1:12" ht="36" x14ac:dyDescent="0.25">
      <c r="A123" s="43">
        <v>700640</v>
      </c>
      <c r="B123" s="44"/>
      <c r="C123" s="44" t="s">
        <v>3928</v>
      </c>
      <c r="D123" s="45"/>
      <c r="E123" s="46">
        <v>7.05</v>
      </c>
      <c r="F123" s="46">
        <v>3.64</v>
      </c>
      <c r="G123" s="46">
        <v>3.41</v>
      </c>
      <c r="H123" s="46">
        <v>0</v>
      </c>
      <c r="I123" s="47">
        <f t="shared" si="4"/>
        <v>5902140</v>
      </c>
      <c r="J123" s="48">
        <f t="shared" si="5"/>
        <v>24125000</v>
      </c>
      <c r="K123" s="47">
        <f t="shared" si="6"/>
        <v>13758600</v>
      </c>
      <c r="L123" s="48">
        <f t="shared" si="7"/>
        <v>21533400</v>
      </c>
    </row>
    <row r="124" spans="1:12" ht="36" x14ac:dyDescent="0.25">
      <c r="A124" s="43">
        <v>700645</v>
      </c>
      <c r="B124" s="44"/>
      <c r="C124" s="44" t="s">
        <v>3929</v>
      </c>
      <c r="D124" s="45"/>
      <c r="E124" s="46">
        <v>1.5</v>
      </c>
      <c r="F124" s="46">
        <v>0.76</v>
      </c>
      <c r="G124" s="46">
        <v>0.74</v>
      </c>
      <c r="H124" s="46">
        <v>0</v>
      </c>
      <c r="I124" s="47">
        <f t="shared" si="4"/>
        <v>1264260</v>
      </c>
      <c r="J124" s="48">
        <f t="shared" si="5"/>
        <v>5180000</v>
      </c>
      <c r="K124" s="47">
        <f t="shared" si="6"/>
        <v>2930400</v>
      </c>
      <c r="L124" s="48">
        <f t="shared" si="7"/>
        <v>4617600</v>
      </c>
    </row>
    <row r="125" spans="1:12" ht="36" x14ac:dyDescent="0.25">
      <c r="A125" s="43">
        <v>700650</v>
      </c>
      <c r="B125" s="44"/>
      <c r="C125" s="44" t="s">
        <v>3930</v>
      </c>
      <c r="D125" s="45"/>
      <c r="E125" s="46">
        <v>1.64</v>
      </c>
      <c r="F125" s="46">
        <v>0.82</v>
      </c>
      <c r="G125" s="46">
        <v>0.82</v>
      </c>
      <c r="H125" s="46">
        <v>0</v>
      </c>
      <c r="I125" s="47">
        <f t="shared" si="4"/>
        <v>1388670</v>
      </c>
      <c r="J125" s="48">
        <f t="shared" si="5"/>
        <v>5699000</v>
      </c>
      <c r="K125" s="47">
        <f t="shared" si="6"/>
        <v>3206200</v>
      </c>
      <c r="L125" s="48">
        <f t="shared" si="7"/>
        <v>5075800</v>
      </c>
    </row>
    <row r="126" spans="1:12" ht="36" x14ac:dyDescent="0.25">
      <c r="A126" s="43">
        <v>700655</v>
      </c>
      <c r="B126" s="44"/>
      <c r="C126" s="44" t="s">
        <v>3931</v>
      </c>
      <c r="D126" s="45"/>
      <c r="E126" s="46">
        <v>4.87</v>
      </c>
      <c r="F126" s="46">
        <v>2.78</v>
      </c>
      <c r="G126" s="46">
        <v>2.09</v>
      </c>
      <c r="H126" s="46">
        <v>0</v>
      </c>
      <c r="I126" s="47">
        <f t="shared" si="4"/>
        <v>3921330</v>
      </c>
      <c r="J126" s="48">
        <f t="shared" si="5"/>
        <v>15802000</v>
      </c>
      <c r="K126" s="47">
        <f t="shared" si="6"/>
        <v>9448400</v>
      </c>
      <c r="L126" s="48">
        <f t="shared" si="7"/>
        <v>14213600</v>
      </c>
    </row>
    <row r="127" spans="1:12" ht="36" x14ac:dyDescent="0.25">
      <c r="A127" s="43">
        <v>700660</v>
      </c>
      <c r="B127" s="44"/>
      <c r="C127" s="44" t="s">
        <v>3932</v>
      </c>
      <c r="D127" s="45"/>
      <c r="E127" s="46">
        <v>7.45</v>
      </c>
      <c r="F127" s="46">
        <v>4.76</v>
      </c>
      <c r="G127" s="46">
        <v>2.69</v>
      </c>
      <c r="H127" s="46">
        <v>0</v>
      </c>
      <c r="I127" s="47">
        <f t="shared" si="4"/>
        <v>5701260</v>
      </c>
      <c r="J127" s="48">
        <f t="shared" si="5"/>
        <v>22525000</v>
      </c>
      <c r="K127" s="47">
        <f t="shared" si="6"/>
        <v>14347400</v>
      </c>
      <c r="L127" s="48">
        <f t="shared" si="7"/>
        <v>20480600</v>
      </c>
    </row>
    <row r="128" spans="1:12" ht="198" x14ac:dyDescent="0.25">
      <c r="A128" s="43">
        <v>700666</v>
      </c>
      <c r="B128" s="44" t="s">
        <v>16</v>
      </c>
      <c r="C128" s="44" t="s">
        <v>5532</v>
      </c>
      <c r="D128" s="45" t="s">
        <v>3933</v>
      </c>
      <c r="E128" s="46">
        <v>2.5</v>
      </c>
      <c r="F128" s="46">
        <v>0</v>
      </c>
      <c r="G128" s="46">
        <v>2.5</v>
      </c>
      <c r="H128" s="46">
        <v>0</v>
      </c>
      <c r="I128" s="47">
        <f t="shared" si="4"/>
        <v>2850000</v>
      </c>
      <c r="J128" s="48">
        <v>2850000</v>
      </c>
      <c r="K128" s="47">
        <v>2850000</v>
      </c>
      <c r="L128" s="48">
        <v>2850000</v>
      </c>
    </row>
    <row r="129" spans="1:12" ht="36" x14ac:dyDescent="0.25">
      <c r="A129" s="43">
        <v>700900</v>
      </c>
      <c r="B129" s="44"/>
      <c r="C129" s="44" t="s">
        <v>3934</v>
      </c>
      <c r="D129" s="45"/>
      <c r="E129" s="46">
        <v>8.06</v>
      </c>
      <c r="F129" s="46">
        <v>1.62</v>
      </c>
      <c r="G129" s="46">
        <v>6.44</v>
      </c>
      <c r="H129" s="46">
        <v>0</v>
      </c>
      <c r="I129" s="47">
        <f t="shared" si="4"/>
        <v>8238270</v>
      </c>
      <c r="J129" s="48">
        <f t="shared" si="5"/>
        <v>35841000</v>
      </c>
      <c r="K129" s="47">
        <f t="shared" si="6"/>
        <v>16263400</v>
      </c>
      <c r="L129" s="48">
        <f t="shared" si="7"/>
        <v>30946600</v>
      </c>
    </row>
    <row r="130" spans="1:12" ht="36" x14ac:dyDescent="0.25">
      <c r="A130" s="43">
        <v>700905</v>
      </c>
      <c r="B130" s="44"/>
      <c r="C130" s="44" t="s">
        <v>3935</v>
      </c>
      <c r="D130" s="45"/>
      <c r="E130" s="46">
        <v>9.58</v>
      </c>
      <c r="F130" s="46">
        <v>2.2200000000000002</v>
      </c>
      <c r="G130" s="46">
        <v>7.36</v>
      </c>
      <c r="H130" s="46">
        <v>0</v>
      </c>
      <c r="I130" s="47">
        <f t="shared" si="4"/>
        <v>9619170</v>
      </c>
      <c r="J130" s="48">
        <f t="shared" si="5"/>
        <v>41643000</v>
      </c>
      <c r="K130" s="47">
        <f t="shared" si="6"/>
        <v>19268600</v>
      </c>
      <c r="L130" s="48">
        <f t="shared" si="7"/>
        <v>36049400</v>
      </c>
    </row>
    <row r="131" spans="1:12" ht="36" x14ac:dyDescent="0.25">
      <c r="A131" s="43">
        <v>700910</v>
      </c>
      <c r="B131" s="44"/>
      <c r="C131" s="44" t="s">
        <v>3936</v>
      </c>
      <c r="D131" s="45"/>
      <c r="E131" s="46">
        <v>4.09</v>
      </c>
      <c r="F131" s="46">
        <v>1.91</v>
      </c>
      <c r="G131" s="46">
        <v>2.1800000000000002</v>
      </c>
      <c r="H131" s="46">
        <v>0</v>
      </c>
      <c r="I131" s="47">
        <f t="shared" ref="I131:I194" si="8">F131*553500+G131*1140000</f>
        <v>3542385</v>
      </c>
      <c r="J131" s="48">
        <f t="shared" ref="J131:J194" si="9">F131*1850000+G131*5100000</f>
        <v>14651500</v>
      </c>
      <c r="K131" s="47">
        <f t="shared" ref="K131:K194" si="10">F131*1850000+G131*2060000</f>
        <v>8024300</v>
      </c>
      <c r="L131" s="48">
        <f t="shared" ref="L131:L194" si="11">F131*1850000+G131*4340000</f>
        <v>12994700</v>
      </c>
    </row>
    <row r="132" spans="1:12" ht="72" x14ac:dyDescent="0.25">
      <c r="A132" s="43">
        <v>700915</v>
      </c>
      <c r="B132" s="44"/>
      <c r="C132" s="44" t="s">
        <v>3937</v>
      </c>
      <c r="D132" s="45"/>
      <c r="E132" s="46">
        <v>6.33</v>
      </c>
      <c r="F132" s="46">
        <v>2.96</v>
      </c>
      <c r="G132" s="46">
        <v>3.37</v>
      </c>
      <c r="H132" s="46">
        <v>0</v>
      </c>
      <c r="I132" s="47">
        <f t="shared" si="8"/>
        <v>5480160</v>
      </c>
      <c r="J132" s="48">
        <f t="shared" si="9"/>
        <v>22663000</v>
      </c>
      <c r="K132" s="47">
        <f t="shared" si="10"/>
        <v>12418200</v>
      </c>
      <c r="L132" s="48">
        <f t="shared" si="11"/>
        <v>20101800</v>
      </c>
    </row>
    <row r="133" spans="1:12" ht="54" x14ac:dyDescent="0.25">
      <c r="A133" s="43">
        <v>700920</v>
      </c>
      <c r="B133" s="44"/>
      <c r="C133" s="44" t="s">
        <v>3938</v>
      </c>
      <c r="D133" s="45"/>
      <c r="E133" s="46">
        <v>9.58</v>
      </c>
      <c r="F133" s="46">
        <v>2.2200000000000002</v>
      </c>
      <c r="G133" s="46">
        <v>7.36</v>
      </c>
      <c r="H133" s="46">
        <v>0</v>
      </c>
      <c r="I133" s="47">
        <f t="shared" si="8"/>
        <v>9619170</v>
      </c>
      <c r="J133" s="48">
        <f t="shared" si="9"/>
        <v>41643000</v>
      </c>
      <c r="K133" s="47">
        <f t="shared" si="10"/>
        <v>19268600</v>
      </c>
      <c r="L133" s="48">
        <f t="shared" si="11"/>
        <v>36049400</v>
      </c>
    </row>
    <row r="134" spans="1:12" ht="54" x14ac:dyDescent="0.25">
      <c r="A134" s="43">
        <v>700925</v>
      </c>
      <c r="B134" s="44"/>
      <c r="C134" s="44" t="s">
        <v>3939</v>
      </c>
      <c r="D134" s="45"/>
      <c r="E134" s="46">
        <v>11.22</v>
      </c>
      <c r="F134" s="46">
        <v>2.94</v>
      </c>
      <c r="G134" s="46">
        <v>8.2799999999999994</v>
      </c>
      <c r="H134" s="46">
        <v>0</v>
      </c>
      <c r="I134" s="47">
        <f t="shared" si="8"/>
        <v>11066490</v>
      </c>
      <c r="J134" s="48">
        <f t="shared" si="9"/>
        <v>47667000</v>
      </c>
      <c r="K134" s="47">
        <f t="shared" si="10"/>
        <v>22495800</v>
      </c>
      <c r="L134" s="48">
        <f t="shared" si="11"/>
        <v>41374200</v>
      </c>
    </row>
    <row r="135" spans="1:12" ht="54" x14ac:dyDescent="0.25">
      <c r="A135" s="43">
        <v>701000</v>
      </c>
      <c r="B135" s="44"/>
      <c r="C135" s="44" t="s">
        <v>3940</v>
      </c>
      <c r="D135" s="45"/>
      <c r="E135" s="46">
        <v>66</v>
      </c>
      <c r="F135" s="46">
        <v>38</v>
      </c>
      <c r="G135" s="46">
        <v>28</v>
      </c>
      <c r="H135" s="46">
        <v>0</v>
      </c>
      <c r="I135" s="47">
        <f t="shared" si="8"/>
        <v>52953000</v>
      </c>
      <c r="J135" s="48">
        <f t="shared" si="9"/>
        <v>213100000</v>
      </c>
      <c r="K135" s="47">
        <f t="shared" si="10"/>
        <v>127980000</v>
      </c>
      <c r="L135" s="48">
        <f t="shared" si="11"/>
        <v>191820000</v>
      </c>
    </row>
    <row r="136" spans="1:12" ht="36" x14ac:dyDescent="0.25">
      <c r="A136" s="43">
        <v>701005</v>
      </c>
      <c r="B136" s="44"/>
      <c r="C136" s="44" t="s">
        <v>3941</v>
      </c>
      <c r="D136" s="45"/>
      <c r="E136" s="46">
        <v>66</v>
      </c>
      <c r="F136" s="46">
        <v>38</v>
      </c>
      <c r="G136" s="46">
        <v>28</v>
      </c>
      <c r="H136" s="46">
        <v>0</v>
      </c>
      <c r="I136" s="47">
        <f t="shared" si="8"/>
        <v>52953000</v>
      </c>
      <c r="J136" s="48">
        <f t="shared" si="9"/>
        <v>213100000</v>
      </c>
      <c r="K136" s="47">
        <f t="shared" si="10"/>
        <v>127980000</v>
      </c>
      <c r="L136" s="48">
        <f t="shared" si="11"/>
        <v>191820000</v>
      </c>
    </row>
    <row r="137" spans="1:12" ht="54" x14ac:dyDescent="0.25">
      <c r="A137" s="43">
        <v>701010</v>
      </c>
      <c r="B137" s="44"/>
      <c r="C137" s="44" t="s">
        <v>3942</v>
      </c>
      <c r="D137" s="45"/>
      <c r="E137" s="46">
        <v>8.2799999999999994</v>
      </c>
      <c r="F137" s="46">
        <v>4.7300000000000004</v>
      </c>
      <c r="G137" s="46">
        <v>3.55</v>
      </c>
      <c r="H137" s="46">
        <v>0</v>
      </c>
      <c r="I137" s="47">
        <f t="shared" si="8"/>
        <v>6665055</v>
      </c>
      <c r="J137" s="48">
        <f t="shared" si="9"/>
        <v>26855500</v>
      </c>
      <c r="K137" s="47">
        <f t="shared" si="10"/>
        <v>16063500</v>
      </c>
      <c r="L137" s="48">
        <f t="shared" si="11"/>
        <v>24157500</v>
      </c>
    </row>
    <row r="138" spans="1:12" ht="36" x14ac:dyDescent="0.25">
      <c r="A138" s="43">
        <v>701015</v>
      </c>
      <c r="B138" s="44"/>
      <c r="C138" s="44" t="s">
        <v>3943</v>
      </c>
      <c r="D138" s="45"/>
      <c r="E138" s="46">
        <v>48</v>
      </c>
      <c r="F138" s="46">
        <v>28</v>
      </c>
      <c r="G138" s="46">
        <v>20</v>
      </c>
      <c r="H138" s="46">
        <v>0</v>
      </c>
      <c r="I138" s="47">
        <f t="shared" si="8"/>
        <v>38298000</v>
      </c>
      <c r="J138" s="48">
        <f t="shared" si="9"/>
        <v>153800000</v>
      </c>
      <c r="K138" s="47">
        <f t="shared" si="10"/>
        <v>93000000</v>
      </c>
      <c r="L138" s="48">
        <f t="shared" si="11"/>
        <v>138600000</v>
      </c>
    </row>
    <row r="139" spans="1:12" ht="36" x14ac:dyDescent="0.25">
      <c r="A139" s="43">
        <v>701020</v>
      </c>
      <c r="B139" s="44"/>
      <c r="C139" s="44" t="s">
        <v>3944</v>
      </c>
      <c r="D139" s="45"/>
      <c r="E139" s="46">
        <v>55</v>
      </c>
      <c r="F139" s="46">
        <v>31</v>
      </c>
      <c r="G139" s="46">
        <v>24</v>
      </c>
      <c r="H139" s="46">
        <v>0</v>
      </c>
      <c r="I139" s="47">
        <f t="shared" si="8"/>
        <v>44518500</v>
      </c>
      <c r="J139" s="48">
        <f t="shared" si="9"/>
        <v>179750000</v>
      </c>
      <c r="K139" s="47">
        <f t="shared" si="10"/>
        <v>106790000</v>
      </c>
      <c r="L139" s="48">
        <f t="shared" si="11"/>
        <v>161510000</v>
      </c>
    </row>
    <row r="140" spans="1:12" ht="36" x14ac:dyDescent="0.25">
      <c r="A140" s="43">
        <v>701025</v>
      </c>
      <c r="B140" s="44"/>
      <c r="C140" s="44" t="s">
        <v>3945</v>
      </c>
      <c r="D140" s="45"/>
      <c r="E140" s="46">
        <v>44</v>
      </c>
      <c r="F140" s="46">
        <v>25</v>
      </c>
      <c r="G140" s="46">
        <v>19</v>
      </c>
      <c r="H140" s="46">
        <v>0</v>
      </c>
      <c r="I140" s="47">
        <f t="shared" si="8"/>
        <v>35497500</v>
      </c>
      <c r="J140" s="48">
        <f t="shared" si="9"/>
        <v>143150000</v>
      </c>
      <c r="K140" s="47">
        <f t="shared" si="10"/>
        <v>85390000</v>
      </c>
      <c r="L140" s="48">
        <f t="shared" si="11"/>
        <v>128710000</v>
      </c>
    </row>
    <row r="141" spans="1:12" ht="36" x14ac:dyDescent="0.25">
      <c r="A141" s="43">
        <v>701030</v>
      </c>
      <c r="B141" s="44"/>
      <c r="C141" s="44" t="s">
        <v>3946</v>
      </c>
      <c r="D141" s="45"/>
      <c r="E141" s="46">
        <v>55</v>
      </c>
      <c r="F141" s="46">
        <v>35</v>
      </c>
      <c r="G141" s="46">
        <v>20</v>
      </c>
      <c r="H141" s="46">
        <v>0</v>
      </c>
      <c r="I141" s="47">
        <f t="shared" si="8"/>
        <v>42172500</v>
      </c>
      <c r="J141" s="48">
        <f t="shared" si="9"/>
        <v>166750000</v>
      </c>
      <c r="K141" s="47">
        <f t="shared" si="10"/>
        <v>105950000</v>
      </c>
      <c r="L141" s="48">
        <f t="shared" si="11"/>
        <v>151550000</v>
      </c>
    </row>
    <row r="142" spans="1:12" ht="36" x14ac:dyDescent="0.25">
      <c r="A142" s="43">
        <v>701035</v>
      </c>
      <c r="B142" s="44"/>
      <c r="C142" s="44" t="s">
        <v>3947</v>
      </c>
      <c r="D142" s="45"/>
      <c r="E142" s="46">
        <v>65</v>
      </c>
      <c r="F142" s="46">
        <v>40</v>
      </c>
      <c r="G142" s="46">
        <v>25</v>
      </c>
      <c r="H142" s="46">
        <v>0</v>
      </c>
      <c r="I142" s="47">
        <f t="shared" si="8"/>
        <v>50640000</v>
      </c>
      <c r="J142" s="48">
        <f t="shared" si="9"/>
        <v>201500000</v>
      </c>
      <c r="K142" s="47">
        <f t="shared" si="10"/>
        <v>125500000</v>
      </c>
      <c r="L142" s="48">
        <f t="shared" si="11"/>
        <v>182500000</v>
      </c>
    </row>
    <row r="143" spans="1:12" ht="19.5" x14ac:dyDescent="0.25">
      <c r="A143" s="43">
        <v>701040</v>
      </c>
      <c r="B143" s="44"/>
      <c r="C143" s="44" t="s">
        <v>3948</v>
      </c>
      <c r="D143" s="45"/>
      <c r="E143" s="46">
        <v>60</v>
      </c>
      <c r="F143" s="46">
        <v>40</v>
      </c>
      <c r="G143" s="46">
        <v>20</v>
      </c>
      <c r="H143" s="46">
        <v>0</v>
      </c>
      <c r="I143" s="47">
        <f t="shared" si="8"/>
        <v>44940000</v>
      </c>
      <c r="J143" s="48">
        <f t="shared" si="9"/>
        <v>176000000</v>
      </c>
      <c r="K143" s="47">
        <f t="shared" si="10"/>
        <v>115200000</v>
      </c>
      <c r="L143" s="48">
        <f t="shared" si="11"/>
        <v>160800000</v>
      </c>
    </row>
    <row r="144" spans="1:12" ht="19.5" x14ac:dyDescent="0.25">
      <c r="A144" s="43">
        <v>701045</v>
      </c>
      <c r="B144" s="44"/>
      <c r="C144" s="44" t="s">
        <v>3949</v>
      </c>
      <c r="D144" s="45"/>
      <c r="E144" s="46">
        <v>44</v>
      </c>
      <c r="F144" s="46">
        <v>25</v>
      </c>
      <c r="G144" s="46">
        <v>19</v>
      </c>
      <c r="H144" s="46">
        <v>0</v>
      </c>
      <c r="I144" s="47">
        <f t="shared" si="8"/>
        <v>35497500</v>
      </c>
      <c r="J144" s="48">
        <f t="shared" si="9"/>
        <v>143150000</v>
      </c>
      <c r="K144" s="47">
        <f t="shared" si="10"/>
        <v>85390000</v>
      </c>
      <c r="L144" s="48">
        <f t="shared" si="11"/>
        <v>128710000</v>
      </c>
    </row>
    <row r="145" spans="1:12" ht="54" x14ac:dyDescent="0.25">
      <c r="A145" s="43">
        <v>701050</v>
      </c>
      <c r="B145" s="44"/>
      <c r="C145" s="44" t="s">
        <v>3950</v>
      </c>
      <c r="D145" s="45"/>
      <c r="E145" s="46">
        <v>45</v>
      </c>
      <c r="F145" s="46">
        <v>30</v>
      </c>
      <c r="G145" s="46">
        <v>15</v>
      </c>
      <c r="H145" s="46">
        <v>0</v>
      </c>
      <c r="I145" s="47">
        <f t="shared" si="8"/>
        <v>33705000</v>
      </c>
      <c r="J145" s="48">
        <f t="shared" si="9"/>
        <v>132000000</v>
      </c>
      <c r="K145" s="47">
        <f t="shared" si="10"/>
        <v>86400000</v>
      </c>
      <c r="L145" s="48">
        <f t="shared" si="11"/>
        <v>120600000</v>
      </c>
    </row>
    <row r="146" spans="1:12" ht="54" x14ac:dyDescent="0.25">
      <c r="A146" s="43">
        <v>701055</v>
      </c>
      <c r="B146" s="44"/>
      <c r="C146" s="44" t="s">
        <v>3951</v>
      </c>
      <c r="D146" s="45"/>
      <c r="E146" s="46">
        <v>36.229999999999997</v>
      </c>
      <c r="F146" s="46">
        <v>20.7</v>
      </c>
      <c r="G146" s="46">
        <v>15.53</v>
      </c>
      <c r="H146" s="46">
        <v>0</v>
      </c>
      <c r="I146" s="47">
        <f t="shared" si="8"/>
        <v>29161650</v>
      </c>
      <c r="J146" s="48">
        <f t="shared" si="9"/>
        <v>117498000</v>
      </c>
      <c r="K146" s="47">
        <f t="shared" si="10"/>
        <v>70286800</v>
      </c>
      <c r="L146" s="48">
        <f t="shared" si="11"/>
        <v>105695200</v>
      </c>
    </row>
    <row r="147" spans="1:12" ht="36" x14ac:dyDescent="0.25">
      <c r="A147" s="43">
        <v>701060</v>
      </c>
      <c r="B147" s="44"/>
      <c r="C147" s="44" t="s">
        <v>3952</v>
      </c>
      <c r="D147" s="45"/>
      <c r="E147" s="46">
        <v>28.73</v>
      </c>
      <c r="F147" s="46">
        <v>17.079999999999998</v>
      </c>
      <c r="G147" s="46">
        <v>11.65</v>
      </c>
      <c r="H147" s="46">
        <v>0</v>
      </c>
      <c r="I147" s="47">
        <f t="shared" si="8"/>
        <v>22734780</v>
      </c>
      <c r="J147" s="48">
        <f t="shared" si="9"/>
        <v>91013000</v>
      </c>
      <c r="K147" s="47">
        <f t="shared" si="10"/>
        <v>55597000</v>
      </c>
      <c r="L147" s="48">
        <f t="shared" si="11"/>
        <v>82159000</v>
      </c>
    </row>
    <row r="148" spans="1:12" ht="90" x14ac:dyDescent="0.25">
      <c r="A148" s="43">
        <v>701065</v>
      </c>
      <c r="B148" s="44"/>
      <c r="C148" s="44" t="s">
        <v>3953</v>
      </c>
      <c r="D148" s="45"/>
      <c r="E148" s="46">
        <v>49.75</v>
      </c>
      <c r="F148" s="46">
        <v>30.11</v>
      </c>
      <c r="G148" s="46">
        <v>19.64</v>
      </c>
      <c r="H148" s="46">
        <v>0</v>
      </c>
      <c r="I148" s="47">
        <f t="shared" si="8"/>
        <v>39055485</v>
      </c>
      <c r="J148" s="48">
        <f t="shared" si="9"/>
        <v>155867500</v>
      </c>
      <c r="K148" s="47">
        <f t="shared" si="10"/>
        <v>96161900</v>
      </c>
      <c r="L148" s="48">
        <f t="shared" si="11"/>
        <v>140941100</v>
      </c>
    </row>
    <row r="149" spans="1:12" ht="90" x14ac:dyDescent="0.25">
      <c r="A149" s="43">
        <v>701070</v>
      </c>
      <c r="B149" s="44" t="s">
        <v>24</v>
      </c>
      <c r="C149" s="44" t="s">
        <v>3954</v>
      </c>
      <c r="D149" s="45"/>
      <c r="E149" s="46">
        <v>22.7</v>
      </c>
      <c r="F149" s="46">
        <v>12.97</v>
      </c>
      <c r="G149" s="46">
        <v>9.73</v>
      </c>
      <c r="H149" s="46">
        <v>0</v>
      </c>
      <c r="I149" s="47">
        <f t="shared" si="8"/>
        <v>18271095</v>
      </c>
      <c r="J149" s="48">
        <f t="shared" si="9"/>
        <v>73617500</v>
      </c>
      <c r="K149" s="47">
        <f t="shared" si="10"/>
        <v>44038300</v>
      </c>
      <c r="L149" s="48">
        <f t="shared" si="11"/>
        <v>66222700</v>
      </c>
    </row>
    <row r="150" spans="1:12" ht="72" x14ac:dyDescent="0.25">
      <c r="A150" s="43">
        <v>701075</v>
      </c>
      <c r="B150" s="44" t="s">
        <v>24</v>
      </c>
      <c r="C150" s="44" t="s">
        <v>3955</v>
      </c>
      <c r="D150" s="45"/>
      <c r="E150" s="46">
        <v>10.210000000000001</v>
      </c>
      <c r="F150" s="46">
        <v>5.57</v>
      </c>
      <c r="G150" s="46">
        <v>4.6399999999999997</v>
      </c>
      <c r="H150" s="46">
        <v>0</v>
      </c>
      <c r="I150" s="47">
        <f t="shared" si="8"/>
        <v>8372595</v>
      </c>
      <c r="J150" s="48">
        <f t="shared" si="9"/>
        <v>33968500</v>
      </c>
      <c r="K150" s="47">
        <f t="shared" si="10"/>
        <v>19862900</v>
      </c>
      <c r="L150" s="48">
        <f t="shared" si="11"/>
        <v>30442100</v>
      </c>
    </row>
    <row r="151" spans="1:12" ht="54" x14ac:dyDescent="0.25">
      <c r="A151" s="43">
        <v>701080</v>
      </c>
      <c r="B151" s="44"/>
      <c r="C151" s="44" t="s">
        <v>3956</v>
      </c>
      <c r="D151" s="45"/>
      <c r="E151" s="46">
        <v>27.88</v>
      </c>
      <c r="F151" s="46">
        <v>15.93</v>
      </c>
      <c r="G151" s="46">
        <v>11.95</v>
      </c>
      <c r="H151" s="46">
        <v>0</v>
      </c>
      <c r="I151" s="47">
        <f t="shared" si="8"/>
        <v>22440255</v>
      </c>
      <c r="J151" s="48">
        <f t="shared" si="9"/>
        <v>90415500</v>
      </c>
      <c r="K151" s="47">
        <f t="shared" si="10"/>
        <v>54087500</v>
      </c>
      <c r="L151" s="48">
        <f t="shared" si="11"/>
        <v>81333500</v>
      </c>
    </row>
    <row r="152" spans="1:12" ht="72" x14ac:dyDescent="0.25">
      <c r="A152" s="43">
        <v>701085</v>
      </c>
      <c r="B152" s="44"/>
      <c r="C152" s="44" t="s">
        <v>3957</v>
      </c>
      <c r="D152" s="45"/>
      <c r="E152" s="46">
        <v>27.88</v>
      </c>
      <c r="F152" s="46">
        <v>15.93</v>
      </c>
      <c r="G152" s="46">
        <v>11.95</v>
      </c>
      <c r="H152" s="46">
        <v>0</v>
      </c>
      <c r="I152" s="47">
        <f t="shared" si="8"/>
        <v>22440255</v>
      </c>
      <c r="J152" s="48">
        <f t="shared" si="9"/>
        <v>90415500</v>
      </c>
      <c r="K152" s="47">
        <f t="shared" si="10"/>
        <v>54087500</v>
      </c>
      <c r="L152" s="48">
        <f t="shared" si="11"/>
        <v>81333500</v>
      </c>
    </row>
    <row r="153" spans="1:12" ht="36" x14ac:dyDescent="0.25">
      <c r="A153" s="43">
        <v>701090</v>
      </c>
      <c r="B153" s="44"/>
      <c r="C153" s="44" t="s">
        <v>3958</v>
      </c>
      <c r="D153" s="45"/>
      <c r="E153" s="46">
        <v>20.85</v>
      </c>
      <c r="F153" s="46">
        <v>12.62</v>
      </c>
      <c r="G153" s="46">
        <v>8.23</v>
      </c>
      <c r="H153" s="46">
        <v>0</v>
      </c>
      <c r="I153" s="47">
        <f t="shared" si="8"/>
        <v>16367370</v>
      </c>
      <c r="J153" s="48">
        <f t="shared" si="9"/>
        <v>65320000</v>
      </c>
      <c r="K153" s="47">
        <f t="shared" si="10"/>
        <v>40300800</v>
      </c>
      <c r="L153" s="48">
        <f t="shared" si="11"/>
        <v>59065200</v>
      </c>
    </row>
    <row r="154" spans="1:12" ht="36" x14ac:dyDescent="0.25">
      <c r="A154" s="43">
        <v>701095</v>
      </c>
      <c r="B154" s="44"/>
      <c r="C154" s="44" t="s">
        <v>3959</v>
      </c>
      <c r="D154" s="45"/>
      <c r="E154" s="46">
        <v>20.85</v>
      </c>
      <c r="F154" s="46">
        <v>12.62</v>
      </c>
      <c r="G154" s="46">
        <v>8.23</v>
      </c>
      <c r="H154" s="46">
        <v>0</v>
      </c>
      <c r="I154" s="47">
        <f t="shared" si="8"/>
        <v>16367370</v>
      </c>
      <c r="J154" s="48">
        <f t="shared" si="9"/>
        <v>65320000</v>
      </c>
      <c r="K154" s="47">
        <f t="shared" si="10"/>
        <v>40300800</v>
      </c>
      <c r="L154" s="48">
        <f t="shared" si="11"/>
        <v>59065200</v>
      </c>
    </row>
    <row r="155" spans="1:12" ht="36" x14ac:dyDescent="0.25">
      <c r="A155" s="43">
        <v>701100</v>
      </c>
      <c r="B155" s="44"/>
      <c r="C155" s="44" t="s">
        <v>3960</v>
      </c>
      <c r="D155" s="45"/>
      <c r="E155" s="46">
        <v>34.78</v>
      </c>
      <c r="F155" s="46">
        <v>21.05</v>
      </c>
      <c r="G155" s="46">
        <v>13.73</v>
      </c>
      <c r="H155" s="46">
        <v>0</v>
      </c>
      <c r="I155" s="47">
        <f t="shared" si="8"/>
        <v>27303375</v>
      </c>
      <c r="J155" s="48">
        <f t="shared" si="9"/>
        <v>108965500</v>
      </c>
      <c r="K155" s="47">
        <f t="shared" si="10"/>
        <v>67226300</v>
      </c>
      <c r="L155" s="48">
        <f t="shared" si="11"/>
        <v>98530700</v>
      </c>
    </row>
    <row r="156" spans="1:12" ht="72" x14ac:dyDescent="0.25">
      <c r="A156" s="43">
        <v>701105</v>
      </c>
      <c r="B156" s="44"/>
      <c r="C156" s="44" t="s">
        <v>3961</v>
      </c>
      <c r="D156" s="45"/>
      <c r="E156" s="46">
        <v>45.2</v>
      </c>
      <c r="F156" s="46">
        <v>27.36</v>
      </c>
      <c r="G156" s="46">
        <v>17.84</v>
      </c>
      <c r="H156" s="46">
        <v>0</v>
      </c>
      <c r="I156" s="47">
        <f t="shared" si="8"/>
        <v>35481360</v>
      </c>
      <c r="J156" s="48">
        <f t="shared" si="9"/>
        <v>141600000</v>
      </c>
      <c r="K156" s="47">
        <f t="shared" si="10"/>
        <v>87366400</v>
      </c>
      <c r="L156" s="48">
        <f t="shared" si="11"/>
        <v>128041600</v>
      </c>
    </row>
    <row r="157" spans="1:12" ht="126" x14ac:dyDescent="0.25">
      <c r="A157" s="43">
        <v>701110</v>
      </c>
      <c r="B157" s="44"/>
      <c r="C157" s="44" t="s">
        <v>3962</v>
      </c>
      <c r="D157" s="45"/>
      <c r="E157" s="46">
        <v>49.9</v>
      </c>
      <c r="F157" s="46">
        <v>30.2</v>
      </c>
      <c r="G157" s="46">
        <v>19.7</v>
      </c>
      <c r="H157" s="46">
        <v>0</v>
      </c>
      <c r="I157" s="47">
        <f t="shared" si="8"/>
        <v>39173700</v>
      </c>
      <c r="J157" s="48">
        <f t="shared" si="9"/>
        <v>156340000</v>
      </c>
      <c r="K157" s="47">
        <f t="shared" si="10"/>
        <v>96452000</v>
      </c>
      <c r="L157" s="48">
        <f t="shared" si="11"/>
        <v>141368000</v>
      </c>
    </row>
    <row r="158" spans="1:12" ht="72" x14ac:dyDescent="0.25">
      <c r="A158" s="43">
        <v>701115</v>
      </c>
      <c r="B158" s="44"/>
      <c r="C158" s="44" t="s">
        <v>3963</v>
      </c>
      <c r="D158" s="45"/>
      <c r="E158" s="46">
        <v>50</v>
      </c>
      <c r="F158" s="46">
        <v>30</v>
      </c>
      <c r="G158" s="46">
        <v>20</v>
      </c>
      <c r="H158" s="46">
        <v>0</v>
      </c>
      <c r="I158" s="47">
        <f t="shared" si="8"/>
        <v>39405000</v>
      </c>
      <c r="J158" s="48">
        <f t="shared" si="9"/>
        <v>157500000</v>
      </c>
      <c r="K158" s="47">
        <f t="shared" si="10"/>
        <v>96700000</v>
      </c>
      <c r="L158" s="48">
        <f t="shared" si="11"/>
        <v>142300000</v>
      </c>
    </row>
    <row r="159" spans="1:12" ht="126" x14ac:dyDescent="0.25">
      <c r="A159" s="43">
        <v>701120</v>
      </c>
      <c r="B159" s="44" t="s">
        <v>24</v>
      </c>
      <c r="C159" s="44" t="s">
        <v>3964</v>
      </c>
      <c r="D159" s="45" t="s">
        <v>3965</v>
      </c>
      <c r="E159" s="46">
        <v>8.4600000000000009</v>
      </c>
      <c r="F159" s="46">
        <v>4.6100000000000003</v>
      </c>
      <c r="G159" s="46">
        <v>3.85</v>
      </c>
      <c r="H159" s="46">
        <v>0</v>
      </c>
      <c r="I159" s="47">
        <f t="shared" si="8"/>
        <v>6940635</v>
      </c>
      <c r="J159" s="48">
        <f t="shared" si="9"/>
        <v>28163500</v>
      </c>
      <c r="K159" s="47">
        <f t="shared" si="10"/>
        <v>16459500</v>
      </c>
      <c r="L159" s="48">
        <f t="shared" si="11"/>
        <v>25237500</v>
      </c>
    </row>
    <row r="160" spans="1:12" ht="54" x14ac:dyDescent="0.25">
      <c r="A160" s="43">
        <v>701125</v>
      </c>
      <c r="B160" s="44"/>
      <c r="C160" s="44" t="s">
        <v>3966</v>
      </c>
      <c r="D160" s="45"/>
      <c r="E160" s="46">
        <v>32</v>
      </c>
      <c r="F160" s="46">
        <v>18</v>
      </c>
      <c r="G160" s="46">
        <v>14</v>
      </c>
      <c r="H160" s="46">
        <v>0</v>
      </c>
      <c r="I160" s="47">
        <f t="shared" si="8"/>
        <v>25923000</v>
      </c>
      <c r="J160" s="48">
        <f t="shared" si="9"/>
        <v>104700000</v>
      </c>
      <c r="K160" s="47">
        <f t="shared" si="10"/>
        <v>62140000</v>
      </c>
      <c r="L160" s="48">
        <f t="shared" si="11"/>
        <v>94060000</v>
      </c>
    </row>
    <row r="161" spans="1:12" ht="72" x14ac:dyDescent="0.25">
      <c r="A161" s="43">
        <v>701130</v>
      </c>
      <c r="B161" s="44"/>
      <c r="C161" s="44" t="s">
        <v>3967</v>
      </c>
      <c r="D161" s="45"/>
      <c r="E161" s="46">
        <v>41</v>
      </c>
      <c r="F161" s="46">
        <v>25</v>
      </c>
      <c r="G161" s="46">
        <v>16</v>
      </c>
      <c r="H161" s="46">
        <v>0</v>
      </c>
      <c r="I161" s="47">
        <f t="shared" si="8"/>
        <v>32077500</v>
      </c>
      <c r="J161" s="48">
        <f t="shared" si="9"/>
        <v>127850000</v>
      </c>
      <c r="K161" s="47">
        <f t="shared" si="10"/>
        <v>79210000</v>
      </c>
      <c r="L161" s="48">
        <f t="shared" si="11"/>
        <v>115690000</v>
      </c>
    </row>
    <row r="162" spans="1:12" ht="36" x14ac:dyDescent="0.25">
      <c r="A162" s="43">
        <v>701135</v>
      </c>
      <c r="B162" s="44"/>
      <c r="C162" s="44" t="s">
        <v>3968</v>
      </c>
      <c r="D162" s="45"/>
      <c r="E162" s="46">
        <v>48</v>
      </c>
      <c r="F162" s="46">
        <v>20</v>
      </c>
      <c r="G162" s="46">
        <v>28</v>
      </c>
      <c r="H162" s="46">
        <v>0</v>
      </c>
      <c r="I162" s="47">
        <f t="shared" si="8"/>
        <v>42990000</v>
      </c>
      <c r="J162" s="48">
        <f t="shared" si="9"/>
        <v>179800000</v>
      </c>
      <c r="K162" s="47">
        <f t="shared" si="10"/>
        <v>94680000</v>
      </c>
      <c r="L162" s="48">
        <f t="shared" si="11"/>
        <v>158520000</v>
      </c>
    </row>
    <row r="163" spans="1:12" ht="36" x14ac:dyDescent="0.25">
      <c r="A163" s="43">
        <v>701140</v>
      </c>
      <c r="B163" s="44" t="s">
        <v>24</v>
      </c>
      <c r="C163" s="44" t="s">
        <v>3969</v>
      </c>
      <c r="D163" s="45"/>
      <c r="E163" s="46">
        <v>48</v>
      </c>
      <c r="F163" s="46">
        <v>20</v>
      </c>
      <c r="G163" s="46">
        <v>28</v>
      </c>
      <c r="H163" s="46">
        <v>0</v>
      </c>
      <c r="I163" s="47">
        <f t="shared" si="8"/>
        <v>42990000</v>
      </c>
      <c r="J163" s="48">
        <f t="shared" si="9"/>
        <v>179800000</v>
      </c>
      <c r="K163" s="47">
        <f t="shared" si="10"/>
        <v>94680000</v>
      </c>
      <c r="L163" s="48">
        <f t="shared" si="11"/>
        <v>158520000</v>
      </c>
    </row>
    <row r="164" spans="1:12" ht="54" x14ac:dyDescent="0.25">
      <c r="A164" s="43">
        <v>701145</v>
      </c>
      <c r="B164" s="44"/>
      <c r="C164" s="44" t="s">
        <v>3970</v>
      </c>
      <c r="D164" s="45"/>
      <c r="E164" s="46">
        <v>50</v>
      </c>
      <c r="F164" s="46">
        <v>30</v>
      </c>
      <c r="G164" s="46">
        <v>20</v>
      </c>
      <c r="H164" s="46">
        <v>0</v>
      </c>
      <c r="I164" s="47">
        <f t="shared" si="8"/>
        <v>39405000</v>
      </c>
      <c r="J164" s="48">
        <f t="shared" si="9"/>
        <v>157500000</v>
      </c>
      <c r="K164" s="47">
        <f t="shared" si="10"/>
        <v>96700000</v>
      </c>
      <c r="L164" s="48">
        <f t="shared" si="11"/>
        <v>142300000</v>
      </c>
    </row>
    <row r="165" spans="1:12" ht="54" x14ac:dyDescent="0.25">
      <c r="A165" s="43">
        <v>701150</v>
      </c>
      <c r="B165" s="44"/>
      <c r="C165" s="44" t="s">
        <v>3971</v>
      </c>
      <c r="D165" s="45"/>
      <c r="E165" s="46">
        <v>44</v>
      </c>
      <c r="F165" s="46">
        <v>25</v>
      </c>
      <c r="G165" s="46">
        <v>19</v>
      </c>
      <c r="H165" s="46">
        <v>0</v>
      </c>
      <c r="I165" s="47">
        <f t="shared" si="8"/>
        <v>35497500</v>
      </c>
      <c r="J165" s="48">
        <f t="shared" si="9"/>
        <v>143150000</v>
      </c>
      <c r="K165" s="47">
        <f t="shared" si="10"/>
        <v>85390000</v>
      </c>
      <c r="L165" s="48">
        <f t="shared" si="11"/>
        <v>128710000</v>
      </c>
    </row>
    <row r="166" spans="1:12" ht="54" x14ac:dyDescent="0.25">
      <c r="A166" s="43">
        <v>701155</v>
      </c>
      <c r="B166" s="44"/>
      <c r="C166" s="44" t="s">
        <v>3972</v>
      </c>
      <c r="D166" s="45"/>
      <c r="E166" s="46">
        <v>41.99</v>
      </c>
      <c r="F166" s="46">
        <v>25.84</v>
      </c>
      <c r="G166" s="46">
        <v>16.149999999999999</v>
      </c>
      <c r="H166" s="46">
        <v>0</v>
      </c>
      <c r="I166" s="47">
        <f t="shared" si="8"/>
        <v>32713440</v>
      </c>
      <c r="J166" s="48">
        <f t="shared" si="9"/>
        <v>130169000</v>
      </c>
      <c r="K166" s="47">
        <f t="shared" si="10"/>
        <v>81073000</v>
      </c>
      <c r="L166" s="48">
        <f t="shared" si="11"/>
        <v>117895000</v>
      </c>
    </row>
    <row r="167" spans="1:12" ht="36" x14ac:dyDescent="0.25">
      <c r="A167" s="43">
        <v>701160</v>
      </c>
      <c r="B167" s="44"/>
      <c r="C167" s="44" t="s">
        <v>3973</v>
      </c>
      <c r="D167" s="45"/>
      <c r="E167" s="46">
        <v>40.92</v>
      </c>
      <c r="F167" s="46">
        <v>24.77</v>
      </c>
      <c r="G167" s="46">
        <v>16.149999999999999</v>
      </c>
      <c r="H167" s="46">
        <v>0</v>
      </c>
      <c r="I167" s="47">
        <f t="shared" si="8"/>
        <v>32121195</v>
      </c>
      <c r="J167" s="48">
        <f t="shared" si="9"/>
        <v>128189500</v>
      </c>
      <c r="K167" s="47">
        <f t="shared" si="10"/>
        <v>79093500</v>
      </c>
      <c r="L167" s="48">
        <f t="shared" si="11"/>
        <v>115915500</v>
      </c>
    </row>
    <row r="168" spans="1:12" ht="54" x14ac:dyDescent="0.25">
      <c r="A168" s="43">
        <v>701165</v>
      </c>
      <c r="B168" s="44"/>
      <c r="C168" s="44" t="s">
        <v>3974</v>
      </c>
      <c r="D168" s="45"/>
      <c r="E168" s="46">
        <v>41.02</v>
      </c>
      <c r="F168" s="46">
        <v>24.83</v>
      </c>
      <c r="G168" s="46">
        <v>16.190000000000001</v>
      </c>
      <c r="H168" s="46">
        <v>0</v>
      </c>
      <c r="I168" s="47">
        <f t="shared" si="8"/>
        <v>32200005</v>
      </c>
      <c r="J168" s="48">
        <f t="shared" si="9"/>
        <v>128504500</v>
      </c>
      <c r="K168" s="47">
        <f t="shared" si="10"/>
        <v>79286900</v>
      </c>
      <c r="L168" s="48">
        <f t="shared" si="11"/>
        <v>116200100</v>
      </c>
    </row>
    <row r="169" spans="1:12" ht="54" x14ac:dyDescent="0.25">
      <c r="A169" s="43">
        <v>701170</v>
      </c>
      <c r="B169" s="44"/>
      <c r="C169" s="44" t="s">
        <v>3975</v>
      </c>
      <c r="D169" s="45"/>
      <c r="E169" s="46">
        <v>41.02</v>
      </c>
      <c r="F169" s="46">
        <v>24.83</v>
      </c>
      <c r="G169" s="46">
        <v>16.190000000000001</v>
      </c>
      <c r="H169" s="46">
        <v>0</v>
      </c>
      <c r="I169" s="47">
        <f t="shared" si="8"/>
        <v>32200005</v>
      </c>
      <c r="J169" s="48">
        <f t="shared" si="9"/>
        <v>128504500</v>
      </c>
      <c r="K169" s="47">
        <f t="shared" si="10"/>
        <v>79286900</v>
      </c>
      <c r="L169" s="48">
        <f t="shared" si="11"/>
        <v>116200100</v>
      </c>
    </row>
    <row r="170" spans="1:12" ht="54" x14ac:dyDescent="0.25">
      <c r="A170" s="43">
        <v>701175</v>
      </c>
      <c r="B170" s="44"/>
      <c r="C170" s="44" t="s">
        <v>3976</v>
      </c>
      <c r="D170" s="45"/>
      <c r="E170" s="46">
        <v>50.46</v>
      </c>
      <c r="F170" s="46">
        <v>30.54</v>
      </c>
      <c r="G170" s="46">
        <v>19.920000000000002</v>
      </c>
      <c r="H170" s="46">
        <v>0</v>
      </c>
      <c r="I170" s="47">
        <f t="shared" si="8"/>
        <v>39612690</v>
      </c>
      <c r="J170" s="48">
        <f t="shared" si="9"/>
        <v>158091000</v>
      </c>
      <c r="K170" s="47">
        <f t="shared" si="10"/>
        <v>97534200</v>
      </c>
      <c r="L170" s="48">
        <f t="shared" si="11"/>
        <v>142951800</v>
      </c>
    </row>
    <row r="171" spans="1:12" ht="54" x14ac:dyDescent="0.25">
      <c r="A171" s="43">
        <v>701180</v>
      </c>
      <c r="B171" s="44"/>
      <c r="C171" s="44" t="s">
        <v>3977</v>
      </c>
      <c r="D171" s="45"/>
      <c r="E171" s="46">
        <v>24.78</v>
      </c>
      <c r="F171" s="46">
        <v>14.16</v>
      </c>
      <c r="G171" s="46">
        <v>10.62</v>
      </c>
      <c r="H171" s="46">
        <v>0</v>
      </c>
      <c r="I171" s="47">
        <f t="shared" si="8"/>
        <v>19944360</v>
      </c>
      <c r="J171" s="48">
        <f t="shared" si="9"/>
        <v>80358000</v>
      </c>
      <c r="K171" s="47">
        <f t="shared" si="10"/>
        <v>48073200</v>
      </c>
      <c r="L171" s="48">
        <f t="shared" si="11"/>
        <v>72286800</v>
      </c>
    </row>
    <row r="172" spans="1:12" ht="36" x14ac:dyDescent="0.25">
      <c r="A172" s="43">
        <v>701185</v>
      </c>
      <c r="B172" s="44"/>
      <c r="C172" s="44" t="s">
        <v>3978</v>
      </c>
      <c r="D172" s="45"/>
      <c r="E172" s="46">
        <v>37.78</v>
      </c>
      <c r="F172" s="46">
        <v>21.59</v>
      </c>
      <c r="G172" s="46">
        <v>16.190000000000001</v>
      </c>
      <c r="H172" s="46">
        <v>0</v>
      </c>
      <c r="I172" s="47">
        <f t="shared" si="8"/>
        <v>30406665</v>
      </c>
      <c r="J172" s="48">
        <f t="shared" si="9"/>
        <v>122510500</v>
      </c>
      <c r="K172" s="47">
        <f t="shared" si="10"/>
        <v>73292900</v>
      </c>
      <c r="L172" s="48">
        <f t="shared" si="11"/>
        <v>110206100</v>
      </c>
    </row>
    <row r="173" spans="1:12" ht="36" x14ac:dyDescent="0.25">
      <c r="A173" s="43">
        <v>701190</v>
      </c>
      <c r="B173" s="44"/>
      <c r="C173" s="44" t="s">
        <v>3979</v>
      </c>
      <c r="D173" s="45"/>
      <c r="E173" s="46">
        <v>37.78</v>
      </c>
      <c r="F173" s="46">
        <v>21.59</v>
      </c>
      <c r="G173" s="46">
        <v>16.190000000000001</v>
      </c>
      <c r="H173" s="46">
        <v>0</v>
      </c>
      <c r="I173" s="47">
        <f t="shared" si="8"/>
        <v>30406665</v>
      </c>
      <c r="J173" s="48">
        <f t="shared" si="9"/>
        <v>122510500</v>
      </c>
      <c r="K173" s="47">
        <f t="shared" si="10"/>
        <v>73292900</v>
      </c>
      <c r="L173" s="48">
        <f t="shared" si="11"/>
        <v>110206100</v>
      </c>
    </row>
    <row r="174" spans="1:12" ht="54" x14ac:dyDescent="0.25">
      <c r="A174" s="43">
        <v>701195</v>
      </c>
      <c r="B174" s="44"/>
      <c r="C174" s="44" t="s">
        <v>3980</v>
      </c>
      <c r="D174" s="45"/>
      <c r="E174" s="46">
        <v>50.97</v>
      </c>
      <c r="F174" s="46">
        <v>27.08</v>
      </c>
      <c r="G174" s="46">
        <v>23.89</v>
      </c>
      <c r="H174" s="46">
        <v>0</v>
      </c>
      <c r="I174" s="47">
        <f t="shared" si="8"/>
        <v>42223380</v>
      </c>
      <c r="J174" s="48">
        <f t="shared" si="9"/>
        <v>171937000</v>
      </c>
      <c r="K174" s="47">
        <f t="shared" si="10"/>
        <v>99311400</v>
      </c>
      <c r="L174" s="48">
        <f t="shared" si="11"/>
        <v>153780600</v>
      </c>
    </row>
    <row r="175" spans="1:12" ht="36" x14ac:dyDescent="0.25">
      <c r="A175" s="43">
        <v>701200</v>
      </c>
      <c r="B175" s="44"/>
      <c r="C175" s="44" t="s">
        <v>3981</v>
      </c>
      <c r="D175" s="45"/>
      <c r="E175" s="46">
        <v>31.24</v>
      </c>
      <c r="F175" s="46">
        <v>17.04</v>
      </c>
      <c r="G175" s="46">
        <v>14.2</v>
      </c>
      <c r="H175" s="46">
        <v>0</v>
      </c>
      <c r="I175" s="47">
        <f t="shared" si="8"/>
        <v>25619640</v>
      </c>
      <c r="J175" s="48">
        <f t="shared" si="9"/>
        <v>103944000</v>
      </c>
      <c r="K175" s="47">
        <f t="shared" si="10"/>
        <v>60776000</v>
      </c>
      <c r="L175" s="48">
        <f t="shared" si="11"/>
        <v>93152000</v>
      </c>
    </row>
    <row r="176" spans="1:12" ht="36" x14ac:dyDescent="0.25">
      <c r="A176" s="43">
        <v>701205</v>
      </c>
      <c r="B176" s="44"/>
      <c r="C176" s="44" t="s">
        <v>3982</v>
      </c>
      <c r="D176" s="45"/>
      <c r="E176" s="46">
        <v>34.94</v>
      </c>
      <c r="F176" s="46">
        <v>17.47</v>
      </c>
      <c r="G176" s="46">
        <v>17.47</v>
      </c>
      <c r="H176" s="46">
        <v>0</v>
      </c>
      <c r="I176" s="47">
        <f t="shared" si="8"/>
        <v>29585445</v>
      </c>
      <c r="J176" s="48">
        <f t="shared" si="9"/>
        <v>121416500</v>
      </c>
      <c r="K176" s="47">
        <f t="shared" si="10"/>
        <v>68307700</v>
      </c>
      <c r="L176" s="48">
        <f t="shared" si="11"/>
        <v>108139300</v>
      </c>
    </row>
    <row r="177" spans="1:12" ht="19.5" x14ac:dyDescent="0.25">
      <c r="A177" s="43">
        <v>701210</v>
      </c>
      <c r="B177" s="44"/>
      <c r="C177" s="44" t="s">
        <v>3983</v>
      </c>
      <c r="D177" s="45"/>
      <c r="E177" s="46">
        <v>43.98</v>
      </c>
      <c r="F177" s="46">
        <v>25.13</v>
      </c>
      <c r="G177" s="46">
        <v>18.850000000000001</v>
      </c>
      <c r="H177" s="46">
        <v>0</v>
      </c>
      <c r="I177" s="47">
        <f t="shared" si="8"/>
        <v>35398455</v>
      </c>
      <c r="J177" s="48">
        <f t="shared" si="9"/>
        <v>142625500</v>
      </c>
      <c r="K177" s="47">
        <f t="shared" si="10"/>
        <v>85321500</v>
      </c>
      <c r="L177" s="48">
        <f t="shared" si="11"/>
        <v>128299500</v>
      </c>
    </row>
    <row r="178" spans="1:12" ht="19.5" x14ac:dyDescent="0.25">
      <c r="A178" s="43">
        <v>701215</v>
      </c>
      <c r="B178" s="44"/>
      <c r="C178" s="44" t="s">
        <v>3984</v>
      </c>
      <c r="D178" s="45"/>
      <c r="E178" s="46">
        <v>49.76</v>
      </c>
      <c r="F178" s="46">
        <v>30.12</v>
      </c>
      <c r="G178" s="46">
        <v>19.64</v>
      </c>
      <c r="H178" s="46">
        <v>0</v>
      </c>
      <c r="I178" s="47">
        <f t="shared" si="8"/>
        <v>39061020</v>
      </c>
      <c r="J178" s="48">
        <f t="shared" si="9"/>
        <v>155886000</v>
      </c>
      <c r="K178" s="47">
        <f t="shared" si="10"/>
        <v>96180400</v>
      </c>
      <c r="L178" s="48">
        <f t="shared" si="11"/>
        <v>140959600</v>
      </c>
    </row>
    <row r="179" spans="1:12" ht="54" x14ac:dyDescent="0.25">
      <c r="A179" s="43">
        <v>701220</v>
      </c>
      <c r="B179" s="44"/>
      <c r="C179" s="44" t="s">
        <v>3985</v>
      </c>
      <c r="D179" s="45"/>
      <c r="E179" s="46">
        <v>49.76</v>
      </c>
      <c r="F179" s="46">
        <v>30.12</v>
      </c>
      <c r="G179" s="46">
        <v>19.64</v>
      </c>
      <c r="H179" s="46">
        <v>0</v>
      </c>
      <c r="I179" s="47">
        <f t="shared" si="8"/>
        <v>39061020</v>
      </c>
      <c r="J179" s="48">
        <f t="shared" si="9"/>
        <v>155886000</v>
      </c>
      <c r="K179" s="47">
        <f t="shared" si="10"/>
        <v>96180400</v>
      </c>
      <c r="L179" s="48">
        <f t="shared" si="11"/>
        <v>140959600</v>
      </c>
    </row>
    <row r="180" spans="1:12" ht="54" x14ac:dyDescent="0.25">
      <c r="A180" s="43">
        <v>701225</v>
      </c>
      <c r="B180" s="44"/>
      <c r="C180" s="44" t="s">
        <v>3986</v>
      </c>
      <c r="D180" s="45"/>
      <c r="E180" s="46">
        <v>31.24</v>
      </c>
      <c r="F180" s="46">
        <v>17.04</v>
      </c>
      <c r="G180" s="46">
        <v>14.2</v>
      </c>
      <c r="H180" s="46">
        <v>0</v>
      </c>
      <c r="I180" s="47">
        <f t="shared" si="8"/>
        <v>25619640</v>
      </c>
      <c r="J180" s="48">
        <f t="shared" si="9"/>
        <v>103944000</v>
      </c>
      <c r="K180" s="47">
        <f t="shared" si="10"/>
        <v>60776000</v>
      </c>
      <c r="L180" s="48">
        <f t="shared" si="11"/>
        <v>93152000</v>
      </c>
    </row>
    <row r="181" spans="1:12" ht="72" x14ac:dyDescent="0.25">
      <c r="A181" s="43">
        <v>701235</v>
      </c>
      <c r="B181" s="44"/>
      <c r="C181" s="44" t="s">
        <v>3987</v>
      </c>
      <c r="D181" s="45"/>
      <c r="E181" s="46">
        <v>75</v>
      </c>
      <c r="F181" s="46">
        <v>50</v>
      </c>
      <c r="G181" s="46">
        <v>25</v>
      </c>
      <c r="H181" s="46">
        <v>0</v>
      </c>
      <c r="I181" s="47">
        <f t="shared" si="8"/>
        <v>56175000</v>
      </c>
      <c r="J181" s="48">
        <f t="shared" si="9"/>
        <v>220000000</v>
      </c>
      <c r="K181" s="47">
        <f t="shared" si="10"/>
        <v>144000000</v>
      </c>
      <c r="L181" s="48">
        <f t="shared" si="11"/>
        <v>201000000</v>
      </c>
    </row>
    <row r="182" spans="1:12" ht="54" x14ac:dyDescent="0.25">
      <c r="A182" s="43">
        <v>701240</v>
      </c>
      <c r="B182" s="44"/>
      <c r="C182" s="44" t="s">
        <v>3988</v>
      </c>
      <c r="D182" s="45"/>
      <c r="E182" s="46">
        <v>43.51</v>
      </c>
      <c r="F182" s="46">
        <v>30.51</v>
      </c>
      <c r="G182" s="46">
        <v>13</v>
      </c>
      <c r="H182" s="46">
        <v>0</v>
      </c>
      <c r="I182" s="47">
        <f t="shared" si="8"/>
        <v>31707285</v>
      </c>
      <c r="J182" s="48">
        <f t="shared" si="9"/>
        <v>122743500</v>
      </c>
      <c r="K182" s="47">
        <f t="shared" si="10"/>
        <v>83223500</v>
      </c>
      <c r="L182" s="48">
        <f t="shared" si="11"/>
        <v>112863500</v>
      </c>
    </row>
    <row r="183" spans="1:12" ht="36" x14ac:dyDescent="0.25">
      <c r="A183" s="43">
        <v>701245</v>
      </c>
      <c r="B183" s="44"/>
      <c r="C183" s="44" t="s">
        <v>3989</v>
      </c>
      <c r="D183" s="45"/>
      <c r="E183" s="46">
        <v>50</v>
      </c>
      <c r="F183" s="46">
        <v>35</v>
      </c>
      <c r="G183" s="46">
        <v>15</v>
      </c>
      <c r="H183" s="46">
        <v>0</v>
      </c>
      <c r="I183" s="47">
        <f t="shared" si="8"/>
        <v>36472500</v>
      </c>
      <c r="J183" s="48">
        <f t="shared" si="9"/>
        <v>141250000</v>
      </c>
      <c r="K183" s="47">
        <f t="shared" si="10"/>
        <v>95650000</v>
      </c>
      <c r="L183" s="48">
        <f t="shared" si="11"/>
        <v>129850000</v>
      </c>
    </row>
    <row r="184" spans="1:12" ht="54" x14ac:dyDescent="0.25">
      <c r="A184" s="43">
        <v>701250</v>
      </c>
      <c r="B184" s="44"/>
      <c r="C184" s="44" t="s">
        <v>3990</v>
      </c>
      <c r="D184" s="45"/>
      <c r="E184" s="46">
        <v>45</v>
      </c>
      <c r="F184" s="46">
        <v>32</v>
      </c>
      <c r="G184" s="46">
        <v>13</v>
      </c>
      <c r="H184" s="46">
        <v>0</v>
      </c>
      <c r="I184" s="47">
        <f t="shared" si="8"/>
        <v>32532000</v>
      </c>
      <c r="J184" s="48">
        <f t="shared" si="9"/>
        <v>125500000</v>
      </c>
      <c r="K184" s="47">
        <f t="shared" si="10"/>
        <v>85980000</v>
      </c>
      <c r="L184" s="48">
        <f t="shared" si="11"/>
        <v>115620000</v>
      </c>
    </row>
    <row r="185" spans="1:12" ht="36" x14ac:dyDescent="0.25">
      <c r="A185" s="43">
        <v>701255</v>
      </c>
      <c r="B185" s="44"/>
      <c r="C185" s="44" t="s">
        <v>3991</v>
      </c>
      <c r="D185" s="45"/>
      <c r="E185" s="46">
        <v>55</v>
      </c>
      <c r="F185" s="46">
        <v>38</v>
      </c>
      <c r="G185" s="46">
        <v>17</v>
      </c>
      <c r="H185" s="46">
        <v>0</v>
      </c>
      <c r="I185" s="47">
        <f t="shared" si="8"/>
        <v>40413000</v>
      </c>
      <c r="J185" s="48">
        <f t="shared" si="9"/>
        <v>157000000</v>
      </c>
      <c r="K185" s="47">
        <f t="shared" si="10"/>
        <v>105320000</v>
      </c>
      <c r="L185" s="48">
        <f t="shared" si="11"/>
        <v>144080000</v>
      </c>
    </row>
    <row r="186" spans="1:12" ht="36" x14ac:dyDescent="0.25">
      <c r="A186" s="43">
        <v>701260</v>
      </c>
      <c r="B186" s="44"/>
      <c r="C186" s="44" t="s">
        <v>3992</v>
      </c>
      <c r="D186" s="45"/>
      <c r="E186" s="46">
        <v>75</v>
      </c>
      <c r="F186" s="46">
        <v>50</v>
      </c>
      <c r="G186" s="46">
        <v>25</v>
      </c>
      <c r="H186" s="46">
        <v>0</v>
      </c>
      <c r="I186" s="47">
        <f t="shared" si="8"/>
        <v>56175000</v>
      </c>
      <c r="J186" s="48">
        <f t="shared" si="9"/>
        <v>220000000</v>
      </c>
      <c r="K186" s="47">
        <f t="shared" si="10"/>
        <v>144000000</v>
      </c>
      <c r="L186" s="48">
        <f t="shared" si="11"/>
        <v>201000000</v>
      </c>
    </row>
    <row r="187" spans="1:12" ht="36" x14ac:dyDescent="0.25">
      <c r="A187" s="43">
        <v>701265</v>
      </c>
      <c r="B187" s="44"/>
      <c r="C187" s="44" t="s">
        <v>3993</v>
      </c>
      <c r="D187" s="45"/>
      <c r="E187" s="46">
        <v>50</v>
      </c>
      <c r="F187" s="46">
        <v>35</v>
      </c>
      <c r="G187" s="46">
        <v>15</v>
      </c>
      <c r="H187" s="46">
        <v>0</v>
      </c>
      <c r="I187" s="47">
        <f t="shared" si="8"/>
        <v>36472500</v>
      </c>
      <c r="J187" s="48">
        <f t="shared" si="9"/>
        <v>141250000</v>
      </c>
      <c r="K187" s="47">
        <f t="shared" si="10"/>
        <v>95650000</v>
      </c>
      <c r="L187" s="48">
        <f t="shared" si="11"/>
        <v>129850000</v>
      </c>
    </row>
    <row r="188" spans="1:12" ht="36" x14ac:dyDescent="0.25">
      <c r="A188" s="43">
        <v>701270</v>
      </c>
      <c r="B188" s="44"/>
      <c r="C188" s="44" t="s">
        <v>3994</v>
      </c>
      <c r="D188" s="45"/>
      <c r="E188" s="46">
        <v>112</v>
      </c>
      <c r="F188" s="46">
        <v>60</v>
      </c>
      <c r="G188" s="46">
        <v>52</v>
      </c>
      <c r="H188" s="46">
        <v>0</v>
      </c>
      <c r="I188" s="47">
        <f t="shared" si="8"/>
        <v>92490000</v>
      </c>
      <c r="J188" s="48">
        <f t="shared" si="9"/>
        <v>376200000</v>
      </c>
      <c r="K188" s="47">
        <f t="shared" si="10"/>
        <v>218120000</v>
      </c>
      <c r="L188" s="48">
        <f t="shared" si="11"/>
        <v>336680000</v>
      </c>
    </row>
    <row r="189" spans="1:12" ht="54" x14ac:dyDescent="0.25">
      <c r="A189" s="43">
        <v>701275</v>
      </c>
      <c r="B189" s="44"/>
      <c r="C189" s="44" t="s">
        <v>3995</v>
      </c>
      <c r="D189" s="45"/>
      <c r="E189" s="46">
        <v>76</v>
      </c>
      <c r="F189" s="46">
        <v>43</v>
      </c>
      <c r="G189" s="46">
        <v>33</v>
      </c>
      <c r="H189" s="46">
        <v>0</v>
      </c>
      <c r="I189" s="47">
        <f t="shared" si="8"/>
        <v>61420500</v>
      </c>
      <c r="J189" s="48">
        <f t="shared" si="9"/>
        <v>247850000</v>
      </c>
      <c r="K189" s="47">
        <f t="shared" si="10"/>
        <v>147530000</v>
      </c>
      <c r="L189" s="48">
        <f t="shared" si="11"/>
        <v>222770000</v>
      </c>
    </row>
    <row r="190" spans="1:12" ht="36" x14ac:dyDescent="0.25">
      <c r="A190" s="43">
        <v>701280</v>
      </c>
      <c r="B190" s="44"/>
      <c r="C190" s="44" t="s">
        <v>3996</v>
      </c>
      <c r="D190" s="45"/>
      <c r="E190" s="46">
        <v>70</v>
      </c>
      <c r="F190" s="46">
        <v>47</v>
      </c>
      <c r="G190" s="46">
        <v>23</v>
      </c>
      <c r="H190" s="46">
        <v>0</v>
      </c>
      <c r="I190" s="47">
        <f t="shared" si="8"/>
        <v>52234500</v>
      </c>
      <c r="J190" s="48">
        <f t="shared" si="9"/>
        <v>204250000</v>
      </c>
      <c r="K190" s="47">
        <f t="shared" si="10"/>
        <v>134330000</v>
      </c>
      <c r="L190" s="48">
        <f t="shared" si="11"/>
        <v>186770000</v>
      </c>
    </row>
    <row r="191" spans="1:12" ht="36" x14ac:dyDescent="0.25">
      <c r="A191" s="43">
        <v>701285</v>
      </c>
      <c r="B191" s="44"/>
      <c r="C191" s="44" t="s">
        <v>3997</v>
      </c>
      <c r="D191" s="45"/>
      <c r="E191" s="46">
        <v>75</v>
      </c>
      <c r="F191" s="46">
        <v>50</v>
      </c>
      <c r="G191" s="46">
        <v>25</v>
      </c>
      <c r="H191" s="46">
        <v>0</v>
      </c>
      <c r="I191" s="47">
        <f t="shared" si="8"/>
        <v>56175000</v>
      </c>
      <c r="J191" s="48">
        <f t="shared" si="9"/>
        <v>220000000</v>
      </c>
      <c r="K191" s="47">
        <f t="shared" si="10"/>
        <v>144000000</v>
      </c>
      <c r="L191" s="48">
        <f t="shared" si="11"/>
        <v>201000000</v>
      </c>
    </row>
    <row r="192" spans="1:12" ht="36" x14ac:dyDescent="0.25">
      <c r="A192" s="43">
        <v>701290</v>
      </c>
      <c r="B192" s="44"/>
      <c r="C192" s="44" t="s">
        <v>3998</v>
      </c>
      <c r="D192" s="45"/>
      <c r="E192" s="46">
        <v>70</v>
      </c>
      <c r="F192" s="46">
        <v>48</v>
      </c>
      <c r="G192" s="46">
        <v>22</v>
      </c>
      <c r="H192" s="46">
        <v>0</v>
      </c>
      <c r="I192" s="47">
        <f t="shared" si="8"/>
        <v>51648000</v>
      </c>
      <c r="J192" s="48">
        <f t="shared" si="9"/>
        <v>201000000</v>
      </c>
      <c r="K192" s="47">
        <f t="shared" si="10"/>
        <v>134120000</v>
      </c>
      <c r="L192" s="48">
        <f t="shared" si="11"/>
        <v>184280000</v>
      </c>
    </row>
    <row r="193" spans="1:12" ht="36" x14ac:dyDescent="0.25">
      <c r="A193" s="43">
        <v>701295</v>
      </c>
      <c r="B193" s="44"/>
      <c r="C193" s="44" t="s">
        <v>3999</v>
      </c>
      <c r="D193" s="45"/>
      <c r="E193" s="46">
        <v>38.25</v>
      </c>
      <c r="F193" s="46">
        <v>28.25</v>
      </c>
      <c r="G193" s="46">
        <v>10</v>
      </c>
      <c r="H193" s="46">
        <v>0</v>
      </c>
      <c r="I193" s="47">
        <f t="shared" si="8"/>
        <v>27036375</v>
      </c>
      <c r="J193" s="48">
        <f t="shared" si="9"/>
        <v>103262500</v>
      </c>
      <c r="K193" s="47">
        <f t="shared" si="10"/>
        <v>72862500</v>
      </c>
      <c r="L193" s="48">
        <f t="shared" si="11"/>
        <v>95662500</v>
      </c>
    </row>
    <row r="194" spans="1:12" ht="36" x14ac:dyDescent="0.25">
      <c r="A194" s="43">
        <v>701300</v>
      </c>
      <c r="B194" s="44"/>
      <c r="C194" s="44" t="s">
        <v>4000</v>
      </c>
      <c r="D194" s="45"/>
      <c r="E194" s="46">
        <v>48.9</v>
      </c>
      <c r="F194" s="46">
        <v>33.9</v>
      </c>
      <c r="G194" s="46">
        <v>15</v>
      </c>
      <c r="H194" s="46">
        <v>0</v>
      </c>
      <c r="I194" s="47">
        <f t="shared" si="8"/>
        <v>35863650</v>
      </c>
      <c r="J194" s="48">
        <f t="shared" si="9"/>
        <v>139215000</v>
      </c>
      <c r="K194" s="47">
        <f t="shared" si="10"/>
        <v>93615000</v>
      </c>
      <c r="L194" s="48">
        <f t="shared" si="11"/>
        <v>127815000</v>
      </c>
    </row>
    <row r="195" spans="1:12" ht="54" x14ac:dyDescent="0.25">
      <c r="A195" s="43">
        <v>701310</v>
      </c>
      <c r="B195" s="44"/>
      <c r="C195" s="44" t="s">
        <v>4001</v>
      </c>
      <c r="D195" s="45"/>
      <c r="E195" s="46">
        <v>70</v>
      </c>
      <c r="F195" s="46">
        <v>47</v>
      </c>
      <c r="G195" s="46">
        <v>23</v>
      </c>
      <c r="H195" s="46">
        <v>0</v>
      </c>
      <c r="I195" s="47">
        <f t="shared" ref="I195:I258" si="12">F195*553500+G195*1140000</f>
        <v>52234500</v>
      </c>
      <c r="J195" s="48">
        <f t="shared" ref="J195:J258" si="13">F195*1850000+G195*5100000</f>
        <v>204250000</v>
      </c>
      <c r="K195" s="47">
        <f t="shared" ref="K195:K258" si="14">F195*1850000+G195*2060000</f>
        <v>134330000</v>
      </c>
      <c r="L195" s="48">
        <f t="shared" ref="L195:L258" si="15">F195*1850000+G195*4340000</f>
        <v>186770000</v>
      </c>
    </row>
    <row r="196" spans="1:12" ht="54" x14ac:dyDescent="0.25">
      <c r="A196" s="43">
        <v>701315</v>
      </c>
      <c r="B196" s="44"/>
      <c r="C196" s="44" t="s">
        <v>4002</v>
      </c>
      <c r="D196" s="45"/>
      <c r="E196" s="46">
        <v>30</v>
      </c>
      <c r="F196" s="46">
        <v>20</v>
      </c>
      <c r="G196" s="46">
        <v>10</v>
      </c>
      <c r="H196" s="46">
        <v>0</v>
      </c>
      <c r="I196" s="47">
        <f t="shared" si="12"/>
        <v>22470000</v>
      </c>
      <c r="J196" s="48">
        <f t="shared" si="13"/>
        <v>88000000</v>
      </c>
      <c r="K196" s="47">
        <f t="shared" si="14"/>
        <v>57600000</v>
      </c>
      <c r="L196" s="48">
        <f t="shared" si="15"/>
        <v>80400000</v>
      </c>
    </row>
    <row r="197" spans="1:12" ht="36" x14ac:dyDescent="0.25">
      <c r="A197" s="43">
        <v>701320</v>
      </c>
      <c r="B197" s="44"/>
      <c r="C197" s="44" t="s">
        <v>4003</v>
      </c>
      <c r="D197" s="45"/>
      <c r="E197" s="46">
        <v>70</v>
      </c>
      <c r="F197" s="46">
        <v>47</v>
      </c>
      <c r="G197" s="46">
        <v>23</v>
      </c>
      <c r="H197" s="46">
        <v>0</v>
      </c>
      <c r="I197" s="47">
        <f t="shared" si="12"/>
        <v>52234500</v>
      </c>
      <c r="J197" s="48">
        <f t="shared" si="13"/>
        <v>204250000</v>
      </c>
      <c r="K197" s="47">
        <f t="shared" si="14"/>
        <v>134330000</v>
      </c>
      <c r="L197" s="48">
        <f t="shared" si="15"/>
        <v>186770000</v>
      </c>
    </row>
    <row r="198" spans="1:12" ht="19.5" x14ac:dyDescent="0.25">
      <c r="A198" s="43">
        <v>701325</v>
      </c>
      <c r="B198" s="44"/>
      <c r="C198" s="44" t="s">
        <v>4004</v>
      </c>
      <c r="D198" s="45"/>
      <c r="E198" s="46">
        <v>50</v>
      </c>
      <c r="F198" s="46">
        <v>35</v>
      </c>
      <c r="G198" s="46">
        <v>15</v>
      </c>
      <c r="H198" s="46">
        <v>0</v>
      </c>
      <c r="I198" s="47">
        <f t="shared" si="12"/>
        <v>36472500</v>
      </c>
      <c r="J198" s="48">
        <f t="shared" si="13"/>
        <v>141250000</v>
      </c>
      <c r="K198" s="47">
        <f t="shared" si="14"/>
        <v>95650000</v>
      </c>
      <c r="L198" s="48">
        <f t="shared" si="15"/>
        <v>129850000</v>
      </c>
    </row>
    <row r="199" spans="1:12" ht="36" x14ac:dyDescent="0.25">
      <c r="A199" s="43">
        <v>701330</v>
      </c>
      <c r="B199" s="44"/>
      <c r="C199" s="44" t="s">
        <v>4005</v>
      </c>
      <c r="D199" s="45"/>
      <c r="E199" s="46">
        <v>60</v>
      </c>
      <c r="F199" s="46">
        <v>40</v>
      </c>
      <c r="G199" s="46">
        <v>20</v>
      </c>
      <c r="H199" s="46">
        <v>0</v>
      </c>
      <c r="I199" s="47">
        <f t="shared" si="12"/>
        <v>44940000</v>
      </c>
      <c r="J199" s="48">
        <f t="shared" si="13"/>
        <v>176000000</v>
      </c>
      <c r="K199" s="47">
        <f t="shared" si="14"/>
        <v>115200000</v>
      </c>
      <c r="L199" s="48">
        <f t="shared" si="15"/>
        <v>160800000</v>
      </c>
    </row>
    <row r="200" spans="1:12" ht="36" x14ac:dyDescent="0.25">
      <c r="A200" s="43">
        <v>701335</v>
      </c>
      <c r="B200" s="44"/>
      <c r="C200" s="44" t="s">
        <v>4006</v>
      </c>
      <c r="D200" s="45"/>
      <c r="E200" s="46">
        <v>80</v>
      </c>
      <c r="F200" s="46">
        <v>53</v>
      </c>
      <c r="G200" s="46">
        <v>27</v>
      </c>
      <c r="H200" s="46">
        <v>0</v>
      </c>
      <c r="I200" s="47">
        <f t="shared" si="12"/>
        <v>60115500</v>
      </c>
      <c r="J200" s="48">
        <f t="shared" si="13"/>
        <v>235750000</v>
      </c>
      <c r="K200" s="47">
        <f t="shared" si="14"/>
        <v>153670000</v>
      </c>
      <c r="L200" s="48">
        <f t="shared" si="15"/>
        <v>215230000</v>
      </c>
    </row>
    <row r="201" spans="1:12" ht="36" x14ac:dyDescent="0.25">
      <c r="A201" s="43">
        <v>701340</v>
      </c>
      <c r="B201" s="44"/>
      <c r="C201" s="44" t="s">
        <v>4007</v>
      </c>
      <c r="D201" s="45"/>
      <c r="E201" s="46">
        <v>75</v>
      </c>
      <c r="F201" s="46">
        <v>50</v>
      </c>
      <c r="G201" s="46">
        <v>25</v>
      </c>
      <c r="H201" s="46">
        <v>0</v>
      </c>
      <c r="I201" s="47">
        <f t="shared" si="12"/>
        <v>56175000</v>
      </c>
      <c r="J201" s="48">
        <f t="shared" si="13"/>
        <v>220000000</v>
      </c>
      <c r="K201" s="47">
        <f t="shared" si="14"/>
        <v>144000000</v>
      </c>
      <c r="L201" s="48">
        <f t="shared" si="15"/>
        <v>201000000</v>
      </c>
    </row>
    <row r="202" spans="1:12" ht="36" x14ac:dyDescent="0.25">
      <c r="A202" s="43">
        <v>701345</v>
      </c>
      <c r="B202" s="44"/>
      <c r="C202" s="44" t="s">
        <v>4008</v>
      </c>
      <c r="D202" s="45"/>
      <c r="E202" s="46">
        <v>100</v>
      </c>
      <c r="F202" s="46">
        <v>67</v>
      </c>
      <c r="G202" s="46">
        <v>33</v>
      </c>
      <c r="H202" s="46">
        <v>0</v>
      </c>
      <c r="I202" s="47">
        <f t="shared" si="12"/>
        <v>74704500</v>
      </c>
      <c r="J202" s="48">
        <f t="shared" si="13"/>
        <v>292250000</v>
      </c>
      <c r="K202" s="47">
        <f t="shared" si="14"/>
        <v>191930000</v>
      </c>
      <c r="L202" s="48">
        <f t="shared" si="15"/>
        <v>267170000</v>
      </c>
    </row>
    <row r="203" spans="1:12" ht="54" x14ac:dyDescent="0.25">
      <c r="A203" s="43">
        <v>701350</v>
      </c>
      <c r="B203" s="44"/>
      <c r="C203" s="44" t="s">
        <v>4009</v>
      </c>
      <c r="D203" s="45"/>
      <c r="E203" s="46">
        <v>110</v>
      </c>
      <c r="F203" s="46">
        <v>73</v>
      </c>
      <c r="G203" s="46">
        <v>37</v>
      </c>
      <c r="H203" s="46">
        <v>0</v>
      </c>
      <c r="I203" s="47">
        <f t="shared" si="12"/>
        <v>82585500</v>
      </c>
      <c r="J203" s="48">
        <f t="shared" si="13"/>
        <v>323750000</v>
      </c>
      <c r="K203" s="47">
        <f t="shared" si="14"/>
        <v>211270000</v>
      </c>
      <c r="L203" s="48">
        <f t="shared" si="15"/>
        <v>295630000</v>
      </c>
    </row>
    <row r="204" spans="1:12" ht="108" x14ac:dyDescent="0.25">
      <c r="A204" s="43">
        <v>701355</v>
      </c>
      <c r="B204" s="44"/>
      <c r="C204" s="44" t="s">
        <v>4010</v>
      </c>
      <c r="D204" s="45"/>
      <c r="E204" s="46">
        <v>180</v>
      </c>
      <c r="F204" s="46">
        <v>120</v>
      </c>
      <c r="G204" s="46">
        <v>60</v>
      </c>
      <c r="H204" s="46">
        <v>0</v>
      </c>
      <c r="I204" s="47">
        <f t="shared" si="12"/>
        <v>134820000</v>
      </c>
      <c r="J204" s="48">
        <f t="shared" si="13"/>
        <v>528000000</v>
      </c>
      <c r="K204" s="47">
        <f t="shared" si="14"/>
        <v>345600000</v>
      </c>
      <c r="L204" s="48">
        <f t="shared" si="15"/>
        <v>482400000</v>
      </c>
    </row>
    <row r="205" spans="1:12" ht="36" x14ac:dyDescent="0.25">
      <c r="A205" s="43">
        <v>701360</v>
      </c>
      <c r="B205" s="44"/>
      <c r="C205" s="44" t="s">
        <v>4011</v>
      </c>
      <c r="D205" s="45"/>
      <c r="E205" s="46">
        <v>55</v>
      </c>
      <c r="F205" s="46">
        <v>38</v>
      </c>
      <c r="G205" s="46">
        <v>17</v>
      </c>
      <c r="H205" s="46">
        <v>0</v>
      </c>
      <c r="I205" s="47">
        <f t="shared" si="12"/>
        <v>40413000</v>
      </c>
      <c r="J205" s="48">
        <f t="shared" si="13"/>
        <v>157000000</v>
      </c>
      <c r="K205" s="47">
        <f t="shared" si="14"/>
        <v>105320000</v>
      </c>
      <c r="L205" s="48">
        <f t="shared" si="15"/>
        <v>144080000</v>
      </c>
    </row>
    <row r="206" spans="1:12" ht="36" x14ac:dyDescent="0.25">
      <c r="A206" s="43">
        <v>701365</v>
      </c>
      <c r="B206" s="44"/>
      <c r="C206" s="44" t="s">
        <v>4012</v>
      </c>
      <c r="D206" s="45"/>
      <c r="E206" s="46">
        <v>75</v>
      </c>
      <c r="F206" s="46">
        <v>50</v>
      </c>
      <c r="G206" s="46">
        <v>25</v>
      </c>
      <c r="H206" s="46">
        <v>0</v>
      </c>
      <c r="I206" s="47">
        <f t="shared" si="12"/>
        <v>56175000</v>
      </c>
      <c r="J206" s="48">
        <f t="shared" si="13"/>
        <v>220000000</v>
      </c>
      <c r="K206" s="47">
        <f t="shared" si="14"/>
        <v>144000000</v>
      </c>
      <c r="L206" s="48">
        <f t="shared" si="15"/>
        <v>201000000</v>
      </c>
    </row>
    <row r="207" spans="1:12" ht="36" x14ac:dyDescent="0.25">
      <c r="A207" s="43">
        <v>701370</v>
      </c>
      <c r="B207" s="44"/>
      <c r="C207" s="44" t="s">
        <v>4013</v>
      </c>
      <c r="D207" s="45"/>
      <c r="E207" s="46">
        <v>40</v>
      </c>
      <c r="F207" s="46">
        <v>27</v>
      </c>
      <c r="G207" s="46">
        <v>13</v>
      </c>
      <c r="H207" s="46">
        <v>0</v>
      </c>
      <c r="I207" s="47">
        <f t="shared" si="12"/>
        <v>29764500</v>
      </c>
      <c r="J207" s="48">
        <f t="shared" si="13"/>
        <v>116250000</v>
      </c>
      <c r="K207" s="47">
        <f t="shared" si="14"/>
        <v>76730000</v>
      </c>
      <c r="L207" s="48">
        <f t="shared" si="15"/>
        <v>106370000</v>
      </c>
    </row>
    <row r="208" spans="1:12" ht="36" x14ac:dyDescent="0.25">
      <c r="A208" s="43">
        <v>701375</v>
      </c>
      <c r="B208" s="44"/>
      <c r="C208" s="44" t="s">
        <v>4014</v>
      </c>
      <c r="D208" s="45"/>
      <c r="E208" s="46">
        <v>60</v>
      </c>
      <c r="F208" s="46">
        <v>40</v>
      </c>
      <c r="G208" s="46">
        <v>20</v>
      </c>
      <c r="H208" s="46">
        <v>0</v>
      </c>
      <c r="I208" s="47">
        <f t="shared" si="12"/>
        <v>44940000</v>
      </c>
      <c r="J208" s="48">
        <f t="shared" si="13"/>
        <v>176000000</v>
      </c>
      <c r="K208" s="47">
        <f t="shared" si="14"/>
        <v>115200000</v>
      </c>
      <c r="L208" s="48">
        <f t="shared" si="15"/>
        <v>160800000</v>
      </c>
    </row>
    <row r="209" spans="1:12" ht="19.5" x14ac:dyDescent="0.25">
      <c r="A209" s="43">
        <v>701500</v>
      </c>
      <c r="B209" s="44"/>
      <c r="C209" s="44" t="s">
        <v>4015</v>
      </c>
      <c r="D209" s="45"/>
      <c r="E209" s="46">
        <v>2.61</v>
      </c>
      <c r="F209" s="46">
        <v>1.81</v>
      </c>
      <c r="G209" s="46">
        <v>0.8</v>
      </c>
      <c r="H209" s="46">
        <v>0</v>
      </c>
      <c r="I209" s="47">
        <f t="shared" si="12"/>
        <v>1913835</v>
      </c>
      <c r="J209" s="48">
        <f t="shared" si="13"/>
        <v>7428500</v>
      </c>
      <c r="K209" s="47">
        <f t="shared" si="14"/>
        <v>4996500</v>
      </c>
      <c r="L209" s="48">
        <f t="shared" si="15"/>
        <v>6820500</v>
      </c>
    </row>
    <row r="210" spans="1:12" ht="36" x14ac:dyDescent="0.25">
      <c r="A210" s="43">
        <v>701505</v>
      </c>
      <c r="B210" s="44"/>
      <c r="C210" s="44" t="s">
        <v>4016</v>
      </c>
      <c r="D210" s="45"/>
      <c r="E210" s="46">
        <v>2.17</v>
      </c>
      <c r="F210" s="46">
        <v>1.47</v>
      </c>
      <c r="G210" s="46">
        <v>0.7</v>
      </c>
      <c r="H210" s="46">
        <v>0</v>
      </c>
      <c r="I210" s="47">
        <f t="shared" si="12"/>
        <v>1611645</v>
      </c>
      <c r="J210" s="48">
        <f t="shared" si="13"/>
        <v>6289500</v>
      </c>
      <c r="K210" s="47">
        <f t="shared" si="14"/>
        <v>4161500</v>
      </c>
      <c r="L210" s="48">
        <f t="shared" si="15"/>
        <v>5757500</v>
      </c>
    </row>
    <row r="211" spans="1:12" ht="36" x14ac:dyDescent="0.25">
      <c r="A211" s="43">
        <v>701510</v>
      </c>
      <c r="B211" s="44"/>
      <c r="C211" s="44" t="s">
        <v>4017</v>
      </c>
      <c r="D211" s="45"/>
      <c r="E211" s="46">
        <v>2.17</v>
      </c>
      <c r="F211" s="46">
        <v>1.47</v>
      </c>
      <c r="G211" s="46">
        <v>0.7</v>
      </c>
      <c r="H211" s="46">
        <v>0</v>
      </c>
      <c r="I211" s="47">
        <f t="shared" si="12"/>
        <v>1611645</v>
      </c>
      <c r="J211" s="48">
        <f t="shared" si="13"/>
        <v>6289500</v>
      </c>
      <c r="K211" s="47">
        <f t="shared" si="14"/>
        <v>4161500</v>
      </c>
      <c r="L211" s="48">
        <f t="shared" si="15"/>
        <v>5757500</v>
      </c>
    </row>
    <row r="212" spans="1:12" ht="54" x14ac:dyDescent="0.25">
      <c r="A212" s="43">
        <v>701515</v>
      </c>
      <c r="B212" s="44"/>
      <c r="C212" s="44" t="s">
        <v>4018</v>
      </c>
      <c r="D212" s="45"/>
      <c r="E212" s="46">
        <v>2.72</v>
      </c>
      <c r="F212" s="46">
        <v>1.92</v>
      </c>
      <c r="G212" s="46">
        <v>0.8</v>
      </c>
      <c r="H212" s="46">
        <v>0</v>
      </c>
      <c r="I212" s="47">
        <f t="shared" si="12"/>
        <v>1974720</v>
      </c>
      <c r="J212" s="48">
        <f t="shared" si="13"/>
        <v>7632000</v>
      </c>
      <c r="K212" s="47">
        <f t="shared" si="14"/>
        <v>5200000</v>
      </c>
      <c r="L212" s="48">
        <f t="shared" si="15"/>
        <v>7024000</v>
      </c>
    </row>
    <row r="213" spans="1:12" ht="54" x14ac:dyDescent="0.25">
      <c r="A213" s="43">
        <v>701521</v>
      </c>
      <c r="B213" s="44"/>
      <c r="C213" s="44" t="s">
        <v>4019</v>
      </c>
      <c r="D213" s="45"/>
      <c r="E213" s="46">
        <v>4.55</v>
      </c>
      <c r="F213" s="46">
        <v>3.05</v>
      </c>
      <c r="G213" s="46">
        <v>1.5</v>
      </c>
      <c r="H213" s="46">
        <v>0</v>
      </c>
      <c r="I213" s="47">
        <f t="shared" si="12"/>
        <v>3398175</v>
      </c>
      <c r="J213" s="48">
        <f t="shared" si="13"/>
        <v>13292500</v>
      </c>
      <c r="K213" s="47">
        <f t="shared" si="14"/>
        <v>8732500</v>
      </c>
      <c r="L213" s="48">
        <f t="shared" si="15"/>
        <v>12152500</v>
      </c>
    </row>
    <row r="214" spans="1:12" ht="36" x14ac:dyDescent="0.25">
      <c r="A214" s="43">
        <v>701530</v>
      </c>
      <c r="B214" s="44"/>
      <c r="C214" s="44" t="s">
        <v>4020</v>
      </c>
      <c r="D214" s="45"/>
      <c r="E214" s="46">
        <v>1.84</v>
      </c>
      <c r="F214" s="46">
        <v>1.24</v>
      </c>
      <c r="G214" s="46">
        <v>0.6</v>
      </c>
      <c r="H214" s="46">
        <v>0</v>
      </c>
      <c r="I214" s="47">
        <f t="shared" si="12"/>
        <v>1370340</v>
      </c>
      <c r="J214" s="48">
        <f t="shared" si="13"/>
        <v>5354000</v>
      </c>
      <c r="K214" s="47">
        <f t="shared" si="14"/>
        <v>3530000</v>
      </c>
      <c r="L214" s="48">
        <f t="shared" si="15"/>
        <v>4898000</v>
      </c>
    </row>
    <row r="215" spans="1:12" ht="36" x14ac:dyDescent="0.25">
      <c r="A215" s="43">
        <v>701535</v>
      </c>
      <c r="B215" s="44"/>
      <c r="C215" s="44" t="s">
        <v>4021</v>
      </c>
      <c r="D215" s="45"/>
      <c r="E215" s="46">
        <v>1.7</v>
      </c>
      <c r="F215" s="46">
        <v>1.1000000000000001</v>
      </c>
      <c r="G215" s="46">
        <v>0.6</v>
      </c>
      <c r="H215" s="46">
        <v>0</v>
      </c>
      <c r="I215" s="47">
        <f t="shared" si="12"/>
        <v>1292850</v>
      </c>
      <c r="J215" s="48">
        <f t="shared" si="13"/>
        <v>5095000</v>
      </c>
      <c r="K215" s="47">
        <f t="shared" si="14"/>
        <v>3271000</v>
      </c>
      <c r="L215" s="48">
        <f t="shared" si="15"/>
        <v>4639000</v>
      </c>
    </row>
    <row r="216" spans="1:12" ht="54" x14ac:dyDescent="0.25">
      <c r="A216" s="43">
        <v>701540</v>
      </c>
      <c r="B216" s="44"/>
      <c r="C216" s="44" t="s">
        <v>4022</v>
      </c>
      <c r="D216" s="45"/>
      <c r="E216" s="46">
        <v>5.05</v>
      </c>
      <c r="F216" s="46">
        <v>3.5</v>
      </c>
      <c r="G216" s="46">
        <v>1.55</v>
      </c>
      <c r="H216" s="46">
        <v>0</v>
      </c>
      <c r="I216" s="47">
        <f t="shared" si="12"/>
        <v>3704250</v>
      </c>
      <c r="J216" s="48">
        <f t="shared" si="13"/>
        <v>14380000</v>
      </c>
      <c r="K216" s="47">
        <f t="shared" si="14"/>
        <v>9668000</v>
      </c>
      <c r="L216" s="48">
        <f t="shared" si="15"/>
        <v>13202000</v>
      </c>
    </row>
    <row r="217" spans="1:12" ht="54" x14ac:dyDescent="0.25">
      <c r="A217" s="43">
        <v>701545</v>
      </c>
      <c r="B217" s="44"/>
      <c r="C217" s="44" t="s">
        <v>4023</v>
      </c>
      <c r="D217" s="45"/>
      <c r="E217" s="46">
        <v>5.7</v>
      </c>
      <c r="F217" s="46">
        <v>4</v>
      </c>
      <c r="G217" s="46">
        <v>1.7</v>
      </c>
      <c r="H217" s="46">
        <v>0</v>
      </c>
      <c r="I217" s="47">
        <f t="shared" si="12"/>
        <v>4152000</v>
      </c>
      <c r="J217" s="48">
        <f t="shared" si="13"/>
        <v>16070000</v>
      </c>
      <c r="K217" s="47">
        <f t="shared" si="14"/>
        <v>10902000</v>
      </c>
      <c r="L217" s="48">
        <f t="shared" si="15"/>
        <v>14778000</v>
      </c>
    </row>
    <row r="218" spans="1:12" ht="19.5" x14ac:dyDescent="0.25">
      <c r="A218" s="43">
        <v>701546</v>
      </c>
      <c r="B218" s="44" t="s">
        <v>16</v>
      </c>
      <c r="C218" s="44" t="s">
        <v>4024</v>
      </c>
      <c r="D218" s="45"/>
      <c r="E218" s="46">
        <v>11</v>
      </c>
      <c r="F218" s="46">
        <v>7.4</v>
      </c>
      <c r="G218" s="46">
        <v>3.6</v>
      </c>
      <c r="H218" s="46">
        <v>0</v>
      </c>
      <c r="I218" s="47">
        <f t="shared" si="12"/>
        <v>8199900</v>
      </c>
      <c r="J218" s="48">
        <f t="shared" si="13"/>
        <v>32050000</v>
      </c>
      <c r="K218" s="47">
        <f t="shared" si="14"/>
        <v>21106000</v>
      </c>
      <c r="L218" s="48">
        <f t="shared" si="15"/>
        <v>29314000</v>
      </c>
    </row>
    <row r="219" spans="1:12" ht="19.5" x14ac:dyDescent="0.25">
      <c r="A219" s="43">
        <v>701550</v>
      </c>
      <c r="B219" s="44"/>
      <c r="C219" s="44" t="s">
        <v>4025</v>
      </c>
      <c r="D219" s="45"/>
      <c r="E219" s="46">
        <v>2.17</v>
      </c>
      <c r="F219" s="46">
        <v>1.47</v>
      </c>
      <c r="G219" s="46">
        <v>0.7</v>
      </c>
      <c r="H219" s="46">
        <v>0</v>
      </c>
      <c r="I219" s="47">
        <f t="shared" si="12"/>
        <v>1611645</v>
      </c>
      <c r="J219" s="48">
        <f t="shared" si="13"/>
        <v>6289500</v>
      </c>
      <c r="K219" s="47">
        <f t="shared" si="14"/>
        <v>4161500</v>
      </c>
      <c r="L219" s="48">
        <f t="shared" si="15"/>
        <v>5757500</v>
      </c>
    </row>
    <row r="220" spans="1:12" ht="54" x14ac:dyDescent="0.25">
      <c r="A220" s="43">
        <v>701555</v>
      </c>
      <c r="B220" s="44"/>
      <c r="C220" s="44" t="s">
        <v>4026</v>
      </c>
      <c r="D220" s="45"/>
      <c r="E220" s="46">
        <v>4.08</v>
      </c>
      <c r="F220" s="46">
        <v>2.83</v>
      </c>
      <c r="G220" s="46">
        <v>1.25</v>
      </c>
      <c r="H220" s="46">
        <v>0</v>
      </c>
      <c r="I220" s="47">
        <f t="shared" si="12"/>
        <v>2991405</v>
      </c>
      <c r="J220" s="48">
        <f t="shared" si="13"/>
        <v>11610500</v>
      </c>
      <c r="K220" s="47">
        <f t="shared" si="14"/>
        <v>7810500</v>
      </c>
      <c r="L220" s="48">
        <f t="shared" si="15"/>
        <v>10660500</v>
      </c>
    </row>
    <row r="221" spans="1:12" ht="54" x14ac:dyDescent="0.25">
      <c r="A221" s="43">
        <v>701556</v>
      </c>
      <c r="B221" s="44"/>
      <c r="C221" s="44" t="s">
        <v>4027</v>
      </c>
      <c r="D221" s="45"/>
      <c r="E221" s="46">
        <v>4.08</v>
      </c>
      <c r="F221" s="46">
        <v>2.83</v>
      </c>
      <c r="G221" s="46">
        <v>1.25</v>
      </c>
      <c r="H221" s="46">
        <v>0</v>
      </c>
      <c r="I221" s="47">
        <f t="shared" si="12"/>
        <v>2991405</v>
      </c>
      <c r="J221" s="48">
        <f t="shared" si="13"/>
        <v>11610500</v>
      </c>
      <c r="K221" s="47">
        <f t="shared" si="14"/>
        <v>7810500</v>
      </c>
      <c r="L221" s="48">
        <f t="shared" si="15"/>
        <v>10660500</v>
      </c>
    </row>
    <row r="222" spans="1:12" ht="36" x14ac:dyDescent="0.25">
      <c r="A222" s="43">
        <v>701560</v>
      </c>
      <c r="B222" s="44"/>
      <c r="C222" s="44" t="s">
        <v>4028</v>
      </c>
      <c r="D222" s="45"/>
      <c r="E222" s="46">
        <v>2.61</v>
      </c>
      <c r="F222" s="46">
        <v>1.81</v>
      </c>
      <c r="G222" s="46">
        <v>0.8</v>
      </c>
      <c r="H222" s="46">
        <v>0</v>
      </c>
      <c r="I222" s="47">
        <f t="shared" si="12"/>
        <v>1913835</v>
      </c>
      <c r="J222" s="48">
        <f t="shared" si="13"/>
        <v>7428500</v>
      </c>
      <c r="K222" s="47">
        <f t="shared" si="14"/>
        <v>4996500</v>
      </c>
      <c r="L222" s="48">
        <f t="shared" si="15"/>
        <v>6820500</v>
      </c>
    </row>
    <row r="223" spans="1:12" ht="54" x14ac:dyDescent="0.25">
      <c r="A223" s="43">
        <v>701570</v>
      </c>
      <c r="B223" s="44"/>
      <c r="C223" s="44" t="s">
        <v>4029</v>
      </c>
      <c r="D223" s="45"/>
      <c r="E223" s="46">
        <v>1.84</v>
      </c>
      <c r="F223" s="46">
        <v>1.24</v>
      </c>
      <c r="G223" s="46">
        <v>0.6</v>
      </c>
      <c r="H223" s="46">
        <v>0</v>
      </c>
      <c r="I223" s="47">
        <f t="shared" si="12"/>
        <v>1370340</v>
      </c>
      <c r="J223" s="48">
        <f t="shared" si="13"/>
        <v>5354000</v>
      </c>
      <c r="K223" s="47">
        <f t="shared" si="14"/>
        <v>3530000</v>
      </c>
      <c r="L223" s="48">
        <f t="shared" si="15"/>
        <v>4898000</v>
      </c>
    </row>
    <row r="224" spans="1:12" ht="19.5" x14ac:dyDescent="0.25">
      <c r="A224" s="43">
        <v>701590</v>
      </c>
      <c r="B224" s="44"/>
      <c r="C224" s="44" t="s">
        <v>4030</v>
      </c>
      <c r="D224" s="45"/>
      <c r="E224" s="46">
        <v>2.17</v>
      </c>
      <c r="F224" s="46">
        <v>1.47</v>
      </c>
      <c r="G224" s="46">
        <v>0.7</v>
      </c>
      <c r="H224" s="46">
        <v>0</v>
      </c>
      <c r="I224" s="47">
        <f t="shared" si="12"/>
        <v>1611645</v>
      </c>
      <c r="J224" s="48">
        <f t="shared" si="13"/>
        <v>6289500</v>
      </c>
      <c r="K224" s="47">
        <f t="shared" si="14"/>
        <v>4161500</v>
      </c>
      <c r="L224" s="48">
        <f t="shared" si="15"/>
        <v>5757500</v>
      </c>
    </row>
    <row r="225" spans="1:12" ht="19.5" x14ac:dyDescent="0.25">
      <c r="A225" s="43">
        <v>701595</v>
      </c>
      <c r="B225" s="44"/>
      <c r="C225" s="44" t="s">
        <v>4031</v>
      </c>
      <c r="D225" s="45"/>
      <c r="E225" s="46">
        <v>1.84</v>
      </c>
      <c r="F225" s="46">
        <v>1.24</v>
      </c>
      <c r="G225" s="46">
        <v>0.6</v>
      </c>
      <c r="H225" s="46">
        <v>0</v>
      </c>
      <c r="I225" s="47">
        <f t="shared" si="12"/>
        <v>1370340</v>
      </c>
      <c r="J225" s="48">
        <f t="shared" si="13"/>
        <v>5354000</v>
      </c>
      <c r="K225" s="47">
        <f t="shared" si="14"/>
        <v>3530000</v>
      </c>
      <c r="L225" s="48">
        <f t="shared" si="15"/>
        <v>4898000</v>
      </c>
    </row>
    <row r="226" spans="1:12" ht="19.5" x14ac:dyDescent="0.25">
      <c r="A226" s="43">
        <v>701600</v>
      </c>
      <c r="B226" s="44"/>
      <c r="C226" s="44" t="s">
        <v>4032</v>
      </c>
      <c r="D226" s="45"/>
      <c r="E226" s="46">
        <v>1.84</v>
      </c>
      <c r="F226" s="46">
        <v>1.24</v>
      </c>
      <c r="G226" s="46">
        <v>0.6</v>
      </c>
      <c r="H226" s="46">
        <v>0</v>
      </c>
      <c r="I226" s="47">
        <f t="shared" si="12"/>
        <v>1370340</v>
      </c>
      <c r="J226" s="48">
        <f t="shared" si="13"/>
        <v>5354000</v>
      </c>
      <c r="K226" s="47">
        <f t="shared" si="14"/>
        <v>3530000</v>
      </c>
      <c r="L226" s="48">
        <f t="shared" si="15"/>
        <v>4898000</v>
      </c>
    </row>
    <row r="227" spans="1:12" ht="36" x14ac:dyDescent="0.25">
      <c r="A227" s="43">
        <v>701605</v>
      </c>
      <c r="B227" s="44"/>
      <c r="C227" s="44" t="s">
        <v>4033</v>
      </c>
      <c r="D227" s="45"/>
      <c r="E227" s="46">
        <v>2.0699999999999998</v>
      </c>
      <c r="F227" s="46">
        <v>1.47</v>
      </c>
      <c r="G227" s="46">
        <v>0.6</v>
      </c>
      <c r="H227" s="46">
        <v>0</v>
      </c>
      <c r="I227" s="47">
        <f t="shared" si="12"/>
        <v>1497645</v>
      </c>
      <c r="J227" s="48">
        <f t="shared" si="13"/>
        <v>5779500</v>
      </c>
      <c r="K227" s="47">
        <f t="shared" si="14"/>
        <v>3955500</v>
      </c>
      <c r="L227" s="48">
        <f t="shared" si="15"/>
        <v>5323500</v>
      </c>
    </row>
    <row r="228" spans="1:12" ht="19.5" x14ac:dyDescent="0.25">
      <c r="A228" s="43">
        <v>701610</v>
      </c>
      <c r="B228" s="44"/>
      <c r="C228" s="44" t="s">
        <v>4034</v>
      </c>
      <c r="D228" s="45"/>
      <c r="E228" s="46">
        <v>2.2799999999999998</v>
      </c>
      <c r="F228" s="46">
        <v>1.58</v>
      </c>
      <c r="G228" s="46">
        <v>0.7</v>
      </c>
      <c r="H228" s="46">
        <v>0</v>
      </c>
      <c r="I228" s="47">
        <f t="shared" si="12"/>
        <v>1672530</v>
      </c>
      <c r="J228" s="48">
        <f t="shared" si="13"/>
        <v>6493000</v>
      </c>
      <c r="K228" s="47">
        <f t="shared" si="14"/>
        <v>4365000</v>
      </c>
      <c r="L228" s="48">
        <f t="shared" si="15"/>
        <v>5961000</v>
      </c>
    </row>
    <row r="229" spans="1:12" ht="72" x14ac:dyDescent="0.25">
      <c r="A229" s="43">
        <v>701611</v>
      </c>
      <c r="B229" s="44"/>
      <c r="C229" s="44" t="s">
        <v>4035</v>
      </c>
      <c r="D229" s="45"/>
      <c r="E229" s="46">
        <v>3.42</v>
      </c>
      <c r="F229" s="46">
        <v>2.37</v>
      </c>
      <c r="G229" s="46">
        <v>1.05</v>
      </c>
      <c r="H229" s="46">
        <v>0</v>
      </c>
      <c r="I229" s="47">
        <f t="shared" si="12"/>
        <v>2508795</v>
      </c>
      <c r="J229" s="48">
        <f t="shared" si="13"/>
        <v>9739500</v>
      </c>
      <c r="K229" s="47">
        <f t="shared" si="14"/>
        <v>6547500</v>
      </c>
      <c r="L229" s="48">
        <f t="shared" si="15"/>
        <v>8941500</v>
      </c>
    </row>
    <row r="230" spans="1:12" ht="54" x14ac:dyDescent="0.25">
      <c r="A230" s="43">
        <v>701615</v>
      </c>
      <c r="B230" s="44"/>
      <c r="C230" s="44" t="s">
        <v>4036</v>
      </c>
      <c r="D230" s="45"/>
      <c r="E230" s="46">
        <v>3.26</v>
      </c>
      <c r="F230" s="46">
        <v>2.2599999999999998</v>
      </c>
      <c r="G230" s="46">
        <v>1</v>
      </c>
      <c r="H230" s="46">
        <v>0</v>
      </c>
      <c r="I230" s="47">
        <f t="shared" si="12"/>
        <v>2390910</v>
      </c>
      <c r="J230" s="48">
        <f t="shared" si="13"/>
        <v>9281000</v>
      </c>
      <c r="K230" s="47">
        <f t="shared" si="14"/>
        <v>6241000</v>
      </c>
      <c r="L230" s="48">
        <f t="shared" si="15"/>
        <v>8521000</v>
      </c>
    </row>
    <row r="231" spans="1:12" ht="72" x14ac:dyDescent="0.25">
      <c r="A231" s="43">
        <v>701620</v>
      </c>
      <c r="B231" s="44"/>
      <c r="C231" s="44" t="s">
        <v>4037</v>
      </c>
      <c r="D231" s="45"/>
      <c r="E231" s="46">
        <v>3.3</v>
      </c>
      <c r="F231" s="46">
        <v>2.2000000000000002</v>
      </c>
      <c r="G231" s="46">
        <v>1.1000000000000001</v>
      </c>
      <c r="H231" s="46">
        <v>0</v>
      </c>
      <c r="I231" s="47">
        <f t="shared" si="12"/>
        <v>2471700</v>
      </c>
      <c r="J231" s="48">
        <f t="shared" si="13"/>
        <v>9680000</v>
      </c>
      <c r="K231" s="47">
        <f t="shared" si="14"/>
        <v>6336000</v>
      </c>
      <c r="L231" s="48">
        <f t="shared" si="15"/>
        <v>8844000</v>
      </c>
    </row>
    <row r="232" spans="1:12" ht="72" x14ac:dyDescent="0.25">
      <c r="A232" s="43">
        <v>701625</v>
      </c>
      <c r="B232" s="44"/>
      <c r="C232" s="44" t="s">
        <v>4038</v>
      </c>
      <c r="D232" s="45"/>
      <c r="E232" s="46">
        <v>4.8899999999999997</v>
      </c>
      <c r="F232" s="46">
        <v>3.39</v>
      </c>
      <c r="G232" s="46">
        <v>1.5</v>
      </c>
      <c r="H232" s="46">
        <v>0</v>
      </c>
      <c r="I232" s="47">
        <f t="shared" si="12"/>
        <v>3586365</v>
      </c>
      <c r="J232" s="48">
        <f t="shared" si="13"/>
        <v>13921500</v>
      </c>
      <c r="K232" s="47">
        <f t="shared" si="14"/>
        <v>9361500</v>
      </c>
      <c r="L232" s="48">
        <f t="shared" si="15"/>
        <v>12781500</v>
      </c>
    </row>
    <row r="233" spans="1:12" ht="19.5" x14ac:dyDescent="0.25">
      <c r="A233" s="43">
        <v>701626</v>
      </c>
      <c r="B233" s="44"/>
      <c r="C233" s="44" t="s">
        <v>4039</v>
      </c>
      <c r="D233" s="45"/>
      <c r="E233" s="46">
        <v>6.65</v>
      </c>
      <c r="F233" s="46">
        <v>5</v>
      </c>
      <c r="G233" s="46">
        <v>1.65</v>
      </c>
      <c r="H233" s="46">
        <v>0</v>
      </c>
      <c r="I233" s="47">
        <f t="shared" si="12"/>
        <v>4648500</v>
      </c>
      <c r="J233" s="48">
        <f t="shared" si="13"/>
        <v>17665000</v>
      </c>
      <c r="K233" s="47">
        <f t="shared" si="14"/>
        <v>12649000</v>
      </c>
      <c r="L233" s="48">
        <f t="shared" si="15"/>
        <v>16411000</v>
      </c>
    </row>
    <row r="234" spans="1:12" ht="36" x14ac:dyDescent="0.25">
      <c r="A234" s="43">
        <v>701655</v>
      </c>
      <c r="B234" s="44"/>
      <c r="C234" s="44" t="s">
        <v>4040</v>
      </c>
      <c r="D234" s="45"/>
      <c r="E234" s="46">
        <v>3.15</v>
      </c>
      <c r="F234" s="46">
        <v>2.2000000000000002</v>
      </c>
      <c r="G234" s="46">
        <v>0.95</v>
      </c>
      <c r="H234" s="46">
        <v>0</v>
      </c>
      <c r="I234" s="47">
        <f t="shared" si="12"/>
        <v>2300700</v>
      </c>
      <c r="J234" s="48">
        <f t="shared" si="13"/>
        <v>8915000</v>
      </c>
      <c r="K234" s="47">
        <f t="shared" si="14"/>
        <v>6027000</v>
      </c>
      <c r="L234" s="48">
        <f t="shared" si="15"/>
        <v>8193000</v>
      </c>
    </row>
    <row r="235" spans="1:12" ht="36" x14ac:dyDescent="0.25">
      <c r="A235" s="43">
        <v>701660</v>
      </c>
      <c r="B235" s="44"/>
      <c r="C235" s="44" t="s">
        <v>4041</v>
      </c>
      <c r="D235" s="45"/>
      <c r="E235" s="46">
        <v>2.72</v>
      </c>
      <c r="F235" s="46">
        <v>1.92</v>
      </c>
      <c r="G235" s="46">
        <v>0.8</v>
      </c>
      <c r="H235" s="46">
        <v>0</v>
      </c>
      <c r="I235" s="47">
        <f t="shared" si="12"/>
        <v>1974720</v>
      </c>
      <c r="J235" s="48">
        <f t="shared" si="13"/>
        <v>7632000</v>
      </c>
      <c r="K235" s="47">
        <f t="shared" si="14"/>
        <v>5200000</v>
      </c>
      <c r="L235" s="48">
        <f t="shared" si="15"/>
        <v>7024000</v>
      </c>
    </row>
    <row r="236" spans="1:12" ht="36" x14ac:dyDescent="0.25">
      <c r="A236" s="43">
        <v>701661</v>
      </c>
      <c r="B236" s="44"/>
      <c r="C236" s="44" t="s">
        <v>4042</v>
      </c>
      <c r="D236" s="45"/>
      <c r="E236" s="46">
        <v>1.8</v>
      </c>
      <c r="F236" s="46">
        <v>1</v>
      </c>
      <c r="G236" s="46">
        <v>0.8</v>
      </c>
      <c r="H236" s="46">
        <v>0</v>
      </c>
      <c r="I236" s="47">
        <f t="shared" si="12"/>
        <v>1465500</v>
      </c>
      <c r="J236" s="48">
        <f t="shared" si="13"/>
        <v>5930000</v>
      </c>
      <c r="K236" s="47">
        <f t="shared" si="14"/>
        <v>3498000</v>
      </c>
      <c r="L236" s="48">
        <f t="shared" si="15"/>
        <v>5322000</v>
      </c>
    </row>
    <row r="237" spans="1:12" ht="19.5" x14ac:dyDescent="0.25">
      <c r="A237" s="43">
        <v>701665</v>
      </c>
      <c r="B237" s="44"/>
      <c r="C237" s="44" t="s">
        <v>4043</v>
      </c>
      <c r="D237" s="45"/>
      <c r="E237" s="46">
        <v>3.05</v>
      </c>
      <c r="F237" s="46">
        <v>2.15</v>
      </c>
      <c r="G237" s="46">
        <v>0.9</v>
      </c>
      <c r="H237" s="46">
        <v>0</v>
      </c>
      <c r="I237" s="47">
        <f t="shared" si="12"/>
        <v>2216025</v>
      </c>
      <c r="J237" s="48">
        <f t="shared" si="13"/>
        <v>8567500</v>
      </c>
      <c r="K237" s="47">
        <f t="shared" si="14"/>
        <v>5831500</v>
      </c>
      <c r="L237" s="48">
        <f t="shared" si="15"/>
        <v>7883500</v>
      </c>
    </row>
    <row r="238" spans="1:12" ht="19.5" x14ac:dyDescent="0.25">
      <c r="A238" s="43">
        <v>701666</v>
      </c>
      <c r="B238" s="44"/>
      <c r="C238" s="44" t="s">
        <v>4044</v>
      </c>
      <c r="D238" s="45"/>
      <c r="E238" s="46">
        <v>3.05</v>
      </c>
      <c r="F238" s="46">
        <v>2.15</v>
      </c>
      <c r="G238" s="46">
        <v>0.9</v>
      </c>
      <c r="H238" s="46">
        <v>0</v>
      </c>
      <c r="I238" s="47">
        <f t="shared" si="12"/>
        <v>2216025</v>
      </c>
      <c r="J238" s="48">
        <f t="shared" si="13"/>
        <v>8567500</v>
      </c>
      <c r="K238" s="47">
        <f t="shared" si="14"/>
        <v>5831500</v>
      </c>
      <c r="L238" s="48">
        <f t="shared" si="15"/>
        <v>7883500</v>
      </c>
    </row>
    <row r="239" spans="1:12" ht="54" x14ac:dyDescent="0.25">
      <c r="A239" s="43">
        <v>701667</v>
      </c>
      <c r="B239" s="44"/>
      <c r="C239" s="44" t="s">
        <v>4045</v>
      </c>
      <c r="D239" s="45"/>
      <c r="E239" s="46">
        <v>4.8899999999999997</v>
      </c>
      <c r="F239" s="46">
        <v>3.39</v>
      </c>
      <c r="G239" s="46">
        <v>1.5</v>
      </c>
      <c r="H239" s="46">
        <v>0</v>
      </c>
      <c r="I239" s="47">
        <f t="shared" si="12"/>
        <v>3586365</v>
      </c>
      <c r="J239" s="48">
        <f t="shared" si="13"/>
        <v>13921500</v>
      </c>
      <c r="K239" s="47">
        <f t="shared" si="14"/>
        <v>9361500</v>
      </c>
      <c r="L239" s="48">
        <f t="shared" si="15"/>
        <v>12781500</v>
      </c>
    </row>
    <row r="240" spans="1:12" ht="36" x14ac:dyDescent="0.25">
      <c r="A240" s="43">
        <v>701670</v>
      </c>
      <c r="B240" s="44"/>
      <c r="C240" s="44" t="s">
        <v>4046</v>
      </c>
      <c r="D240" s="45"/>
      <c r="E240" s="46">
        <v>3.26</v>
      </c>
      <c r="F240" s="46">
        <v>2.2599999999999998</v>
      </c>
      <c r="G240" s="46">
        <v>1</v>
      </c>
      <c r="H240" s="46">
        <v>0</v>
      </c>
      <c r="I240" s="47">
        <f t="shared" si="12"/>
        <v>2390910</v>
      </c>
      <c r="J240" s="48">
        <f t="shared" si="13"/>
        <v>9281000</v>
      </c>
      <c r="K240" s="47">
        <f t="shared" si="14"/>
        <v>6241000</v>
      </c>
      <c r="L240" s="48">
        <f t="shared" si="15"/>
        <v>8521000</v>
      </c>
    </row>
    <row r="241" spans="1:12" ht="36" x14ac:dyDescent="0.25">
      <c r="A241" s="43">
        <v>701680</v>
      </c>
      <c r="B241" s="44"/>
      <c r="C241" s="44" t="s">
        <v>4047</v>
      </c>
      <c r="D241" s="45"/>
      <c r="E241" s="46">
        <v>2.17</v>
      </c>
      <c r="F241" s="46">
        <v>1.47</v>
      </c>
      <c r="G241" s="46">
        <v>0.7</v>
      </c>
      <c r="H241" s="46">
        <v>0</v>
      </c>
      <c r="I241" s="47">
        <f t="shared" si="12"/>
        <v>1611645</v>
      </c>
      <c r="J241" s="48">
        <f t="shared" si="13"/>
        <v>6289500</v>
      </c>
      <c r="K241" s="47">
        <f t="shared" si="14"/>
        <v>4161500</v>
      </c>
      <c r="L241" s="48">
        <f t="shared" si="15"/>
        <v>5757500</v>
      </c>
    </row>
    <row r="242" spans="1:12" ht="36" x14ac:dyDescent="0.25">
      <c r="A242" s="43">
        <v>701685</v>
      </c>
      <c r="B242" s="44"/>
      <c r="C242" s="44" t="s">
        <v>4048</v>
      </c>
      <c r="D242" s="45"/>
      <c r="E242" s="46">
        <v>4.8899999999999997</v>
      </c>
      <c r="F242" s="46">
        <v>3.39</v>
      </c>
      <c r="G242" s="46">
        <v>1.5</v>
      </c>
      <c r="H242" s="46">
        <v>0</v>
      </c>
      <c r="I242" s="47">
        <f t="shared" si="12"/>
        <v>3586365</v>
      </c>
      <c r="J242" s="48">
        <f t="shared" si="13"/>
        <v>13921500</v>
      </c>
      <c r="K242" s="47">
        <f t="shared" si="14"/>
        <v>9361500</v>
      </c>
      <c r="L242" s="48">
        <f t="shared" si="15"/>
        <v>12781500</v>
      </c>
    </row>
    <row r="243" spans="1:12" ht="36" x14ac:dyDescent="0.25">
      <c r="A243" s="43">
        <v>701690</v>
      </c>
      <c r="B243" s="44"/>
      <c r="C243" s="44" t="s">
        <v>4049</v>
      </c>
      <c r="D243" s="45"/>
      <c r="E243" s="46">
        <v>4.2</v>
      </c>
      <c r="F243" s="46">
        <v>3</v>
      </c>
      <c r="G243" s="46">
        <v>1.2</v>
      </c>
      <c r="H243" s="46">
        <v>0</v>
      </c>
      <c r="I243" s="47">
        <f t="shared" si="12"/>
        <v>3028500</v>
      </c>
      <c r="J243" s="48">
        <f t="shared" si="13"/>
        <v>11670000</v>
      </c>
      <c r="K243" s="47">
        <f t="shared" si="14"/>
        <v>8022000</v>
      </c>
      <c r="L243" s="48">
        <f t="shared" si="15"/>
        <v>10758000</v>
      </c>
    </row>
    <row r="244" spans="1:12" ht="36" x14ac:dyDescent="0.25">
      <c r="A244" s="43">
        <v>701691</v>
      </c>
      <c r="B244" s="44"/>
      <c r="C244" s="44" t="s">
        <v>4050</v>
      </c>
      <c r="D244" s="45"/>
      <c r="E244" s="46">
        <v>2.7</v>
      </c>
      <c r="F244" s="46">
        <v>1.5</v>
      </c>
      <c r="G244" s="46">
        <v>1.2</v>
      </c>
      <c r="H244" s="46">
        <v>0</v>
      </c>
      <c r="I244" s="47">
        <f t="shared" si="12"/>
        <v>2198250</v>
      </c>
      <c r="J244" s="48">
        <f t="shared" si="13"/>
        <v>8895000</v>
      </c>
      <c r="K244" s="47">
        <f t="shared" si="14"/>
        <v>5247000</v>
      </c>
      <c r="L244" s="48">
        <f t="shared" si="15"/>
        <v>7983000</v>
      </c>
    </row>
    <row r="245" spans="1:12" ht="36" x14ac:dyDescent="0.25">
      <c r="A245" s="43">
        <v>701695</v>
      </c>
      <c r="B245" s="44"/>
      <c r="C245" s="44" t="s">
        <v>4051</v>
      </c>
      <c r="D245" s="45"/>
      <c r="E245" s="46">
        <v>3.26</v>
      </c>
      <c r="F245" s="46">
        <v>2.2599999999999998</v>
      </c>
      <c r="G245" s="46">
        <v>1</v>
      </c>
      <c r="H245" s="46">
        <v>0</v>
      </c>
      <c r="I245" s="47">
        <f t="shared" si="12"/>
        <v>2390910</v>
      </c>
      <c r="J245" s="48">
        <f t="shared" si="13"/>
        <v>9281000</v>
      </c>
      <c r="K245" s="47">
        <f t="shared" si="14"/>
        <v>6241000</v>
      </c>
      <c r="L245" s="48">
        <f t="shared" si="15"/>
        <v>8521000</v>
      </c>
    </row>
    <row r="246" spans="1:12" ht="90" x14ac:dyDescent="0.25">
      <c r="A246" s="43">
        <v>701696</v>
      </c>
      <c r="B246" s="44"/>
      <c r="C246" s="44" t="s">
        <v>4052</v>
      </c>
      <c r="D246" s="45" t="s">
        <v>4053</v>
      </c>
      <c r="E246" s="46">
        <v>3.26</v>
      </c>
      <c r="F246" s="46">
        <v>2.2599999999999998</v>
      </c>
      <c r="G246" s="46">
        <v>1</v>
      </c>
      <c r="H246" s="46">
        <v>0</v>
      </c>
      <c r="I246" s="47">
        <f t="shared" si="12"/>
        <v>2390910</v>
      </c>
      <c r="J246" s="48">
        <f t="shared" si="13"/>
        <v>9281000</v>
      </c>
      <c r="K246" s="47">
        <f t="shared" si="14"/>
        <v>6241000</v>
      </c>
      <c r="L246" s="48">
        <f t="shared" si="15"/>
        <v>8521000</v>
      </c>
    </row>
    <row r="247" spans="1:12" ht="36" x14ac:dyDescent="0.25">
      <c r="A247" s="43">
        <v>701700</v>
      </c>
      <c r="B247" s="44"/>
      <c r="C247" s="44" t="s">
        <v>4054</v>
      </c>
      <c r="D247" s="45"/>
      <c r="E247" s="46">
        <v>3.26</v>
      </c>
      <c r="F247" s="46">
        <v>2.2599999999999998</v>
      </c>
      <c r="G247" s="46">
        <v>1</v>
      </c>
      <c r="H247" s="46">
        <v>0</v>
      </c>
      <c r="I247" s="47">
        <f t="shared" si="12"/>
        <v>2390910</v>
      </c>
      <c r="J247" s="48">
        <f t="shared" si="13"/>
        <v>9281000</v>
      </c>
      <c r="K247" s="47">
        <f t="shared" si="14"/>
        <v>6241000</v>
      </c>
      <c r="L247" s="48">
        <f t="shared" si="15"/>
        <v>8521000</v>
      </c>
    </row>
    <row r="248" spans="1:12" ht="54" x14ac:dyDescent="0.25">
      <c r="A248" s="43">
        <v>701705</v>
      </c>
      <c r="B248" s="44"/>
      <c r="C248" s="44" t="s">
        <v>4055</v>
      </c>
      <c r="D248" s="45"/>
      <c r="E248" s="46">
        <v>3.26</v>
      </c>
      <c r="F248" s="46">
        <v>2.2599999999999998</v>
      </c>
      <c r="G248" s="46">
        <v>1</v>
      </c>
      <c r="H248" s="46">
        <v>0</v>
      </c>
      <c r="I248" s="47">
        <f t="shared" si="12"/>
        <v>2390910</v>
      </c>
      <c r="J248" s="48">
        <f t="shared" si="13"/>
        <v>9281000</v>
      </c>
      <c r="K248" s="47">
        <f t="shared" si="14"/>
        <v>6241000</v>
      </c>
      <c r="L248" s="48">
        <f t="shared" si="15"/>
        <v>8521000</v>
      </c>
    </row>
    <row r="249" spans="1:12" ht="19.5" x14ac:dyDescent="0.25">
      <c r="A249" s="43">
        <v>701706</v>
      </c>
      <c r="B249" s="44"/>
      <c r="C249" s="44" t="s">
        <v>4056</v>
      </c>
      <c r="D249" s="45"/>
      <c r="E249" s="46">
        <v>3</v>
      </c>
      <c r="F249" s="46">
        <v>2</v>
      </c>
      <c r="G249" s="46">
        <v>1</v>
      </c>
      <c r="H249" s="46">
        <v>0</v>
      </c>
      <c r="I249" s="47">
        <f t="shared" si="12"/>
        <v>2247000</v>
      </c>
      <c r="J249" s="48">
        <f t="shared" si="13"/>
        <v>8800000</v>
      </c>
      <c r="K249" s="47">
        <f t="shared" si="14"/>
        <v>5760000</v>
      </c>
      <c r="L249" s="48">
        <f t="shared" si="15"/>
        <v>8040000</v>
      </c>
    </row>
    <row r="250" spans="1:12" ht="19.5" x14ac:dyDescent="0.25">
      <c r="A250" s="43">
        <v>701707</v>
      </c>
      <c r="B250" s="44"/>
      <c r="C250" s="44" t="s">
        <v>4057</v>
      </c>
      <c r="D250" s="45"/>
      <c r="E250" s="46">
        <v>3</v>
      </c>
      <c r="F250" s="46">
        <v>2</v>
      </c>
      <c r="G250" s="46">
        <v>1</v>
      </c>
      <c r="H250" s="46">
        <v>0</v>
      </c>
      <c r="I250" s="47">
        <f t="shared" si="12"/>
        <v>2247000</v>
      </c>
      <c r="J250" s="48">
        <f t="shared" si="13"/>
        <v>8800000</v>
      </c>
      <c r="K250" s="47">
        <f t="shared" si="14"/>
        <v>5760000</v>
      </c>
      <c r="L250" s="48">
        <f t="shared" si="15"/>
        <v>8040000</v>
      </c>
    </row>
    <row r="251" spans="1:12" ht="54" x14ac:dyDescent="0.25">
      <c r="A251" s="43">
        <v>701715</v>
      </c>
      <c r="B251" s="44"/>
      <c r="C251" s="44" t="s">
        <v>4058</v>
      </c>
      <c r="D251" s="45"/>
      <c r="E251" s="46">
        <v>4.08</v>
      </c>
      <c r="F251" s="46">
        <v>2.83</v>
      </c>
      <c r="G251" s="46">
        <v>1.25</v>
      </c>
      <c r="H251" s="46">
        <v>0</v>
      </c>
      <c r="I251" s="47">
        <f t="shared" si="12"/>
        <v>2991405</v>
      </c>
      <c r="J251" s="48">
        <f t="shared" si="13"/>
        <v>11610500</v>
      </c>
      <c r="K251" s="47">
        <f t="shared" si="14"/>
        <v>7810500</v>
      </c>
      <c r="L251" s="48">
        <f t="shared" si="15"/>
        <v>10660500</v>
      </c>
    </row>
    <row r="252" spans="1:12" ht="36" x14ac:dyDescent="0.25">
      <c r="A252" s="43">
        <v>701716</v>
      </c>
      <c r="B252" s="44"/>
      <c r="C252" s="44" t="s">
        <v>4059</v>
      </c>
      <c r="D252" s="45"/>
      <c r="E252" s="46">
        <v>6.52</v>
      </c>
      <c r="F252" s="46">
        <v>4.5199999999999996</v>
      </c>
      <c r="G252" s="46">
        <v>2</v>
      </c>
      <c r="H252" s="46">
        <v>0</v>
      </c>
      <c r="I252" s="47">
        <f t="shared" si="12"/>
        <v>4781820</v>
      </c>
      <c r="J252" s="48">
        <f t="shared" si="13"/>
        <v>18562000</v>
      </c>
      <c r="K252" s="47">
        <f t="shared" si="14"/>
        <v>12482000</v>
      </c>
      <c r="L252" s="48">
        <f t="shared" si="15"/>
        <v>17042000</v>
      </c>
    </row>
    <row r="253" spans="1:12" ht="36" x14ac:dyDescent="0.25">
      <c r="A253" s="43">
        <v>701717</v>
      </c>
      <c r="B253" s="44"/>
      <c r="C253" s="44" t="s">
        <v>4060</v>
      </c>
      <c r="D253" s="45"/>
      <c r="E253" s="46">
        <v>2.72</v>
      </c>
      <c r="F253" s="46">
        <v>1.92</v>
      </c>
      <c r="G253" s="46">
        <v>0.8</v>
      </c>
      <c r="H253" s="46">
        <v>0</v>
      </c>
      <c r="I253" s="47">
        <f t="shared" si="12"/>
        <v>1974720</v>
      </c>
      <c r="J253" s="48">
        <f t="shared" si="13"/>
        <v>7632000</v>
      </c>
      <c r="K253" s="47">
        <f t="shared" si="14"/>
        <v>5200000</v>
      </c>
      <c r="L253" s="48">
        <f t="shared" si="15"/>
        <v>7024000</v>
      </c>
    </row>
    <row r="254" spans="1:12" ht="54" x14ac:dyDescent="0.25">
      <c r="A254" s="43">
        <v>701718</v>
      </c>
      <c r="B254" s="44"/>
      <c r="C254" s="44" t="s">
        <v>4061</v>
      </c>
      <c r="D254" s="45"/>
      <c r="E254" s="46">
        <v>4.8899999999999997</v>
      </c>
      <c r="F254" s="46">
        <v>3.39</v>
      </c>
      <c r="G254" s="46">
        <v>1.5</v>
      </c>
      <c r="H254" s="46">
        <v>0</v>
      </c>
      <c r="I254" s="47">
        <f t="shared" si="12"/>
        <v>3586365</v>
      </c>
      <c r="J254" s="48">
        <f t="shared" si="13"/>
        <v>13921500</v>
      </c>
      <c r="K254" s="47">
        <f t="shared" si="14"/>
        <v>9361500</v>
      </c>
      <c r="L254" s="48">
        <f t="shared" si="15"/>
        <v>12781500</v>
      </c>
    </row>
    <row r="255" spans="1:12" ht="72" x14ac:dyDescent="0.25">
      <c r="A255" s="43">
        <v>701720</v>
      </c>
      <c r="B255" s="44"/>
      <c r="C255" s="44" t="s">
        <v>4062</v>
      </c>
      <c r="D255" s="45"/>
      <c r="E255" s="46">
        <v>4.8899999999999997</v>
      </c>
      <c r="F255" s="46">
        <v>3.39</v>
      </c>
      <c r="G255" s="46">
        <v>1.5</v>
      </c>
      <c r="H255" s="46">
        <v>0</v>
      </c>
      <c r="I255" s="47">
        <f t="shared" si="12"/>
        <v>3586365</v>
      </c>
      <c r="J255" s="48">
        <f t="shared" si="13"/>
        <v>13921500</v>
      </c>
      <c r="K255" s="47">
        <f t="shared" si="14"/>
        <v>9361500</v>
      </c>
      <c r="L255" s="48">
        <f t="shared" si="15"/>
        <v>12781500</v>
      </c>
    </row>
    <row r="256" spans="1:12" ht="72" x14ac:dyDescent="0.25">
      <c r="A256" s="43">
        <v>701724</v>
      </c>
      <c r="B256" s="44"/>
      <c r="C256" s="44" t="s">
        <v>4063</v>
      </c>
      <c r="D256" s="45"/>
      <c r="E256" s="46">
        <v>7</v>
      </c>
      <c r="F256" s="46">
        <v>4</v>
      </c>
      <c r="G256" s="46">
        <v>3</v>
      </c>
      <c r="H256" s="46">
        <v>0</v>
      </c>
      <c r="I256" s="47">
        <f t="shared" si="12"/>
        <v>5634000</v>
      </c>
      <c r="J256" s="48">
        <f t="shared" si="13"/>
        <v>22700000</v>
      </c>
      <c r="K256" s="47">
        <f t="shared" si="14"/>
        <v>13580000</v>
      </c>
      <c r="L256" s="48">
        <f t="shared" si="15"/>
        <v>20420000</v>
      </c>
    </row>
    <row r="257" spans="1:12" ht="54" x14ac:dyDescent="0.25">
      <c r="A257" s="43">
        <v>701725</v>
      </c>
      <c r="B257" s="44"/>
      <c r="C257" s="44" t="s">
        <v>4064</v>
      </c>
      <c r="D257" s="45"/>
      <c r="E257" s="46">
        <v>5.44</v>
      </c>
      <c r="F257" s="46">
        <v>3.84</v>
      </c>
      <c r="G257" s="46">
        <v>1.6</v>
      </c>
      <c r="H257" s="46">
        <v>0</v>
      </c>
      <c r="I257" s="47">
        <f t="shared" si="12"/>
        <v>3949440</v>
      </c>
      <c r="J257" s="48">
        <f t="shared" si="13"/>
        <v>15264000</v>
      </c>
      <c r="K257" s="47">
        <f t="shared" si="14"/>
        <v>10400000</v>
      </c>
      <c r="L257" s="48">
        <f t="shared" si="15"/>
        <v>14048000</v>
      </c>
    </row>
    <row r="258" spans="1:12" ht="36" x14ac:dyDescent="0.25">
      <c r="A258" s="43">
        <v>701726</v>
      </c>
      <c r="B258" s="44"/>
      <c r="C258" s="44" t="s">
        <v>4065</v>
      </c>
      <c r="D258" s="45"/>
      <c r="E258" s="46">
        <v>3.26</v>
      </c>
      <c r="F258" s="46">
        <v>2.2599999999999998</v>
      </c>
      <c r="G258" s="46">
        <v>1</v>
      </c>
      <c r="H258" s="46">
        <v>0</v>
      </c>
      <c r="I258" s="47">
        <f t="shared" si="12"/>
        <v>2390910</v>
      </c>
      <c r="J258" s="48">
        <f t="shared" si="13"/>
        <v>9281000</v>
      </c>
      <c r="K258" s="47">
        <f t="shared" si="14"/>
        <v>6241000</v>
      </c>
      <c r="L258" s="48">
        <f t="shared" si="15"/>
        <v>8521000</v>
      </c>
    </row>
    <row r="259" spans="1:12" ht="36" x14ac:dyDescent="0.25">
      <c r="A259" s="43">
        <v>701727</v>
      </c>
      <c r="B259" s="44"/>
      <c r="C259" s="44" t="s">
        <v>4066</v>
      </c>
      <c r="D259" s="45"/>
      <c r="E259" s="46">
        <v>3.26</v>
      </c>
      <c r="F259" s="46">
        <v>2.2599999999999998</v>
      </c>
      <c r="G259" s="46">
        <v>1</v>
      </c>
      <c r="H259" s="46">
        <v>0</v>
      </c>
      <c r="I259" s="47">
        <f t="shared" ref="I259:I322" si="16">F259*553500+G259*1140000</f>
        <v>2390910</v>
      </c>
      <c r="J259" s="48">
        <f t="shared" ref="J259:J322" si="17">F259*1850000+G259*5100000</f>
        <v>9281000</v>
      </c>
      <c r="K259" s="47">
        <f t="shared" ref="K259:K322" si="18">F259*1850000+G259*2060000</f>
        <v>6241000</v>
      </c>
      <c r="L259" s="48">
        <f t="shared" ref="L259:L322" si="19">F259*1850000+G259*4340000</f>
        <v>8521000</v>
      </c>
    </row>
    <row r="260" spans="1:12" ht="108" x14ac:dyDescent="0.25">
      <c r="A260" s="43">
        <v>701730</v>
      </c>
      <c r="B260" s="44"/>
      <c r="C260" s="44" t="s">
        <v>4067</v>
      </c>
      <c r="D260" s="45"/>
      <c r="E260" s="46">
        <v>6</v>
      </c>
      <c r="F260" s="46">
        <v>4</v>
      </c>
      <c r="G260" s="46">
        <v>2</v>
      </c>
      <c r="H260" s="46">
        <v>0</v>
      </c>
      <c r="I260" s="47">
        <f t="shared" si="16"/>
        <v>4494000</v>
      </c>
      <c r="J260" s="48">
        <f t="shared" si="17"/>
        <v>17600000</v>
      </c>
      <c r="K260" s="47">
        <f t="shared" si="18"/>
        <v>11520000</v>
      </c>
      <c r="L260" s="48">
        <f t="shared" si="19"/>
        <v>16080000</v>
      </c>
    </row>
    <row r="261" spans="1:12" ht="144" x14ac:dyDescent="0.25">
      <c r="A261" s="43">
        <v>701731</v>
      </c>
      <c r="B261" s="44"/>
      <c r="C261" s="44" t="s">
        <v>4068</v>
      </c>
      <c r="D261" s="45" t="s">
        <v>4069</v>
      </c>
      <c r="E261" s="46">
        <v>7.1</v>
      </c>
      <c r="F261" s="46">
        <v>4.8</v>
      </c>
      <c r="G261" s="46">
        <v>2.2999999999999998</v>
      </c>
      <c r="H261" s="46">
        <v>0</v>
      </c>
      <c r="I261" s="47">
        <f t="shared" si="16"/>
        <v>5278800</v>
      </c>
      <c r="J261" s="48">
        <f t="shared" si="17"/>
        <v>20610000</v>
      </c>
      <c r="K261" s="47">
        <f t="shared" si="18"/>
        <v>13618000</v>
      </c>
      <c r="L261" s="48">
        <f t="shared" si="19"/>
        <v>18862000</v>
      </c>
    </row>
    <row r="262" spans="1:12" ht="19.5" x14ac:dyDescent="0.25">
      <c r="A262" s="43">
        <v>701732</v>
      </c>
      <c r="B262" s="44"/>
      <c r="C262" s="44" t="s">
        <v>4070</v>
      </c>
      <c r="D262" s="45"/>
      <c r="E262" s="46">
        <v>5.98</v>
      </c>
      <c r="F262" s="46">
        <v>4.18</v>
      </c>
      <c r="G262" s="46">
        <v>1.8</v>
      </c>
      <c r="H262" s="46">
        <v>0</v>
      </c>
      <c r="I262" s="47">
        <f t="shared" si="16"/>
        <v>4365630</v>
      </c>
      <c r="J262" s="48">
        <f t="shared" si="17"/>
        <v>16913000</v>
      </c>
      <c r="K262" s="47">
        <f t="shared" si="18"/>
        <v>11441000</v>
      </c>
      <c r="L262" s="48">
        <f t="shared" si="19"/>
        <v>15545000</v>
      </c>
    </row>
    <row r="263" spans="1:12" ht="54" x14ac:dyDescent="0.25">
      <c r="A263" s="43">
        <v>701735</v>
      </c>
      <c r="B263" s="44" t="s">
        <v>24</v>
      </c>
      <c r="C263" s="44" t="s">
        <v>4071</v>
      </c>
      <c r="D263" s="45"/>
      <c r="E263" s="46">
        <v>2.72</v>
      </c>
      <c r="F263" s="46">
        <v>1.92</v>
      </c>
      <c r="G263" s="46">
        <v>0.8</v>
      </c>
      <c r="H263" s="46">
        <v>0</v>
      </c>
      <c r="I263" s="47">
        <f t="shared" si="16"/>
        <v>1974720</v>
      </c>
      <c r="J263" s="48">
        <f t="shared" si="17"/>
        <v>7632000</v>
      </c>
      <c r="K263" s="47">
        <f t="shared" si="18"/>
        <v>5200000</v>
      </c>
      <c r="L263" s="48">
        <f t="shared" si="19"/>
        <v>7024000</v>
      </c>
    </row>
    <row r="264" spans="1:12" ht="36" x14ac:dyDescent="0.25">
      <c r="A264" s="43">
        <v>701736</v>
      </c>
      <c r="B264" s="44"/>
      <c r="C264" s="44" t="s">
        <v>4072</v>
      </c>
      <c r="D264" s="45"/>
      <c r="E264" s="46">
        <v>4.8899999999999997</v>
      </c>
      <c r="F264" s="46">
        <v>3.39</v>
      </c>
      <c r="G264" s="46">
        <v>1.5</v>
      </c>
      <c r="H264" s="46">
        <v>0</v>
      </c>
      <c r="I264" s="47">
        <f t="shared" si="16"/>
        <v>3586365</v>
      </c>
      <c r="J264" s="48">
        <f t="shared" si="17"/>
        <v>13921500</v>
      </c>
      <c r="K264" s="47">
        <f t="shared" si="18"/>
        <v>9361500</v>
      </c>
      <c r="L264" s="48">
        <f t="shared" si="19"/>
        <v>12781500</v>
      </c>
    </row>
    <row r="265" spans="1:12" ht="72" x14ac:dyDescent="0.25">
      <c r="A265" s="43">
        <v>701740</v>
      </c>
      <c r="B265" s="44"/>
      <c r="C265" s="44" t="s">
        <v>4073</v>
      </c>
      <c r="D265" s="45"/>
      <c r="E265" s="46">
        <v>10.5</v>
      </c>
      <c r="F265" s="46">
        <v>7</v>
      </c>
      <c r="G265" s="46">
        <v>3.5</v>
      </c>
      <c r="H265" s="46">
        <v>0</v>
      </c>
      <c r="I265" s="47">
        <f t="shared" si="16"/>
        <v>7864500</v>
      </c>
      <c r="J265" s="48">
        <f t="shared" si="17"/>
        <v>30800000</v>
      </c>
      <c r="K265" s="47">
        <f t="shared" si="18"/>
        <v>20160000</v>
      </c>
      <c r="L265" s="48">
        <f t="shared" si="19"/>
        <v>28140000</v>
      </c>
    </row>
    <row r="266" spans="1:12" ht="54" x14ac:dyDescent="0.25">
      <c r="A266" s="43">
        <v>701745</v>
      </c>
      <c r="B266" s="44"/>
      <c r="C266" s="44" t="s">
        <v>4074</v>
      </c>
      <c r="D266" s="45"/>
      <c r="E266" s="46">
        <v>10</v>
      </c>
      <c r="F266" s="46">
        <v>6.7</v>
      </c>
      <c r="G266" s="46">
        <v>3.3</v>
      </c>
      <c r="H266" s="46">
        <v>0</v>
      </c>
      <c r="I266" s="47">
        <f t="shared" si="16"/>
        <v>7470450</v>
      </c>
      <c r="J266" s="48">
        <f t="shared" si="17"/>
        <v>29225000</v>
      </c>
      <c r="K266" s="47">
        <f t="shared" si="18"/>
        <v>19193000</v>
      </c>
      <c r="L266" s="48">
        <f t="shared" si="19"/>
        <v>26717000</v>
      </c>
    </row>
    <row r="267" spans="1:12" ht="54" x14ac:dyDescent="0.25">
      <c r="A267" s="43">
        <v>701750</v>
      </c>
      <c r="B267" s="44"/>
      <c r="C267" s="44" t="s">
        <v>4075</v>
      </c>
      <c r="D267" s="45"/>
      <c r="E267" s="46">
        <v>16.5</v>
      </c>
      <c r="F267" s="46">
        <v>11</v>
      </c>
      <c r="G267" s="46">
        <v>5.5</v>
      </c>
      <c r="H267" s="46">
        <v>0</v>
      </c>
      <c r="I267" s="47">
        <f t="shared" si="16"/>
        <v>12358500</v>
      </c>
      <c r="J267" s="48">
        <f t="shared" si="17"/>
        <v>48400000</v>
      </c>
      <c r="K267" s="47">
        <f t="shared" si="18"/>
        <v>31680000</v>
      </c>
      <c r="L267" s="48">
        <f t="shared" si="19"/>
        <v>44220000</v>
      </c>
    </row>
    <row r="268" spans="1:12" ht="54" x14ac:dyDescent="0.25">
      <c r="A268" s="43">
        <v>701755</v>
      </c>
      <c r="B268" s="44"/>
      <c r="C268" s="44" t="s">
        <v>4076</v>
      </c>
      <c r="D268" s="45"/>
      <c r="E268" s="46">
        <v>9</v>
      </c>
      <c r="F268" s="46">
        <v>6</v>
      </c>
      <c r="G268" s="46">
        <v>3</v>
      </c>
      <c r="H268" s="46">
        <v>0</v>
      </c>
      <c r="I268" s="47">
        <f t="shared" si="16"/>
        <v>6741000</v>
      </c>
      <c r="J268" s="48">
        <f t="shared" si="17"/>
        <v>26400000</v>
      </c>
      <c r="K268" s="47">
        <f t="shared" si="18"/>
        <v>17280000</v>
      </c>
      <c r="L268" s="48">
        <f t="shared" si="19"/>
        <v>24120000</v>
      </c>
    </row>
    <row r="269" spans="1:12" ht="36" x14ac:dyDescent="0.25">
      <c r="A269" s="43">
        <v>701760</v>
      </c>
      <c r="B269" s="44"/>
      <c r="C269" s="44" t="s">
        <v>4077</v>
      </c>
      <c r="D269" s="45"/>
      <c r="E269" s="46">
        <v>16.5</v>
      </c>
      <c r="F269" s="46">
        <v>11</v>
      </c>
      <c r="G269" s="46">
        <v>5.5</v>
      </c>
      <c r="H269" s="46">
        <v>0</v>
      </c>
      <c r="I269" s="47">
        <f t="shared" si="16"/>
        <v>12358500</v>
      </c>
      <c r="J269" s="48">
        <f t="shared" si="17"/>
        <v>48400000</v>
      </c>
      <c r="K269" s="47">
        <f t="shared" si="18"/>
        <v>31680000</v>
      </c>
      <c r="L269" s="48">
        <f t="shared" si="19"/>
        <v>44220000</v>
      </c>
    </row>
    <row r="270" spans="1:12" ht="36" x14ac:dyDescent="0.25">
      <c r="A270" s="43">
        <v>701765</v>
      </c>
      <c r="B270" s="44"/>
      <c r="C270" s="44" t="s">
        <v>4078</v>
      </c>
      <c r="D270" s="45"/>
      <c r="E270" s="46">
        <v>9</v>
      </c>
      <c r="F270" s="46">
        <v>6</v>
      </c>
      <c r="G270" s="46">
        <v>3</v>
      </c>
      <c r="H270" s="46">
        <v>0</v>
      </c>
      <c r="I270" s="47">
        <f t="shared" si="16"/>
        <v>6741000</v>
      </c>
      <c r="J270" s="48">
        <f t="shared" si="17"/>
        <v>26400000</v>
      </c>
      <c r="K270" s="47">
        <f t="shared" si="18"/>
        <v>17280000</v>
      </c>
      <c r="L270" s="48">
        <f t="shared" si="19"/>
        <v>24120000</v>
      </c>
    </row>
    <row r="271" spans="1:12" ht="36" x14ac:dyDescent="0.25">
      <c r="A271" s="43">
        <v>701770</v>
      </c>
      <c r="B271" s="44"/>
      <c r="C271" s="44" t="s">
        <v>4079</v>
      </c>
      <c r="D271" s="45"/>
      <c r="E271" s="46">
        <v>15</v>
      </c>
      <c r="F271" s="46">
        <v>10</v>
      </c>
      <c r="G271" s="46">
        <v>5</v>
      </c>
      <c r="H271" s="46">
        <v>0</v>
      </c>
      <c r="I271" s="47">
        <f t="shared" si="16"/>
        <v>11235000</v>
      </c>
      <c r="J271" s="48">
        <f t="shared" si="17"/>
        <v>44000000</v>
      </c>
      <c r="K271" s="47">
        <f t="shared" si="18"/>
        <v>28800000</v>
      </c>
      <c r="L271" s="48">
        <f t="shared" si="19"/>
        <v>40200000</v>
      </c>
    </row>
    <row r="272" spans="1:12" ht="36" x14ac:dyDescent="0.25">
      <c r="A272" s="43">
        <v>701775</v>
      </c>
      <c r="B272" s="44"/>
      <c r="C272" s="44" t="s">
        <v>4080</v>
      </c>
      <c r="D272" s="45"/>
      <c r="E272" s="46">
        <v>15</v>
      </c>
      <c r="F272" s="46">
        <v>10</v>
      </c>
      <c r="G272" s="46">
        <v>5</v>
      </c>
      <c r="H272" s="46">
        <v>0</v>
      </c>
      <c r="I272" s="47">
        <f t="shared" si="16"/>
        <v>11235000</v>
      </c>
      <c r="J272" s="48">
        <f t="shared" si="17"/>
        <v>44000000</v>
      </c>
      <c r="K272" s="47">
        <f t="shared" si="18"/>
        <v>28800000</v>
      </c>
      <c r="L272" s="48">
        <f t="shared" si="19"/>
        <v>40200000</v>
      </c>
    </row>
    <row r="273" spans="1:12" ht="36" x14ac:dyDescent="0.25">
      <c r="A273" s="43">
        <v>701780</v>
      </c>
      <c r="B273" s="44"/>
      <c r="C273" s="44" t="s">
        <v>4081</v>
      </c>
      <c r="D273" s="45"/>
      <c r="E273" s="46">
        <v>24</v>
      </c>
      <c r="F273" s="46">
        <v>16</v>
      </c>
      <c r="G273" s="46">
        <v>8</v>
      </c>
      <c r="H273" s="46">
        <v>0</v>
      </c>
      <c r="I273" s="47">
        <f t="shared" si="16"/>
        <v>17976000</v>
      </c>
      <c r="J273" s="48">
        <f t="shared" si="17"/>
        <v>70400000</v>
      </c>
      <c r="K273" s="47">
        <f t="shared" si="18"/>
        <v>46080000</v>
      </c>
      <c r="L273" s="48">
        <f t="shared" si="19"/>
        <v>64320000</v>
      </c>
    </row>
    <row r="274" spans="1:12" ht="54" x14ac:dyDescent="0.25">
      <c r="A274" s="43">
        <v>701785</v>
      </c>
      <c r="B274" s="44"/>
      <c r="C274" s="44" t="s">
        <v>4082</v>
      </c>
      <c r="D274" s="45"/>
      <c r="E274" s="46">
        <v>10.5</v>
      </c>
      <c r="F274" s="46">
        <v>7</v>
      </c>
      <c r="G274" s="46">
        <v>3.5</v>
      </c>
      <c r="H274" s="46">
        <v>0</v>
      </c>
      <c r="I274" s="47">
        <f t="shared" si="16"/>
        <v>7864500</v>
      </c>
      <c r="J274" s="48">
        <f t="shared" si="17"/>
        <v>30800000</v>
      </c>
      <c r="K274" s="47">
        <f t="shared" si="18"/>
        <v>20160000</v>
      </c>
      <c r="L274" s="48">
        <f t="shared" si="19"/>
        <v>28140000</v>
      </c>
    </row>
    <row r="275" spans="1:12" ht="36" x14ac:dyDescent="0.25">
      <c r="A275" s="43">
        <v>701790</v>
      </c>
      <c r="B275" s="44"/>
      <c r="C275" s="44" t="s">
        <v>4083</v>
      </c>
      <c r="D275" s="45"/>
      <c r="E275" s="46">
        <v>10.5</v>
      </c>
      <c r="F275" s="46">
        <v>7</v>
      </c>
      <c r="G275" s="46">
        <v>3.5</v>
      </c>
      <c r="H275" s="46">
        <v>0</v>
      </c>
      <c r="I275" s="47">
        <f t="shared" si="16"/>
        <v>7864500</v>
      </c>
      <c r="J275" s="48">
        <f t="shared" si="17"/>
        <v>30800000</v>
      </c>
      <c r="K275" s="47">
        <f t="shared" si="18"/>
        <v>20160000</v>
      </c>
      <c r="L275" s="48">
        <f t="shared" si="19"/>
        <v>28140000</v>
      </c>
    </row>
    <row r="276" spans="1:12" ht="36" x14ac:dyDescent="0.25">
      <c r="A276" s="43">
        <v>701795</v>
      </c>
      <c r="B276" s="44"/>
      <c r="C276" s="44" t="s">
        <v>4084</v>
      </c>
      <c r="D276" s="45"/>
      <c r="E276" s="46">
        <v>9.3000000000000007</v>
      </c>
      <c r="F276" s="46">
        <v>6.2</v>
      </c>
      <c r="G276" s="46">
        <v>3.1</v>
      </c>
      <c r="H276" s="46">
        <v>0</v>
      </c>
      <c r="I276" s="47">
        <f t="shared" si="16"/>
        <v>6965700</v>
      </c>
      <c r="J276" s="48">
        <f t="shared" si="17"/>
        <v>27280000</v>
      </c>
      <c r="K276" s="47">
        <f t="shared" si="18"/>
        <v>17856000</v>
      </c>
      <c r="L276" s="48">
        <f t="shared" si="19"/>
        <v>24924000</v>
      </c>
    </row>
    <row r="277" spans="1:12" ht="36" x14ac:dyDescent="0.25">
      <c r="A277" s="43">
        <v>701800</v>
      </c>
      <c r="B277" s="44"/>
      <c r="C277" s="44" t="s">
        <v>4085</v>
      </c>
      <c r="D277" s="45"/>
      <c r="E277" s="46">
        <v>12</v>
      </c>
      <c r="F277" s="46">
        <v>8</v>
      </c>
      <c r="G277" s="46">
        <v>4</v>
      </c>
      <c r="H277" s="46">
        <v>0</v>
      </c>
      <c r="I277" s="47">
        <f t="shared" si="16"/>
        <v>8988000</v>
      </c>
      <c r="J277" s="48">
        <f t="shared" si="17"/>
        <v>35200000</v>
      </c>
      <c r="K277" s="47">
        <f t="shared" si="18"/>
        <v>23040000</v>
      </c>
      <c r="L277" s="48">
        <f t="shared" si="19"/>
        <v>32160000</v>
      </c>
    </row>
    <row r="278" spans="1:12" ht="36" x14ac:dyDescent="0.25">
      <c r="A278" s="43">
        <v>701805</v>
      </c>
      <c r="B278" s="44"/>
      <c r="C278" s="44" t="s">
        <v>4086</v>
      </c>
      <c r="D278" s="45"/>
      <c r="E278" s="46">
        <v>10.5</v>
      </c>
      <c r="F278" s="46">
        <v>7</v>
      </c>
      <c r="G278" s="46">
        <v>3.5</v>
      </c>
      <c r="H278" s="46">
        <v>0</v>
      </c>
      <c r="I278" s="47">
        <f t="shared" si="16"/>
        <v>7864500</v>
      </c>
      <c r="J278" s="48">
        <f t="shared" si="17"/>
        <v>30800000</v>
      </c>
      <c r="K278" s="47">
        <f t="shared" si="18"/>
        <v>20160000</v>
      </c>
      <c r="L278" s="48">
        <f t="shared" si="19"/>
        <v>28140000</v>
      </c>
    </row>
    <row r="279" spans="1:12" ht="36" x14ac:dyDescent="0.25">
      <c r="A279" s="43">
        <v>701810</v>
      </c>
      <c r="B279" s="44"/>
      <c r="C279" s="44" t="s">
        <v>4087</v>
      </c>
      <c r="D279" s="45"/>
      <c r="E279" s="46">
        <v>10.5</v>
      </c>
      <c r="F279" s="46">
        <v>7</v>
      </c>
      <c r="G279" s="46">
        <v>3.5</v>
      </c>
      <c r="H279" s="46">
        <v>0</v>
      </c>
      <c r="I279" s="47">
        <f t="shared" si="16"/>
        <v>7864500</v>
      </c>
      <c r="J279" s="48">
        <f t="shared" si="17"/>
        <v>30800000</v>
      </c>
      <c r="K279" s="47">
        <f t="shared" si="18"/>
        <v>20160000</v>
      </c>
      <c r="L279" s="48">
        <f t="shared" si="19"/>
        <v>28140000</v>
      </c>
    </row>
    <row r="280" spans="1:12" ht="72" x14ac:dyDescent="0.25">
      <c r="A280" s="43">
        <v>701815</v>
      </c>
      <c r="B280" s="44"/>
      <c r="C280" s="44" t="s">
        <v>4088</v>
      </c>
      <c r="D280" s="45"/>
      <c r="E280" s="46">
        <v>15</v>
      </c>
      <c r="F280" s="46">
        <v>10</v>
      </c>
      <c r="G280" s="46">
        <v>5</v>
      </c>
      <c r="H280" s="46">
        <v>0</v>
      </c>
      <c r="I280" s="47">
        <f t="shared" si="16"/>
        <v>11235000</v>
      </c>
      <c r="J280" s="48">
        <f t="shared" si="17"/>
        <v>44000000</v>
      </c>
      <c r="K280" s="47">
        <f t="shared" si="18"/>
        <v>28800000</v>
      </c>
      <c r="L280" s="48">
        <f t="shared" si="19"/>
        <v>40200000</v>
      </c>
    </row>
    <row r="281" spans="1:12" ht="54" x14ac:dyDescent="0.25">
      <c r="A281" s="43">
        <v>701820</v>
      </c>
      <c r="B281" s="44"/>
      <c r="C281" s="44" t="s">
        <v>4089</v>
      </c>
      <c r="D281" s="45"/>
      <c r="E281" s="46">
        <v>9</v>
      </c>
      <c r="F281" s="46">
        <v>6</v>
      </c>
      <c r="G281" s="46">
        <v>3</v>
      </c>
      <c r="H281" s="46">
        <v>0</v>
      </c>
      <c r="I281" s="47">
        <f t="shared" si="16"/>
        <v>6741000</v>
      </c>
      <c r="J281" s="48">
        <f t="shared" si="17"/>
        <v>26400000</v>
      </c>
      <c r="K281" s="47">
        <f t="shared" si="18"/>
        <v>17280000</v>
      </c>
      <c r="L281" s="48">
        <f t="shared" si="19"/>
        <v>24120000</v>
      </c>
    </row>
    <row r="282" spans="1:12" ht="36" x14ac:dyDescent="0.25">
      <c r="A282" s="43">
        <v>701826</v>
      </c>
      <c r="B282" s="44"/>
      <c r="C282" s="44" t="s">
        <v>4090</v>
      </c>
      <c r="D282" s="45"/>
      <c r="E282" s="46">
        <v>5</v>
      </c>
      <c r="F282" s="46">
        <v>3.4</v>
      </c>
      <c r="G282" s="46">
        <v>1.6</v>
      </c>
      <c r="H282" s="46">
        <v>0</v>
      </c>
      <c r="I282" s="47">
        <f t="shared" si="16"/>
        <v>3705900</v>
      </c>
      <c r="J282" s="48">
        <f t="shared" si="17"/>
        <v>14450000</v>
      </c>
      <c r="K282" s="47">
        <f t="shared" si="18"/>
        <v>9586000</v>
      </c>
      <c r="L282" s="48">
        <f t="shared" si="19"/>
        <v>13234000</v>
      </c>
    </row>
    <row r="283" spans="1:12" ht="54" x14ac:dyDescent="0.25">
      <c r="A283" s="43">
        <v>701827</v>
      </c>
      <c r="B283" s="44"/>
      <c r="C283" s="44" t="s">
        <v>4091</v>
      </c>
      <c r="D283" s="45"/>
      <c r="E283" s="46">
        <v>9</v>
      </c>
      <c r="F283" s="46">
        <v>6</v>
      </c>
      <c r="G283" s="46">
        <v>3</v>
      </c>
      <c r="H283" s="46">
        <v>0</v>
      </c>
      <c r="I283" s="47">
        <f t="shared" si="16"/>
        <v>6741000</v>
      </c>
      <c r="J283" s="48">
        <f t="shared" si="17"/>
        <v>26400000</v>
      </c>
      <c r="K283" s="47">
        <f t="shared" si="18"/>
        <v>17280000</v>
      </c>
      <c r="L283" s="48">
        <f t="shared" si="19"/>
        <v>24120000</v>
      </c>
    </row>
    <row r="284" spans="1:12" ht="19.5" x14ac:dyDescent="0.25">
      <c r="A284" s="43">
        <v>701830</v>
      </c>
      <c r="B284" s="44"/>
      <c r="C284" s="44" t="s">
        <v>4092</v>
      </c>
      <c r="D284" s="45"/>
      <c r="E284" s="46">
        <v>6.5</v>
      </c>
      <c r="F284" s="46">
        <v>4.4000000000000004</v>
      </c>
      <c r="G284" s="46">
        <v>2.1</v>
      </c>
      <c r="H284" s="46">
        <v>0</v>
      </c>
      <c r="I284" s="47">
        <f t="shared" si="16"/>
        <v>4829400</v>
      </c>
      <c r="J284" s="48">
        <f t="shared" si="17"/>
        <v>18850000</v>
      </c>
      <c r="K284" s="47">
        <f t="shared" si="18"/>
        <v>12466000</v>
      </c>
      <c r="L284" s="48">
        <f t="shared" si="19"/>
        <v>17254000</v>
      </c>
    </row>
    <row r="285" spans="1:12" ht="54" x14ac:dyDescent="0.25">
      <c r="A285" s="43">
        <v>701835</v>
      </c>
      <c r="B285" s="44"/>
      <c r="C285" s="44" t="s">
        <v>4093</v>
      </c>
      <c r="D285" s="45"/>
      <c r="E285" s="46">
        <v>10.5</v>
      </c>
      <c r="F285" s="46">
        <v>7</v>
      </c>
      <c r="G285" s="46">
        <v>3.5</v>
      </c>
      <c r="H285" s="46">
        <v>0</v>
      </c>
      <c r="I285" s="47">
        <f t="shared" si="16"/>
        <v>7864500</v>
      </c>
      <c r="J285" s="48">
        <f t="shared" si="17"/>
        <v>30800000</v>
      </c>
      <c r="K285" s="47">
        <f t="shared" si="18"/>
        <v>20160000</v>
      </c>
      <c r="L285" s="48">
        <f t="shared" si="19"/>
        <v>28140000</v>
      </c>
    </row>
    <row r="286" spans="1:12" ht="36" x14ac:dyDescent="0.25">
      <c r="A286" s="43">
        <v>701865</v>
      </c>
      <c r="B286" s="44"/>
      <c r="C286" s="44" t="s">
        <v>4094</v>
      </c>
      <c r="D286" s="45"/>
      <c r="E286" s="46">
        <v>9</v>
      </c>
      <c r="F286" s="46">
        <v>6</v>
      </c>
      <c r="G286" s="46">
        <v>3</v>
      </c>
      <c r="H286" s="46">
        <v>0</v>
      </c>
      <c r="I286" s="47">
        <f t="shared" si="16"/>
        <v>6741000</v>
      </c>
      <c r="J286" s="48">
        <f t="shared" si="17"/>
        <v>26400000</v>
      </c>
      <c r="K286" s="47">
        <f t="shared" si="18"/>
        <v>17280000</v>
      </c>
      <c r="L286" s="48">
        <f t="shared" si="19"/>
        <v>24120000</v>
      </c>
    </row>
    <row r="287" spans="1:12" ht="126" x14ac:dyDescent="0.25">
      <c r="A287" s="43">
        <v>701870</v>
      </c>
      <c r="B287" s="44"/>
      <c r="C287" s="44" t="s">
        <v>4095</v>
      </c>
      <c r="D287" s="45"/>
      <c r="E287" s="46">
        <v>12</v>
      </c>
      <c r="F287" s="46">
        <v>8</v>
      </c>
      <c r="G287" s="46">
        <v>4</v>
      </c>
      <c r="H287" s="46">
        <v>0</v>
      </c>
      <c r="I287" s="47">
        <f t="shared" si="16"/>
        <v>8988000</v>
      </c>
      <c r="J287" s="48">
        <f t="shared" si="17"/>
        <v>35200000</v>
      </c>
      <c r="K287" s="47">
        <f t="shared" si="18"/>
        <v>23040000</v>
      </c>
      <c r="L287" s="48">
        <f t="shared" si="19"/>
        <v>32160000</v>
      </c>
    </row>
    <row r="288" spans="1:12" ht="36" x14ac:dyDescent="0.25">
      <c r="A288" s="43">
        <v>701880</v>
      </c>
      <c r="B288" s="44"/>
      <c r="C288" s="44" t="s">
        <v>4096</v>
      </c>
      <c r="D288" s="45"/>
      <c r="E288" s="46">
        <v>7.5</v>
      </c>
      <c r="F288" s="46">
        <v>5</v>
      </c>
      <c r="G288" s="46">
        <v>2.5</v>
      </c>
      <c r="H288" s="46">
        <v>0</v>
      </c>
      <c r="I288" s="47">
        <f t="shared" si="16"/>
        <v>5617500</v>
      </c>
      <c r="J288" s="48">
        <f t="shared" si="17"/>
        <v>22000000</v>
      </c>
      <c r="K288" s="47">
        <f t="shared" si="18"/>
        <v>14400000</v>
      </c>
      <c r="L288" s="48">
        <f t="shared" si="19"/>
        <v>20100000</v>
      </c>
    </row>
    <row r="289" spans="1:12" ht="36" x14ac:dyDescent="0.25">
      <c r="A289" s="43">
        <v>701882</v>
      </c>
      <c r="B289" s="44"/>
      <c r="C289" s="44" t="s">
        <v>4097</v>
      </c>
      <c r="D289" s="45"/>
      <c r="E289" s="46">
        <v>9</v>
      </c>
      <c r="F289" s="46">
        <v>6</v>
      </c>
      <c r="G289" s="46">
        <v>3</v>
      </c>
      <c r="H289" s="46">
        <v>0</v>
      </c>
      <c r="I289" s="47">
        <f t="shared" si="16"/>
        <v>6741000</v>
      </c>
      <c r="J289" s="48">
        <f t="shared" si="17"/>
        <v>26400000</v>
      </c>
      <c r="K289" s="47">
        <f t="shared" si="18"/>
        <v>17280000</v>
      </c>
      <c r="L289" s="48">
        <f t="shared" si="19"/>
        <v>24120000</v>
      </c>
    </row>
    <row r="290" spans="1:12" ht="36" x14ac:dyDescent="0.25">
      <c r="A290" s="43">
        <v>701884</v>
      </c>
      <c r="B290" s="44"/>
      <c r="C290" s="44" t="s">
        <v>4098</v>
      </c>
      <c r="D290" s="45"/>
      <c r="E290" s="46">
        <v>12</v>
      </c>
      <c r="F290" s="46">
        <v>8</v>
      </c>
      <c r="G290" s="46">
        <v>4</v>
      </c>
      <c r="H290" s="46">
        <v>0</v>
      </c>
      <c r="I290" s="47">
        <f t="shared" si="16"/>
        <v>8988000</v>
      </c>
      <c r="J290" s="48">
        <f t="shared" si="17"/>
        <v>35200000</v>
      </c>
      <c r="K290" s="47">
        <f t="shared" si="18"/>
        <v>23040000</v>
      </c>
      <c r="L290" s="48">
        <f t="shared" si="19"/>
        <v>32160000</v>
      </c>
    </row>
    <row r="291" spans="1:12" ht="126" x14ac:dyDescent="0.25">
      <c r="A291" s="43">
        <v>701886</v>
      </c>
      <c r="B291" s="44"/>
      <c r="C291" s="44" t="s">
        <v>4099</v>
      </c>
      <c r="D291" s="45"/>
      <c r="E291" s="46">
        <v>12</v>
      </c>
      <c r="F291" s="46">
        <v>8</v>
      </c>
      <c r="G291" s="46">
        <v>4</v>
      </c>
      <c r="H291" s="46">
        <v>0</v>
      </c>
      <c r="I291" s="47">
        <f t="shared" si="16"/>
        <v>8988000</v>
      </c>
      <c r="J291" s="48">
        <f t="shared" si="17"/>
        <v>35200000</v>
      </c>
      <c r="K291" s="47">
        <f t="shared" si="18"/>
        <v>23040000</v>
      </c>
      <c r="L291" s="48">
        <f t="shared" si="19"/>
        <v>32160000</v>
      </c>
    </row>
    <row r="292" spans="1:12" ht="126" x14ac:dyDescent="0.25">
      <c r="A292" s="43">
        <v>701887</v>
      </c>
      <c r="B292" s="44"/>
      <c r="C292" s="44" t="s">
        <v>4100</v>
      </c>
      <c r="D292" s="45"/>
      <c r="E292" s="46">
        <v>19.5</v>
      </c>
      <c r="F292" s="46">
        <v>13</v>
      </c>
      <c r="G292" s="46">
        <v>6.5</v>
      </c>
      <c r="H292" s="46">
        <v>0</v>
      </c>
      <c r="I292" s="47">
        <f t="shared" si="16"/>
        <v>14605500</v>
      </c>
      <c r="J292" s="48">
        <f t="shared" si="17"/>
        <v>57200000</v>
      </c>
      <c r="K292" s="47">
        <f t="shared" si="18"/>
        <v>37440000</v>
      </c>
      <c r="L292" s="48">
        <f t="shared" si="19"/>
        <v>52260000</v>
      </c>
    </row>
    <row r="293" spans="1:12" ht="54" x14ac:dyDescent="0.25">
      <c r="A293" s="43">
        <v>701892</v>
      </c>
      <c r="B293" s="44"/>
      <c r="C293" s="44" t="s">
        <v>4101</v>
      </c>
      <c r="D293" s="45"/>
      <c r="E293" s="46">
        <v>9</v>
      </c>
      <c r="F293" s="46">
        <v>6</v>
      </c>
      <c r="G293" s="46">
        <v>3</v>
      </c>
      <c r="H293" s="46">
        <v>0</v>
      </c>
      <c r="I293" s="47">
        <f t="shared" si="16"/>
        <v>6741000</v>
      </c>
      <c r="J293" s="48">
        <f t="shared" si="17"/>
        <v>26400000</v>
      </c>
      <c r="K293" s="47">
        <f t="shared" si="18"/>
        <v>17280000</v>
      </c>
      <c r="L293" s="48">
        <f t="shared" si="19"/>
        <v>24120000</v>
      </c>
    </row>
    <row r="294" spans="1:12" ht="36" x14ac:dyDescent="0.25">
      <c r="A294" s="43">
        <v>701895</v>
      </c>
      <c r="B294" s="44"/>
      <c r="C294" s="44" t="s">
        <v>4102</v>
      </c>
      <c r="D294" s="45"/>
      <c r="E294" s="46">
        <v>2.16</v>
      </c>
      <c r="F294" s="46">
        <v>0.8</v>
      </c>
      <c r="G294" s="46">
        <v>1.36</v>
      </c>
      <c r="H294" s="46">
        <v>0</v>
      </c>
      <c r="I294" s="47">
        <f t="shared" si="16"/>
        <v>1993200</v>
      </c>
      <c r="J294" s="48">
        <f t="shared" si="17"/>
        <v>8416000</v>
      </c>
      <c r="K294" s="47">
        <f t="shared" si="18"/>
        <v>4281600</v>
      </c>
      <c r="L294" s="48">
        <f t="shared" si="19"/>
        <v>7382400</v>
      </c>
    </row>
    <row r="295" spans="1:12" ht="36" x14ac:dyDescent="0.25">
      <c r="A295" s="43">
        <v>702275</v>
      </c>
      <c r="B295" s="44"/>
      <c r="C295" s="44" t="s">
        <v>4103</v>
      </c>
      <c r="D295" s="45"/>
      <c r="E295" s="46">
        <v>11.81</v>
      </c>
      <c r="F295" s="46">
        <v>3.7</v>
      </c>
      <c r="G295" s="46">
        <v>8.11</v>
      </c>
      <c r="H295" s="46">
        <v>0</v>
      </c>
      <c r="I295" s="47">
        <f t="shared" si="16"/>
        <v>11293350</v>
      </c>
      <c r="J295" s="48">
        <f t="shared" si="17"/>
        <v>48206000</v>
      </c>
      <c r="K295" s="47">
        <f t="shared" si="18"/>
        <v>23551600</v>
      </c>
      <c r="L295" s="48">
        <f t="shared" si="19"/>
        <v>42042400</v>
      </c>
    </row>
    <row r="296" spans="1:12" ht="36" x14ac:dyDescent="0.25">
      <c r="A296" s="43">
        <v>702340</v>
      </c>
      <c r="B296" s="44"/>
      <c r="C296" s="44" t="s">
        <v>4104</v>
      </c>
      <c r="D296" s="45"/>
      <c r="E296" s="46">
        <v>6.7</v>
      </c>
      <c r="F296" s="46">
        <v>2.1</v>
      </c>
      <c r="G296" s="46">
        <v>4.5999999999999996</v>
      </c>
      <c r="H296" s="46">
        <v>0</v>
      </c>
      <c r="I296" s="47">
        <f t="shared" si="16"/>
        <v>6406350</v>
      </c>
      <c r="J296" s="48">
        <f t="shared" si="17"/>
        <v>27345000</v>
      </c>
      <c r="K296" s="47">
        <f t="shared" si="18"/>
        <v>13361000</v>
      </c>
      <c r="L296" s="48">
        <f t="shared" si="19"/>
        <v>23849000</v>
      </c>
    </row>
    <row r="297" spans="1:12" ht="54" x14ac:dyDescent="0.25">
      <c r="A297" s="43">
        <v>702470</v>
      </c>
      <c r="B297" s="44"/>
      <c r="C297" s="44" t="s">
        <v>4105</v>
      </c>
      <c r="D297" s="45"/>
      <c r="E297" s="46">
        <v>1.72</v>
      </c>
      <c r="F297" s="46">
        <v>0.8</v>
      </c>
      <c r="G297" s="46">
        <v>0.92</v>
      </c>
      <c r="H297" s="46">
        <v>0</v>
      </c>
      <c r="I297" s="47">
        <f t="shared" si="16"/>
        <v>1491600</v>
      </c>
      <c r="J297" s="48">
        <f t="shared" si="17"/>
        <v>6172000</v>
      </c>
      <c r="K297" s="47">
        <f t="shared" si="18"/>
        <v>3375200</v>
      </c>
      <c r="L297" s="48">
        <f t="shared" si="19"/>
        <v>5472800</v>
      </c>
    </row>
    <row r="298" spans="1:12" ht="36" x14ac:dyDescent="0.25">
      <c r="A298" s="43">
        <v>702475</v>
      </c>
      <c r="B298" s="44"/>
      <c r="C298" s="44" t="s">
        <v>4106</v>
      </c>
      <c r="D298" s="45"/>
      <c r="E298" s="46">
        <v>1.72</v>
      </c>
      <c r="F298" s="46">
        <v>0.8</v>
      </c>
      <c r="G298" s="46">
        <v>0.92</v>
      </c>
      <c r="H298" s="46">
        <v>0</v>
      </c>
      <c r="I298" s="47">
        <f t="shared" si="16"/>
        <v>1491600</v>
      </c>
      <c r="J298" s="48">
        <f t="shared" si="17"/>
        <v>6172000</v>
      </c>
      <c r="K298" s="47">
        <f t="shared" si="18"/>
        <v>3375200</v>
      </c>
      <c r="L298" s="48">
        <f t="shared" si="19"/>
        <v>5472800</v>
      </c>
    </row>
    <row r="299" spans="1:12" ht="36" x14ac:dyDescent="0.25">
      <c r="A299" s="43">
        <v>702480</v>
      </c>
      <c r="B299" s="44"/>
      <c r="C299" s="44" t="s">
        <v>4107</v>
      </c>
      <c r="D299" s="45"/>
      <c r="E299" s="46">
        <v>2.79</v>
      </c>
      <c r="F299" s="46">
        <v>0.78</v>
      </c>
      <c r="G299" s="46">
        <v>2.0099999999999998</v>
      </c>
      <c r="H299" s="46">
        <v>0</v>
      </c>
      <c r="I299" s="47">
        <f t="shared" si="16"/>
        <v>2723129.9999999995</v>
      </c>
      <c r="J299" s="48">
        <f t="shared" si="17"/>
        <v>11693999.999999998</v>
      </c>
      <c r="K299" s="47">
        <f t="shared" si="18"/>
        <v>5583600</v>
      </c>
      <c r="L299" s="48">
        <f t="shared" si="19"/>
        <v>10166400</v>
      </c>
    </row>
    <row r="300" spans="1:12" ht="144" x14ac:dyDescent="0.25">
      <c r="A300" s="43">
        <v>702485</v>
      </c>
      <c r="B300" s="44" t="s">
        <v>16</v>
      </c>
      <c r="C300" s="44" t="s">
        <v>4108</v>
      </c>
      <c r="D300" s="45" t="s">
        <v>4109</v>
      </c>
      <c r="E300" s="46">
        <v>53.7</v>
      </c>
      <c r="F300" s="46">
        <v>16</v>
      </c>
      <c r="G300" s="46">
        <v>37.700000000000003</v>
      </c>
      <c r="H300" s="46">
        <v>0</v>
      </c>
      <c r="I300" s="47">
        <f t="shared" si="16"/>
        <v>51834000</v>
      </c>
      <c r="J300" s="48">
        <f t="shared" si="17"/>
        <v>221870000</v>
      </c>
      <c r="K300" s="47">
        <f t="shared" si="18"/>
        <v>107262000</v>
      </c>
      <c r="L300" s="48">
        <f t="shared" si="19"/>
        <v>193218000</v>
      </c>
    </row>
    <row r="301" spans="1:12" ht="144" x14ac:dyDescent="0.25">
      <c r="A301" s="43">
        <v>702490</v>
      </c>
      <c r="B301" s="44" t="s">
        <v>16</v>
      </c>
      <c r="C301" s="44" t="s">
        <v>5533</v>
      </c>
      <c r="D301" s="45"/>
      <c r="E301" s="46">
        <v>32</v>
      </c>
      <c r="F301" s="46">
        <v>9</v>
      </c>
      <c r="G301" s="46">
        <v>23</v>
      </c>
      <c r="H301" s="46">
        <v>0</v>
      </c>
      <c r="I301" s="47">
        <f t="shared" si="16"/>
        <v>31201500</v>
      </c>
      <c r="J301" s="48">
        <f t="shared" si="17"/>
        <v>133950000</v>
      </c>
      <c r="K301" s="47">
        <f t="shared" si="18"/>
        <v>64030000</v>
      </c>
      <c r="L301" s="48">
        <f t="shared" si="19"/>
        <v>116470000</v>
      </c>
    </row>
    <row r="302" spans="1:12" ht="90" x14ac:dyDescent="0.25">
      <c r="A302" s="43">
        <v>702492</v>
      </c>
      <c r="B302" s="44" t="s">
        <v>16</v>
      </c>
      <c r="C302" s="44" t="s">
        <v>4110</v>
      </c>
      <c r="D302" s="45" t="s">
        <v>4111</v>
      </c>
      <c r="E302" s="46">
        <v>9.44</v>
      </c>
      <c r="F302" s="46">
        <v>3</v>
      </c>
      <c r="G302" s="46">
        <v>6.44</v>
      </c>
      <c r="H302" s="46">
        <v>0</v>
      </c>
      <c r="I302" s="47">
        <f t="shared" si="16"/>
        <v>9002100</v>
      </c>
      <c r="J302" s="48">
        <f t="shared" si="17"/>
        <v>38394000</v>
      </c>
      <c r="K302" s="47">
        <f t="shared" si="18"/>
        <v>18816400</v>
      </c>
      <c r="L302" s="48">
        <f t="shared" si="19"/>
        <v>33499600</v>
      </c>
    </row>
    <row r="303" spans="1:12" ht="36" x14ac:dyDescent="0.25">
      <c r="A303" s="43">
        <v>702495</v>
      </c>
      <c r="B303" s="44"/>
      <c r="C303" s="44" t="s">
        <v>4112</v>
      </c>
      <c r="D303" s="45"/>
      <c r="E303" s="46">
        <v>11.97</v>
      </c>
      <c r="F303" s="46">
        <v>4.8600000000000003</v>
      </c>
      <c r="G303" s="46">
        <v>7.11</v>
      </c>
      <c r="H303" s="46">
        <v>0</v>
      </c>
      <c r="I303" s="47">
        <f t="shared" si="16"/>
        <v>10795410</v>
      </c>
      <c r="J303" s="48">
        <f t="shared" si="17"/>
        <v>45252000</v>
      </c>
      <c r="K303" s="47">
        <f t="shared" si="18"/>
        <v>23637600</v>
      </c>
      <c r="L303" s="48">
        <f t="shared" si="19"/>
        <v>39848400</v>
      </c>
    </row>
    <row r="304" spans="1:12" ht="36" x14ac:dyDescent="0.25">
      <c r="A304" s="43">
        <v>702500</v>
      </c>
      <c r="B304" s="44"/>
      <c r="C304" s="44" t="s">
        <v>4113</v>
      </c>
      <c r="D304" s="45"/>
      <c r="E304" s="46">
        <v>12.67</v>
      </c>
      <c r="F304" s="46">
        <v>5.14</v>
      </c>
      <c r="G304" s="46">
        <v>7.53</v>
      </c>
      <c r="H304" s="46">
        <v>0</v>
      </c>
      <c r="I304" s="47">
        <f t="shared" si="16"/>
        <v>11429190</v>
      </c>
      <c r="J304" s="48">
        <f t="shared" si="17"/>
        <v>47912000</v>
      </c>
      <c r="K304" s="47">
        <f t="shared" si="18"/>
        <v>25020800</v>
      </c>
      <c r="L304" s="48">
        <f t="shared" si="19"/>
        <v>42189200</v>
      </c>
    </row>
    <row r="305" spans="1:12" ht="36" x14ac:dyDescent="0.25">
      <c r="A305" s="43">
        <v>702505</v>
      </c>
      <c r="B305" s="44"/>
      <c r="C305" s="44" t="s">
        <v>4114</v>
      </c>
      <c r="D305" s="45"/>
      <c r="E305" s="46">
        <v>12.6</v>
      </c>
      <c r="F305" s="46">
        <v>5.49</v>
      </c>
      <c r="G305" s="46">
        <v>7.11</v>
      </c>
      <c r="H305" s="46">
        <v>0</v>
      </c>
      <c r="I305" s="47">
        <f t="shared" si="16"/>
        <v>11144115</v>
      </c>
      <c r="J305" s="48">
        <f t="shared" si="17"/>
        <v>46417500</v>
      </c>
      <c r="K305" s="47">
        <f t="shared" si="18"/>
        <v>24803100</v>
      </c>
      <c r="L305" s="48">
        <f t="shared" si="19"/>
        <v>41013900</v>
      </c>
    </row>
    <row r="306" spans="1:12" ht="36" x14ac:dyDescent="0.25">
      <c r="A306" s="43">
        <v>702510</v>
      </c>
      <c r="B306" s="44"/>
      <c r="C306" s="44" t="s">
        <v>4115</v>
      </c>
      <c r="D306" s="45"/>
      <c r="E306" s="46">
        <v>11.55</v>
      </c>
      <c r="F306" s="46">
        <v>4.6900000000000004</v>
      </c>
      <c r="G306" s="46">
        <v>6.86</v>
      </c>
      <c r="H306" s="46">
        <v>0</v>
      </c>
      <c r="I306" s="47">
        <f t="shared" si="16"/>
        <v>10416315</v>
      </c>
      <c r="J306" s="48">
        <f t="shared" si="17"/>
        <v>43662500</v>
      </c>
      <c r="K306" s="47">
        <f t="shared" si="18"/>
        <v>22808100</v>
      </c>
      <c r="L306" s="48">
        <f t="shared" si="19"/>
        <v>38448900</v>
      </c>
    </row>
    <row r="307" spans="1:12" ht="36" x14ac:dyDescent="0.25">
      <c r="A307" s="43">
        <v>702515</v>
      </c>
      <c r="B307" s="44"/>
      <c r="C307" s="44" t="s">
        <v>4116</v>
      </c>
      <c r="D307" s="45"/>
      <c r="E307" s="46">
        <v>10.73</v>
      </c>
      <c r="F307" s="46">
        <v>4.2</v>
      </c>
      <c r="G307" s="46">
        <v>6.53</v>
      </c>
      <c r="H307" s="46">
        <v>0</v>
      </c>
      <c r="I307" s="47">
        <f t="shared" si="16"/>
        <v>9768900</v>
      </c>
      <c r="J307" s="48">
        <f t="shared" si="17"/>
        <v>41073000</v>
      </c>
      <c r="K307" s="47">
        <f t="shared" si="18"/>
        <v>21221800</v>
      </c>
      <c r="L307" s="48">
        <f t="shared" si="19"/>
        <v>36110200</v>
      </c>
    </row>
    <row r="308" spans="1:12" ht="36" x14ac:dyDescent="0.25">
      <c r="A308" s="43">
        <v>702520</v>
      </c>
      <c r="B308" s="44"/>
      <c r="C308" s="44" t="s">
        <v>4117</v>
      </c>
      <c r="D308" s="45"/>
      <c r="E308" s="46">
        <v>9.84</v>
      </c>
      <c r="F308" s="46">
        <v>3.57</v>
      </c>
      <c r="G308" s="46">
        <v>6.27</v>
      </c>
      <c r="H308" s="46">
        <v>0</v>
      </c>
      <c r="I308" s="47">
        <f t="shared" si="16"/>
        <v>9123795</v>
      </c>
      <c r="J308" s="48">
        <f t="shared" si="17"/>
        <v>38581500</v>
      </c>
      <c r="K308" s="47">
        <f t="shared" si="18"/>
        <v>19520700</v>
      </c>
      <c r="L308" s="48">
        <f t="shared" si="19"/>
        <v>33816300</v>
      </c>
    </row>
    <row r="309" spans="1:12" ht="54" x14ac:dyDescent="0.25">
      <c r="A309" s="43">
        <v>702525</v>
      </c>
      <c r="B309" s="44"/>
      <c r="C309" s="44" t="s">
        <v>4118</v>
      </c>
      <c r="D309" s="45"/>
      <c r="E309" s="46">
        <v>10.3</v>
      </c>
      <c r="F309" s="46">
        <v>4.03</v>
      </c>
      <c r="G309" s="46">
        <v>6.27</v>
      </c>
      <c r="H309" s="46">
        <v>0</v>
      </c>
      <c r="I309" s="47">
        <f t="shared" si="16"/>
        <v>9378405</v>
      </c>
      <c r="J309" s="48">
        <f t="shared" si="17"/>
        <v>39432500</v>
      </c>
      <c r="K309" s="47">
        <f t="shared" si="18"/>
        <v>20371700</v>
      </c>
      <c r="L309" s="48">
        <f t="shared" si="19"/>
        <v>34667300</v>
      </c>
    </row>
    <row r="310" spans="1:12" ht="54" x14ac:dyDescent="0.25">
      <c r="A310" s="43">
        <v>702530</v>
      </c>
      <c r="B310" s="44"/>
      <c r="C310" s="44" t="s">
        <v>4119</v>
      </c>
      <c r="D310" s="45"/>
      <c r="E310" s="46">
        <v>10.3</v>
      </c>
      <c r="F310" s="46">
        <v>4.03</v>
      </c>
      <c r="G310" s="46">
        <v>6.27</v>
      </c>
      <c r="H310" s="46">
        <v>0</v>
      </c>
      <c r="I310" s="47">
        <f t="shared" si="16"/>
        <v>9378405</v>
      </c>
      <c r="J310" s="48">
        <f t="shared" si="17"/>
        <v>39432500</v>
      </c>
      <c r="K310" s="47">
        <f t="shared" si="18"/>
        <v>20371700</v>
      </c>
      <c r="L310" s="48">
        <f t="shared" si="19"/>
        <v>34667300</v>
      </c>
    </row>
    <row r="311" spans="1:12" ht="54" x14ac:dyDescent="0.25">
      <c r="A311" s="43">
        <v>702535</v>
      </c>
      <c r="B311" s="44"/>
      <c r="C311" s="44" t="s">
        <v>4120</v>
      </c>
      <c r="D311" s="45"/>
      <c r="E311" s="46">
        <v>10.3</v>
      </c>
      <c r="F311" s="46">
        <v>4.03</v>
      </c>
      <c r="G311" s="46">
        <v>6.27</v>
      </c>
      <c r="H311" s="46">
        <v>0</v>
      </c>
      <c r="I311" s="47">
        <f t="shared" si="16"/>
        <v>9378405</v>
      </c>
      <c r="J311" s="48">
        <f t="shared" si="17"/>
        <v>39432500</v>
      </c>
      <c r="K311" s="47">
        <f t="shared" si="18"/>
        <v>20371700</v>
      </c>
      <c r="L311" s="48">
        <f t="shared" si="19"/>
        <v>34667300</v>
      </c>
    </row>
    <row r="312" spans="1:12" ht="72" x14ac:dyDescent="0.25">
      <c r="A312" s="43">
        <v>702540</v>
      </c>
      <c r="B312" s="44"/>
      <c r="C312" s="44" t="s">
        <v>4121</v>
      </c>
      <c r="D312" s="45"/>
      <c r="E312" s="46">
        <v>5.0599999999999996</v>
      </c>
      <c r="F312" s="46">
        <v>1.97</v>
      </c>
      <c r="G312" s="46">
        <v>3.09</v>
      </c>
      <c r="H312" s="46">
        <v>0</v>
      </c>
      <c r="I312" s="47">
        <f t="shared" si="16"/>
        <v>4612995</v>
      </c>
      <c r="J312" s="48">
        <f t="shared" si="17"/>
        <v>19403500</v>
      </c>
      <c r="K312" s="47">
        <f t="shared" si="18"/>
        <v>10009900</v>
      </c>
      <c r="L312" s="48">
        <f t="shared" si="19"/>
        <v>17055100</v>
      </c>
    </row>
    <row r="313" spans="1:12" ht="54" x14ac:dyDescent="0.25">
      <c r="A313" s="43">
        <v>702545</v>
      </c>
      <c r="B313" s="44"/>
      <c r="C313" s="44" t="s">
        <v>4122</v>
      </c>
      <c r="D313" s="45"/>
      <c r="E313" s="46">
        <v>6.29</v>
      </c>
      <c r="F313" s="46">
        <v>2.2799999999999998</v>
      </c>
      <c r="G313" s="46">
        <v>4.01</v>
      </c>
      <c r="H313" s="46">
        <v>0</v>
      </c>
      <c r="I313" s="47">
        <f t="shared" si="16"/>
        <v>5833380</v>
      </c>
      <c r="J313" s="48">
        <f t="shared" si="17"/>
        <v>24669000</v>
      </c>
      <c r="K313" s="47">
        <f t="shared" si="18"/>
        <v>12478600</v>
      </c>
      <c r="L313" s="48">
        <f t="shared" si="19"/>
        <v>21621400</v>
      </c>
    </row>
    <row r="314" spans="1:12" ht="19.5" x14ac:dyDescent="0.25">
      <c r="A314" s="43">
        <v>702550</v>
      </c>
      <c r="B314" s="44"/>
      <c r="C314" s="44" t="s">
        <v>4123</v>
      </c>
      <c r="D314" s="45"/>
      <c r="E314" s="46">
        <v>11.97</v>
      </c>
      <c r="F314" s="46">
        <v>4.8600000000000003</v>
      </c>
      <c r="G314" s="46">
        <v>7.11</v>
      </c>
      <c r="H314" s="46">
        <v>0</v>
      </c>
      <c r="I314" s="47">
        <f t="shared" si="16"/>
        <v>10795410</v>
      </c>
      <c r="J314" s="48">
        <f t="shared" si="17"/>
        <v>45252000</v>
      </c>
      <c r="K314" s="47">
        <f t="shared" si="18"/>
        <v>23637600</v>
      </c>
      <c r="L314" s="48">
        <f t="shared" si="19"/>
        <v>39848400</v>
      </c>
    </row>
    <row r="315" spans="1:12" ht="54" x14ac:dyDescent="0.25">
      <c r="A315" s="43">
        <v>702555</v>
      </c>
      <c r="B315" s="44"/>
      <c r="C315" s="44" t="s">
        <v>4124</v>
      </c>
      <c r="D315" s="45"/>
      <c r="E315" s="46">
        <v>13.15</v>
      </c>
      <c r="F315" s="46">
        <v>5.34</v>
      </c>
      <c r="G315" s="46">
        <v>7.81</v>
      </c>
      <c r="H315" s="46">
        <v>0</v>
      </c>
      <c r="I315" s="47">
        <f t="shared" si="16"/>
        <v>11859090</v>
      </c>
      <c r="J315" s="48">
        <f t="shared" si="17"/>
        <v>49710000</v>
      </c>
      <c r="K315" s="47">
        <f t="shared" si="18"/>
        <v>25967600</v>
      </c>
      <c r="L315" s="48">
        <f t="shared" si="19"/>
        <v>43774400</v>
      </c>
    </row>
    <row r="316" spans="1:12" ht="54" x14ac:dyDescent="0.25">
      <c r="A316" s="43">
        <v>702560</v>
      </c>
      <c r="B316" s="44"/>
      <c r="C316" s="44" t="s">
        <v>4125</v>
      </c>
      <c r="D316" s="45"/>
      <c r="E316" s="46">
        <v>12.21</v>
      </c>
      <c r="F316" s="46">
        <v>4.96</v>
      </c>
      <c r="G316" s="46">
        <v>7.25</v>
      </c>
      <c r="H316" s="46">
        <v>0</v>
      </c>
      <c r="I316" s="47">
        <f t="shared" si="16"/>
        <v>11010360</v>
      </c>
      <c r="J316" s="48">
        <f t="shared" si="17"/>
        <v>46151000</v>
      </c>
      <c r="K316" s="47">
        <f t="shared" si="18"/>
        <v>24111000</v>
      </c>
      <c r="L316" s="48">
        <f t="shared" si="19"/>
        <v>40641000</v>
      </c>
    </row>
    <row r="317" spans="1:12" ht="36" x14ac:dyDescent="0.25">
      <c r="A317" s="43">
        <v>702565</v>
      </c>
      <c r="B317" s="44"/>
      <c r="C317" s="44" t="s">
        <v>4126</v>
      </c>
      <c r="D317" s="45"/>
      <c r="E317" s="46">
        <v>6.64</v>
      </c>
      <c r="F317" s="46">
        <v>2.62</v>
      </c>
      <c r="G317" s="46">
        <v>4.0199999999999996</v>
      </c>
      <c r="H317" s="46">
        <v>0</v>
      </c>
      <c r="I317" s="47">
        <f t="shared" si="16"/>
        <v>6032969.9999999991</v>
      </c>
      <c r="J317" s="48">
        <f t="shared" si="17"/>
        <v>25348999.999999996</v>
      </c>
      <c r="K317" s="47">
        <f t="shared" si="18"/>
        <v>13128200</v>
      </c>
      <c r="L317" s="48">
        <f t="shared" si="19"/>
        <v>22293800</v>
      </c>
    </row>
    <row r="318" spans="1:12" ht="19.5" x14ac:dyDescent="0.25">
      <c r="A318" s="43">
        <v>702570</v>
      </c>
      <c r="B318" s="44"/>
      <c r="C318" s="44" t="s">
        <v>4127</v>
      </c>
      <c r="D318" s="45"/>
      <c r="E318" s="46">
        <v>7.59</v>
      </c>
      <c r="F318" s="46">
        <v>3.02</v>
      </c>
      <c r="G318" s="46">
        <v>4.57</v>
      </c>
      <c r="H318" s="46">
        <v>0</v>
      </c>
      <c r="I318" s="47">
        <f t="shared" si="16"/>
        <v>6881370</v>
      </c>
      <c r="J318" s="48">
        <f t="shared" si="17"/>
        <v>28894000</v>
      </c>
      <c r="K318" s="47">
        <f t="shared" si="18"/>
        <v>15001200</v>
      </c>
      <c r="L318" s="48">
        <f t="shared" si="19"/>
        <v>25420800</v>
      </c>
    </row>
    <row r="319" spans="1:12" ht="36" x14ac:dyDescent="0.25">
      <c r="A319" s="43">
        <v>702575</v>
      </c>
      <c r="B319" s="44"/>
      <c r="C319" s="44" t="s">
        <v>4128</v>
      </c>
      <c r="D319" s="45"/>
      <c r="E319" s="46">
        <v>11.76</v>
      </c>
      <c r="F319" s="46">
        <v>4.87</v>
      </c>
      <c r="G319" s="46">
        <v>6.89</v>
      </c>
      <c r="H319" s="46">
        <v>0</v>
      </c>
      <c r="I319" s="47">
        <f t="shared" si="16"/>
        <v>10550145</v>
      </c>
      <c r="J319" s="48">
        <f t="shared" si="17"/>
        <v>44148500</v>
      </c>
      <c r="K319" s="47">
        <f t="shared" si="18"/>
        <v>23202900</v>
      </c>
      <c r="L319" s="48">
        <f t="shared" si="19"/>
        <v>38912100</v>
      </c>
    </row>
    <row r="320" spans="1:12" ht="36" x14ac:dyDescent="0.25">
      <c r="A320" s="43">
        <v>702580</v>
      </c>
      <c r="B320" s="44"/>
      <c r="C320" s="44" t="s">
        <v>4129</v>
      </c>
      <c r="D320" s="45"/>
      <c r="E320" s="46">
        <v>11.2</v>
      </c>
      <c r="F320" s="46">
        <v>4.3099999999999996</v>
      </c>
      <c r="G320" s="46">
        <v>6.89</v>
      </c>
      <c r="H320" s="46">
        <v>0</v>
      </c>
      <c r="I320" s="47">
        <f t="shared" si="16"/>
        <v>10240185</v>
      </c>
      <c r="J320" s="48">
        <f t="shared" si="17"/>
        <v>43112500</v>
      </c>
      <c r="K320" s="47">
        <f t="shared" si="18"/>
        <v>22166900</v>
      </c>
      <c r="L320" s="48">
        <f t="shared" si="19"/>
        <v>37876100</v>
      </c>
    </row>
    <row r="321" spans="1:12" ht="36" x14ac:dyDescent="0.25">
      <c r="A321" s="43">
        <v>702585</v>
      </c>
      <c r="B321" s="44"/>
      <c r="C321" s="44" t="s">
        <v>4130</v>
      </c>
      <c r="D321" s="45"/>
      <c r="E321" s="46">
        <v>12.77</v>
      </c>
      <c r="F321" s="46">
        <v>4.91</v>
      </c>
      <c r="G321" s="46">
        <v>7.86</v>
      </c>
      <c r="H321" s="46">
        <v>0</v>
      </c>
      <c r="I321" s="47">
        <f t="shared" si="16"/>
        <v>11678085</v>
      </c>
      <c r="J321" s="48">
        <f t="shared" si="17"/>
        <v>49169500</v>
      </c>
      <c r="K321" s="47">
        <f t="shared" si="18"/>
        <v>25275100</v>
      </c>
      <c r="L321" s="48">
        <f t="shared" si="19"/>
        <v>43195900</v>
      </c>
    </row>
    <row r="322" spans="1:12" ht="36" x14ac:dyDescent="0.25">
      <c r="A322" s="43">
        <v>702590</v>
      </c>
      <c r="B322" s="44"/>
      <c r="C322" s="44" t="s">
        <v>4131</v>
      </c>
      <c r="D322" s="45"/>
      <c r="E322" s="46">
        <v>19.18</v>
      </c>
      <c r="F322" s="46">
        <v>7.38</v>
      </c>
      <c r="G322" s="46">
        <v>11.8</v>
      </c>
      <c r="H322" s="46">
        <v>0</v>
      </c>
      <c r="I322" s="47">
        <f t="shared" si="16"/>
        <v>17536830</v>
      </c>
      <c r="J322" s="48">
        <f t="shared" si="17"/>
        <v>73833000</v>
      </c>
      <c r="K322" s="47">
        <f t="shared" si="18"/>
        <v>37961000</v>
      </c>
      <c r="L322" s="48">
        <f t="shared" si="19"/>
        <v>64865000</v>
      </c>
    </row>
    <row r="323" spans="1:12" ht="36" x14ac:dyDescent="0.25">
      <c r="A323" s="43">
        <v>702595</v>
      </c>
      <c r="B323" s="44"/>
      <c r="C323" s="44" t="s">
        <v>4132</v>
      </c>
      <c r="D323" s="45"/>
      <c r="E323" s="46">
        <v>11.2</v>
      </c>
      <c r="F323" s="46">
        <v>4.3099999999999996</v>
      </c>
      <c r="G323" s="46">
        <v>6.89</v>
      </c>
      <c r="H323" s="46">
        <v>0</v>
      </c>
      <c r="I323" s="47">
        <f t="shared" ref="I323:I386" si="20">F323*553500+G323*1140000</f>
        <v>10240185</v>
      </c>
      <c r="J323" s="48">
        <f t="shared" ref="J323:J386" si="21">F323*1850000+G323*5100000</f>
        <v>43112500</v>
      </c>
      <c r="K323" s="47">
        <f t="shared" ref="K323:K386" si="22">F323*1850000+G323*2060000</f>
        <v>22166900</v>
      </c>
      <c r="L323" s="48">
        <f t="shared" ref="L323:L386" si="23">F323*1850000+G323*4340000</f>
        <v>37876100</v>
      </c>
    </row>
    <row r="324" spans="1:12" ht="54" x14ac:dyDescent="0.25">
      <c r="A324" s="43">
        <v>702600</v>
      </c>
      <c r="B324" s="44"/>
      <c r="C324" s="44" t="s">
        <v>4133</v>
      </c>
      <c r="D324" s="45"/>
      <c r="E324" s="46">
        <v>7.11</v>
      </c>
      <c r="F324" s="46">
        <v>3.09</v>
      </c>
      <c r="G324" s="46">
        <v>4.0199999999999996</v>
      </c>
      <c r="H324" s="46">
        <v>0</v>
      </c>
      <c r="I324" s="47">
        <f t="shared" si="20"/>
        <v>6293114.9999999991</v>
      </c>
      <c r="J324" s="48">
        <f t="shared" si="21"/>
        <v>26218499.999999996</v>
      </c>
      <c r="K324" s="47">
        <f t="shared" si="22"/>
        <v>13997700</v>
      </c>
      <c r="L324" s="48">
        <f t="shared" si="23"/>
        <v>23163300</v>
      </c>
    </row>
    <row r="325" spans="1:12" ht="54" x14ac:dyDescent="0.25">
      <c r="A325" s="43">
        <v>702605</v>
      </c>
      <c r="B325" s="44"/>
      <c r="C325" s="44" t="s">
        <v>4134</v>
      </c>
      <c r="D325" s="45"/>
      <c r="E325" s="46">
        <v>9</v>
      </c>
      <c r="F325" s="46">
        <v>5</v>
      </c>
      <c r="G325" s="46">
        <v>4</v>
      </c>
      <c r="H325" s="46">
        <v>0</v>
      </c>
      <c r="I325" s="47">
        <f t="shared" si="20"/>
        <v>7327500</v>
      </c>
      <c r="J325" s="48">
        <f t="shared" si="21"/>
        <v>29650000</v>
      </c>
      <c r="K325" s="47">
        <f t="shared" si="22"/>
        <v>17490000</v>
      </c>
      <c r="L325" s="48">
        <f t="shared" si="23"/>
        <v>26610000</v>
      </c>
    </row>
    <row r="326" spans="1:12" ht="72" x14ac:dyDescent="0.25">
      <c r="A326" s="43">
        <v>702610</v>
      </c>
      <c r="B326" s="44"/>
      <c r="C326" s="44" t="s">
        <v>4135</v>
      </c>
      <c r="D326" s="45"/>
      <c r="E326" s="46">
        <v>6.83</v>
      </c>
      <c r="F326" s="46">
        <v>2.83</v>
      </c>
      <c r="G326" s="46">
        <v>4</v>
      </c>
      <c r="H326" s="46">
        <v>0</v>
      </c>
      <c r="I326" s="47">
        <f t="shared" si="20"/>
        <v>6126405</v>
      </c>
      <c r="J326" s="48">
        <f t="shared" si="21"/>
        <v>25635500</v>
      </c>
      <c r="K326" s="47">
        <f t="shared" si="22"/>
        <v>13475500</v>
      </c>
      <c r="L326" s="48">
        <f t="shared" si="23"/>
        <v>22595500</v>
      </c>
    </row>
    <row r="327" spans="1:12" ht="72" x14ac:dyDescent="0.25">
      <c r="A327" s="43">
        <v>702615</v>
      </c>
      <c r="B327" s="44"/>
      <c r="C327" s="44" t="s">
        <v>4136</v>
      </c>
      <c r="D327" s="45"/>
      <c r="E327" s="46">
        <v>6.64</v>
      </c>
      <c r="F327" s="46">
        <v>2.62</v>
      </c>
      <c r="G327" s="46">
        <v>4.0199999999999996</v>
      </c>
      <c r="H327" s="46">
        <v>0</v>
      </c>
      <c r="I327" s="47">
        <f t="shared" si="20"/>
        <v>6032969.9999999991</v>
      </c>
      <c r="J327" s="48">
        <f t="shared" si="21"/>
        <v>25348999.999999996</v>
      </c>
      <c r="K327" s="47">
        <f t="shared" si="22"/>
        <v>13128200</v>
      </c>
      <c r="L327" s="48">
        <f t="shared" si="23"/>
        <v>22293800</v>
      </c>
    </row>
    <row r="328" spans="1:12" ht="36" x14ac:dyDescent="0.25">
      <c r="A328" s="43">
        <v>702620</v>
      </c>
      <c r="B328" s="44"/>
      <c r="C328" s="44" t="s">
        <v>4137</v>
      </c>
      <c r="D328" s="45"/>
      <c r="E328" s="46">
        <v>6.64</v>
      </c>
      <c r="F328" s="46">
        <v>2.62</v>
      </c>
      <c r="G328" s="46">
        <v>4.0199999999999996</v>
      </c>
      <c r="H328" s="46">
        <v>0</v>
      </c>
      <c r="I328" s="47">
        <f t="shared" si="20"/>
        <v>6032969.9999999991</v>
      </c>
      <c r="J328" s="48">
        <f t="shared" si="21"/>
        <v>25348999.999999996</v>
      </c>
      <c r="K328" s="47">
        <f t="shared" si="22"/>
        <v>13128200</v>
      </c>
      <c r="L328" s="48">
        <f t="shared" si="23"/>
        <v>22293800</v>
      </c>
    </row>
    <row r="329" spans="1:12" ht="36" x14ac:dyDescent="0.25">
      <c r="A329" s="43">
        <v>702630</v>
      </c>
      <c r="B329" s="44"/>
      <c r="C329" s="44" t="s">
        <v>4138</v>
      </c>
      <c r="D329" s="45"/>
      <c r="E329" s="46">
        <v>6.67</v>
      </c>
      <c r="F329" s="46">
        <v>2.65</v>
      </c>
      <c r="G329" s="46">
        <v>4.0199999999999996</v>
      </c>
      <c r="H329" s="46">
        <v>0</v>
      </c>
      <c r="I329" s="47">
        <f t="shared" si="20"/>
        <v>6049574.9999999991</v>
      </c>
      <c r="J329" s="48">
        <f t="shared" si="21"/>
        <v>25404499.999999996</v>
      </c>
      <c r="K329" s="47">
        <f t="shared" si="22"/>
        <v>13183700</v>
      </c>
      <c r="L329" s="48">
        <f t="shared" si="23"/>
        <v>22349300</v>
      </c>
    </row>
    <row r="330" spans="1:12" ht="54" x14ac:dyDescent="0.25">
      <c r="A330" s="43">
        <v>702635</v>
      </c>
      <c r="B330" s="44"/>
      <c r="C330" s="44" t="s">
        <v>4139</v>
      </c>
      <c r="D330" s="45"/>
      <c r="E330" s="46">
        <v>10.87</v>
      </c>
      <c r="F330" s="46">
        <v>3.98</v>
      </c>
      <c r="G330" s="46">
        <v>6.89</v>
      </c>
      <c r="H330" s="46">
        <v>0</v>
      </c>
      <c r="I330" s="47">
        <f t="shared" si="20"/>
        <v>10057530</v>
      </c>
      <c r="J330" s="48">
        <f t="shared" si="21"/>
        <v>42502000</v>
      </c>
      <c r="K330" s="47">
        <f t="shared" si="22"/>
        <v>21556400</v>
      </c>
      <c r="L330" s="48">
        <f t="shared" si="23"/>
        <v>37265600</v>
      </c>
    </row>
    <row r="331" spans="1:12" ht="36" x14ac:dyDescent="0.25">
      <c r="A331" s="43">
        <v>702640</v>
      </c>
      <c r="B331" s="44"/>
      <c r="C331" s="44" t="s">
        <v>4140</v>
      </c>
      <c r="D331" s="45"/>
      <c r="E331" s="46">
        <v>7.57</v>
      </c>
      <c r="F331" s="46">
        <v>2.99</v>
      </c>
      <c r="G331" s="46">
        <v>4.58</v>
      </c>
      <c r="H331" s="46">
        <v>0</v>
      </c>
      <c r="I331" s="47">
        <f t="shared" si="20"/>
        <v>6876165</v>
      </c>
      <c r="J331" s="48">
        <f t="shared" si="21"/>
        <v>28889500</v>
      </c>
      <c r="K331" s="47">
        <f t="shared" si="22"/>
        <v>14966300</v>
      </c>
      <c r="L331" s="48">
        <f t="shared" si="23"/>
        <v>25408700</v>
      </c>
    </row>
    <row r="332" spans="1:12" ht="54" x14ac:dyDescent="0.25">
      <c r="A332" s="43">
        <v>702645</v>
      </c>
      <c r="B332" s="44"/>
      <c r="C332" s="44" t="s">
        <v>4141</v>
      </c>
      <c r="D332" s="45"/>
      <c r="E332" s="46">
        <v>11.39</v>
      </c>
      <c r="F332" s="46">
        <v>4.5</v>
      </c>
      <c r="G332" s="46">
        <v>6.89</v>
      </c>
      <c r="H332" s="46">
        <v>0</v>
      </c>
      <c r="I332" s="47">
        <f t="shared" si="20"/>
        <v>10345350</v>
      </c>
      <c r="J332" s="48">
        <f t="shared" si="21"/>
        <v>43464000</v>
      </c>
      <c r="K332" s="47">
        <f t="shared" si="22"/>
        <v>22518400</v>
      </c>
      <c r="L332" s="48">
        <f t="shared" si="23"/>
        <v>38227600</v>
      </c>
    </row>
    <row r="333" spans="1:12" ht="54" x14ac:dyDescent="0.25">
      <c r="A333" s="43">
        <v>702650</v>
      </c>
      <c r="B333" s="44"/>
      <c r="C333" s="44" t="s">
        <v>4142</v>
      </c>
      <c r="D333" s="45"/>
      <c r="E333" s="46">
        <v>11.75</v>
      </c>
      <c r="F333" s="46">
        <v>4.75</v>
      </c>
      <c r="G333" s="46">
        <v>7</v>
      </c>
      <c r="H333" s="46">
        <v>0</v>
      </c>
      <c r="I333" s="47">
        <f t="shared" si="20"/>
        <v>10609125</v>
      </c>
      <c r="J333" s="48">
        <f t="shared" si="21"/>
        <v>44487500</v>
      </c>
      <c r="K333" s="47">
        <f t="shared" si="22"/>
        <v>23207500</v>
      </c>
      <c r="L333" s="48">
        <f t="shared" si="23"/>
        <v>39167500</v>
      </c>
    </row>
    <row r="334" spans="1:12" ht="36" x14ac:dyDescent="0.25">
      <c r="A334" s="43">
        <v>702655</v>
      </c>
      <c r="B334" s="44"/>
      <c r="C334" s="44" t="s">
        <v>4143</v>
      </c>
      <c r="D334" s="45"/>
      <c r="E334" s="46">
        <v>12.77</v>
      </c>
      <c r="F334" s="46">
        <v>4.91</v>
      </c>
      <c r="G334" s="46">
        <v>7.86</v>
      </c>
      <c r="H334" s="46">
        <v>0</v>
      </c>
      <c r="I334" s="47">
        <f t="shared" si="20"/>
        <v>11678085</v>
      </c>
      <c r="J334" s="48">
        <f t="shared" si="21"/>
        <v>49169500</v>
      </c>
      <c r="K334" s="47">
        <f t="shared" si="22"/>
        <v>25275100</v>
      </c>
      <c r="L334" s="48">
        <f t="shared" si="23"/>
        <v>43195900</v>
      </c>
    </row>
    <row r="335" spans="1:12" ht="54" x14ac:dyDescent="0.25">
      <c r="A335" s="43">
        <v>702660</v>
      </c>
      <c r="B335" s="44"/>
      <c r="C335" s="44" t="s">
        <v>4144</v>
      </c>
      <c r="D335" s="45"/>
      <c r="E335" s="46">
        <v>19.2</v>
      </c>
      <c r="F335" s="46">
        <v>7.4</v>
      </c>
      <c r="G335" s="46">
        <v>11.8</v>
      </c>
      <c r="H335" s="46">
        <v>0</v>
      </c>
      <c r="I335" s="47">
        <f t="shared" si="20"/>
        <v>17547900</v>
      </c>
      <c r="J335" s="48">
        <f t="shared" si="21"/>
        <v>73870000</v>
      </c>
      <c r="K335" s="47">
        <f t="shared" si="22"/>
        <v>37998000</v>
      </c>
      <c r="L335" s="48">
        <f t="shared" si="23"/>
        <v>64902000</v>
      </c>
    </row>
    <row r="336" spans="1:12" ht="36" x14ac:dyDescent="0.25">
      <c r="A336" s="43">
        <v>702665</v>
      </c>
      <c r="B336" s="44"/>
      <c r="C336" s="44" t="s">
        <v>4145</v>
      </c>
      <c r="D336" s="45"/>
      <c r="E336" s="46">
        <v>6.83</v>
      </c>
      <c r="F336" s="46">
        <v>2.4700000000000002</v>
      </c>
      <c r="G336" s="46">
        <v>4.3600000000000003</v>
      </c>
      <c r="H336" s="46">
        <v>0</v>
      </c>
      <c r="I336" s="47">
        <f t="shared" si="20"/>
        <v>6337545</v>
      </c>
      <c r="J336" s="48">
        <f t="shared" si="21"/>
        <v>26805500</v>
      </c>
      <c r="K336" s="47">
        <f t="shared" si="22"/>
        <v>13551100</v>
      </c>
      <c r="L336" s="48">
        <f t="shared" si="23"/>
        <v>23491900</v>
      </c>
    </row>
    <row r="337" spans="1:12" ht="36" x14ac:dyDescent="0.25">
      <c r="A337" s="43">
        <v>702670</v>
      </c>
      <c r="B337" s="44"/>
      <c r="C337" s="44" t="s">
        <v>4146</v>
      </c>
      <c r="D337" s="45"/>
      <c r="E337" s="46">
        <v>5.33</v>
      </c>
      <c r="F337" s="46">
        <v>2.27</v>
      </c>
      <c r="G337" s="46">
        <v>3.06</v>
      </c>
      <c r="H337" s="46">
        <v>0</v>
      </c>
      <c r="I337" s="47">
        <f t="shared" si="20"/>
        <v>4744845</v>
      </c>
      <c r="J337" s="48">
        <f t="shared" si="21"/>
        <v>19805500</v>
      </c>
      <c r="K337" s="47">
        <f t="shared" si="22"/>
        <v>10503100</v>
      </c>
      <c r="L337" s="48">
        <f t="shared" si="23"/>
        <v>17479900</v>
      </c>
    </row>
    <row r="338" spans="1:12" ht="36" x14ac:dyDescent="0.25">
      <c r="A338" s="43">
        <v>702675</v>
      </c>
      <c r="B338" s="44"/>
      <c r="C338" s="44" t="s">
        <v>4147</v>
      </c>
      <c r="D338" s="45"/>
      <c r="E338" s="46">
        <v>6.14</v>
      </c>
      <c r="F338" s="46">
        <v>2.34</v>
      </c>
      <c r="G338" s="46">
        <v>3.8</v>
      </c>
      <c r="H338" s="46">
        <v>0</v>
      </c>
      <c r="I338" s="47">
        <f t="shared" si="20"/>
        <v>5627190</v>
      </c>
      <c r="J338" s="48">
        <f t="shared" si="21"/>
        <v>23709000</v>
      </c>
      <c r="K338" s="47">
        <f t="shared" si="22"/>
        <v>12157000</v>
      </c>
      <c r="L338" s="48">
        <f t="shared" si="23"/>
        <v>20821000</v>
      </c>
    </row>
    <row r="339" spans="1:12" ht="36" x14ac:dyDescent="0.25">
      <c r="A339" s="43">
        <v>702680</v>
      </c>
      <c r="B339" s="44"/>
      <c r="C339" s="44" t="s">
        <v>4148</v>
      </c>
      <c r="D339" s="45"/>
      <c r="E339" s="46">
        <v>9.16</v>
      </c>
      <c r="F339" s="46">
        <v>3.68</v>
      </c>
      <c r="G339" s="46">
        <v>5.48</v>
      </c>
      <c r="H339" s="46">
        <v>0</v>
      </c>
      <c r="I339" s="47">
        <f t="shared" si="20"/>
        <v>8284080.0000000009</v>
      </c>
      <c r="J339" s="48">
        <f t="shared" si="21"/>
        <v>34756000</v>
      </c>
      <c r="K339" s="47">
        <f t="shared" si="22"/>
        <v>18096800</v>
      </c>
      <c r="L339" s="48">
        <f t="shared" si="23"/>
        <v>30591200</v>
      </c>
    </row>
    <row r="340" spans="1:12" ht="36" x14ac:dyDescent="0.25">
      <c r="A340" s="43">
        <v>702685</v>
      </c>
      <c r="B340" s="44"/>
      <c r="C340" s="44" t="s">
        <v>4149</v>
      </c>
      <c r="D340" s="45"/>
      <c r="E340" s="46">
        <v>7.84</v>
      </c>
      <c r="F340" s="46">
        <v>2.94</v>
      </c>
      <c r="G340" s="46">
        <v>4.9000000000000004</v>
      </c>
      <c r="H340" s="46">
        <v>0</v>
      </c>
      <c r="I340" s="47">
        <f t="shared" si="20"/>
        <v>7213290</v>
      </c>
      <c r="J340" s="48">
        <f t="shared" si="21"/>
        <v>30429000</v>
      </c>
      <c r="K340" s="47">
        <f t="shared" si="22"/>
        <v>15533000</v>
      </c>
      <c r="L340" s="48">
        <f t="shared" si="23"/>
        <v>26705000</v>
      </c>
    </row>
    <row r="341" spans="1:12" ht="36" x14ac:dyDescent="0.25">
      <c r="A341" s="43">
        <v>702690</v>
      </c>
      <c r="B341" s="44"/>
      <c r="C341" s="44" t="s">
        <v>4150</v>
      </c>
      <c r="D341" s="45"/>
      <c r="E341" s="46">
        <v>8.34</v>
      </c>
      <c r="F341" s="46">
        <v>3.11</v>
      </c>
      <c r="G341" s="46">
        <v>5.23</v>
      </c>
      <c r="H341" s="46">
        <v>0</v>
      </c>
      <c r="I341" s="47">
        <f t="shared" si="20"/>
        <v>7683585.0000000009</v>
      </c>
      <c r="J341" s="48">
        <f t="shared" si="21"/>
        <v>32426500.000000004</v>
      </c>
      <c r="K341" s="47">
        <f t="shared" si="22"/>
        <v>16527300</v>
      </c>
      <c r="L341" s="48">
        <f t="shared" si="23"/>
        <v>28451700</v>
      </c>
    </row>
    <row r="342" spans="1:12" ht="36" x14ac:dyDescent="0.25">
      <c r="A342" s="43">
        <v>702695</v>
      </c>
      <c r="B342" s="44"/>
      <c r="C342" s="44" t="s">
        <v>4151</v>
      </c>
      <c r="D342" s="45"/>
      <c r="E342" s="46">
        <v>13</v>
      </c>
      <c r="F342" s="46">
        <v>5</v>
      </c>
      <c r="G342" s="46">
        <v>8</v>
      </c>
      <c r="H342" s="46">
        <v>0</v>
      </c>
      <c r="I342" s="47">
        <f t="shared" si="20"/>
        <v>11887500</v>
      </c>
      <c r="J342" s="48">
        <f t="shared" si="21"/>
        <v>50050000</v>
      </c>
      <c r="K342" s="47">
        <f t="shared" si="22"/>
        <v>25730000</v>
      </c>
      <c r="L342" s="48">
        <f t="shared" si="23"/>
        <v>43970000</v>
      </c>
    </row>
    <row r="343" spans="1:12" ht="72" x14ac:dyDescent="0.25">
      <c r="A343" s="43">
        <v>702700</v>
      </c>
      <c r="B343" s="44"/>
      <c r="C343" s="44" t="s">
        <v>4152</v>
      </c>
      <c r="D343" s="45"/>
      <c r="E343" s="46">
        <v>9.64</v>
      </c>
      <c r="F343" s="46">
        <v>4.16</v>
      </c>
      <c r="G343" s="46">
        <v>5.48</v>
      </c>
      <c r="H343" s="46">
        <v>0</v>
      </c>
      <c r="I343" s="47">
        <f t="shared" si="20"/>
        <v>8549760</v>
      </c>
      <c r="J343" s="48">
        <f t="shared" si="21"/>
        <v>35644000</v>
      </c>
      <c r="K343" s="47">
        <f t="shared" si="22"/>
        <v>18984800</v>
      </c>
      <c r="L343" s="48">
        <f t="shared" si="23"/>
        <v>31479200</v>
      </c>
    </row>
    <row r="344" spans="1:12" ht="72" x14ac:dyDescent="0.25">
      <c r="A344" s="43">
        <v>702705</v>
      </c>
      <c r="B344" s="44"/>
      <c r="C344" s="44" t="s">
        <v>4153</v>
      </c>
      <c r="D344" s="45"/>
      <c r="E344" s="46">
        <v>13.15</v>
      </c>
      <c r="F344" s="46">
        <v>5.65</v>
      </c>
      <c r="G344" s="46">
        <v>7.5</v>
      </c>
      <c r="H344" s="46">
        <v>0</v>
      </c>
      <c r="I344" s="47">
        <f t="shared" si="20"/>
        <v>11677275</v>
      </c>
      <c r="J344" s="48">
        <f t="shared" si="21"/>
        <v>48702500</v>
      </c>
      <c r="K344" s="47">
        <f t="shared" si="22"/>
        <v>25902500</v>
      </c>
      <c r="L344" s="48">
        <f t="shared" si="23"/>
        <v>43002500</v>
      </c>
    </row>
    <row r="345" spans="1:12" ht="36" x14ac:dyDescent="0.25">
      <c r="A345" s="43">
        <v>702710</v>
      </c>
      <c r="B345" s="44"/>
      <c r="C345" s="44" t="s">
        <v>4154</v>
      </c>
      <c r="D345" s="45"/>
      <c r="E345" s="46">
        <v>4.5999999999999996</v>
      </c>
      <c r="F345" s="46">
        <v>1.34</v>
      </c>
      <c r="G345" s="46">
        <v>3.26</v>
      </c>
      <c r="H345" s="46">
        <v>0</v>
      </c>
      <c r="I345" s="47">
        <f t="shared" si="20"/>
        <v>4458090</v>
      </c>
      <c r="J345" s="48">
        <f t="shared" si="21"/>
        <v>19105000</v>
      </c>
      <c r="K345" s="47">
        <f t="shared" si="22"/>
        <v>9194600</v>
      </c>
      <c r="L345" s="48">
        <f t="shared" si="23"/>
        <v>16627400</v>
      </c>
    </row>
    <row r="346" spans="1:12" ht="36" x14ac:dyDescent="0.25">
      <c r="A346" s="43">
        <v>702715</v>
      </c>
      <c r="B346" s="44"/>
      <c r="C346" s="44" t="s">
        <v>4155</v>
      </c>
      <c r="D346" s="45"/>
      <c r="E346" s="46">
        <v>4.93</v>
      </c>
      <c r="F346" s="46">
        <v>1.43</v>
      </c>
      <c r="G346" s="46">
        <v>3.5</v>
      </c>
      <c r="H346" s="46">
        <v>0</v>
      </c>
      <c r="I346" s="47">
        <f t="shared" si="20"/>
        <v>4781505</v>
      </c>
      <c r="J346" s="48">
        <f t="shared" si="21"/>
        <v>20495500</v>
      </c>
      <c r="K346" s="47">
        <f t="shared" si="22"/>
        <v>9855500</v>
      </c>
      <c r="L346" s="48">
        <f t="shared" si="23"/>
        <v>17835500</v>
      </c>
    </row>
    <row r="347" spans="1:12" ht="36" x14ac:dyDescent="0.25">
      <c r="A347" s="43">
        <v>702720</v>
      </c>
      <c r="B347" s="44"/>
      <c r="C347" s="44" t="s">
        <v>4156</v>
      </c>
      <c r="D347" s="45"/>
      <c r="E347" s="46">
        <v>7.39</v>
      </c>
      <c r="F347" s="46">
        <v>2.15</v>
      </c>
      <c r="G347" s="46">
        <v>5.24</v>
      </c>
      <c r="H347" s="46">
        <v>0</v>
      </c>
      <c r="I347" s="47">
        <f t="shared" si="20"/>
        <v>7163625</v>
      </c>
      <c r="J347" s="48">
        <f t="shared" si="21"/>
        <v>30701500</v>
      </c>
      <c r="K347" s="47">
        <f t="shared" si="22"/>
        <v>14771900</v>
      </c>
      <c r="L347" s="48">
        <f t="shared" si="23"/>
        <v>26719100</v>
      </c>
    </row>
    <row r="348" spans="1:12" ht="54" x14ac:dyDescent="0.25">
      <c r="A348" s="43">
        <v>702725</v>
      </c>
      <c r="B348" s="44"/>
      <c r="C348" s="44" t="s">
        <v>4157</v>
      </c>
      <c r="D348" s="45"/>
      <c r="E348" s="46">
        <v>7.66</v>
      </c>
      <c r="F348" s="46">
        <v>2.23</v>
      </c>
      <c r="G348" s="46">
        <v>5.43</v>
      </c>
      <c r="H348" s="46">
        <v>0</v>
      </c>
      <c r="I348" s="47">
        <f t="shared" si="20"/>
        <v>7424505</v>
      </c>
      <c r="J348" s="48">
        <f t="shared" si="21"/>
        <v>31818500</v>
      </c>
      <c r="K348" s="47">
        <f t="shared" si="22"/>
        <v>15311300</v>
      </c>
      <c r="L348" s="48">
        <f t="shared" si="23"/>
        <v>27691700</v>
      </c>
    </row>
    <row r="349" spans="1:12" ht="36" x14ac:dyDescent="0.25">
      <c r="A349" s="43">
        <v>702730</v>
      </c>
      <c r="B349" s="44"/>
      <c r="C349" s="44" t="s">
        <v>4158</v>
      </c>
      <c r="D349" s="45"/>
      <c r="E349" s="46">
        <v>7.66</v>
      </c>
      <c r="F349" s="46">
        <v>2.23</v>
      </c>
      <c r="G349" s="46">
        <v>5.43</v>
      </c>
      <c r="H349" s="46">
        <v>0</v>
      </c>
      <c r="I349" s="47">
        <f t="shared" si="20"/>
        <v>7424505</v>
      </c>
      <c r="J349" s="48">
        <f t="shared" si="21"/>
        <v>31818500</v>
      </c>
      <c r="K349" s="47">
        <f t="shared" si="22"/>
        <v>15311300</v>
      </c>
      <c r="L349" s="48">
        <f t="shared" si="23"/>
        <v>27691700</v>
      </c>
    </row>
    <row r="350" spans="1:12" ht="36" x14ac:dyDescent="0.25">
      <c r="A350" s="43">
        <v>702735</v>
      </c>
      <c r="B350" s="44"/>
      <c r="C350" s="44" t="s">
        <v>4159</v>
      </c>
      <c r="D350" s="45"/>
      <c r="E350" s="46">
        <v>8.5</v>
      </c>
      <c r="F350" s="46">
        <v>3</v>
      </c>
      <c r="G350" s="46">
        <v>5.5</v>
      </c>
      <c r="H350" s="46">
        <v>0</v>
      </c>
      <c r="I350" s="47">
        <f t="shared" si="20"/>
        <v>7930500</v>
      </c>
      <c r="J350" s="48">
        <f t="shared" si="21"/>
        <v>33600000</v>
      </c>
      <c r="K350" s="47">
        <f t="shared" si="22"/>
        <v>16880000</v>
      </c>
      <c r="L350" s="48">
        <f t="shared" si="23"/>
        <v>29420000</v>
      </c>
    </row>
    <row r="351" spans="1:12" ht="36" x14ac:dyDescent="0.25">
      <c r="A351" s="43">
        <v>702740</v>
      </c>
      <c r="B351" s="44"/>
      <c r="C351" s="44" t="s">
        <v>4160</v>
      </c>
      <c r="D351" s="45"/>
      <c r="E351" s="46">
        <v>11.64</v>
      </c>
      <c r="F351" s="46">
        <v>3.38</v>
      </c>
      <c r="G351" s="46">
        <v>8.26</v>
      </c>
      <c r="H351" s="46">
        <v>0</v>
      </c>
      <c r="I351" s="47">
        <f t="shared" si="20"/>
        <v>11287230</v>
      </c>
      <c r="J351" s="48">
        <f t="shared" si="21"/>
        <v>48379000</v>
      </c>
      <c r="K351" s="47">
        <f t="shared" si="22"/>
        <v>23268600</v>
      </c>
      <c r="L351" s="48">
        <f t="shared" si="23"/>
        <v>42101400</v>
      </c>
    </row>
    <row r="352" spans="1:12" ht="72" x14ac:dyDescent="0.25">
      <c r="A352" s="43">
        <v>702745</v>
      </c>
      <c r="B352" s="44"/>
      <c r="C352" s="44" t="s">
        <v>4161</v>
      </c>
      <c r="D352" s="45" t="s">
        <v>4162</v>
      </c>
      <c r="E352" s="46">
        <v>6.9</v>
      </c>
      <c r="F352" s="46">
        <v>2</v>
      </c>
      <c r="G352" s="46">
        <v>4.9000000000000004</v>
      </c>
      <c r="H352" s="46">
        <v>0</v>
      </c>
      <c r="I352" s="47">
        <f t="shared" si="20"/>
        <v>6693000</v>
      </c>
      <c r="J352" s="48">
        <f t="shared" si="21"/>
        <v>28690000</v>
      </c>
      <c r="K352" s="47">
        <f t="shared" si="22"/>
        <v>13794000</v>
      </c>
      <c r="L352" s="48">
        <f t="shared" si="23"/>
        <v>24966000</v>
      </c>
    </row>
    <row r="353" spans="1:12" ht="72" x14ac:dyDescent="0.25">
      <c r="A353" s="43">
        <v>702750</v>
      </c>
      <c r="B353" s="44"/>
      <c r="C353" s="44" t="s">
        <v>4163</v>
      </c>
      <c r="D353" s="45" t="s">
        <v>4162</v>
      </c>
      <c r="E353" s="46">
        <v>8.9</v>
      </c>
      <c r="F353" s="46">
        <v>2.9</v>
      </c>
      <c r="G353" s="46">
        <v>6</v>
      </c>
      <c r="H353" s="46">
        <v>0</v>
      </c>
      <c r="I353" s="47">
        <f t="shared" si="20"/>
        <v>8445150</v>
      </c>
      <c r="J353" s="48">
        <f t="shared" si="21"/>
        <v>35965000</v>
      </c>
      <c r="K353" s="47">
        <f t="shared" si="22"/>
        <v>17725000</v>
      </c>
      <c r="L353" s="48">
        <f t="shared" si="23"/>
        <v>31405000</v>
      </c>
    </row>
    <row r="354" spans="1:12" ht="54" x14ac:dyDescent="0.25">
      <c r="A354" s="43">
        <v>702760</v>
      </c>
      <c r="B354" s="44"/>
      <c r="C354" s="44" t="s">
        <v>4164</v>
      </c>
      <c r="D354" s="45"/>
      <c r="E354" s="46">
        <v>9.1999999999999993</v>
      </c>
      <c r="F354" s="46">
        <v>2.67</v>
      </c>
      <c r="G354" s="46">
        <v>6.53</v>
      </c>
      <c r="H354" s="46">
        <v>0</v>
      </c>
      <c r="I354" s="47">
        <f t="shared" si="20"/>
        <v>8922045</v>
      </c>
      <c r="J354" s="48">
        <f t="shared" si="21"/>
        <v>38242500</v>
      </c>
      <c r="K354" s="47">
        <f t="shared" si="22"/>
        <v>18391300</v>
      </c>
      <c r="L354" s="48">
        <f t="shared" si="23"/>
        <v>33279700</v>
      </c>
    </row>
    <row r="355" spans="1:12" ht="54" x14ac:dyDescent="0.25">
      <c r="A355" s="43">
        <v>702765</v>
      </c>
      <c r="B355" s="44"/>
      <c r="C355" s="44" t="s">
        <v>4165</v>
      </c>
      <c r="D355" s="45"/>
      <c r="E355" s="46">
        <v>10.88</v>
      </c>
      <c r="F355" s="46">
        <v>3.16</v>
      </c>
      <c r="G355" s="46">
        <v>7.72</v>
      </c>
      <c r="H355" s="46">
        <v>0</v>
      </c>
      <c r="I355" s="47">
        <f t="shared" si="20"/>
        <v>10549860</v>
      </c>
      <c r="J355" s="48">
        <f t="shared" si="21"/>
        <v>45218000</v>
      </c>
      <c r="K355" s="47">
        <f t="shared" si="22"/>
        <v>21749200</v>
      </c>
      <c r="L355" s="48">
        <f t="shared" si="23"/>
        <v>39350800</v>
      </c>
    </row>
    <row r="356" spans="1:12" ht="54" x14ac:dyDescent="0.25">
      <c r="A356" s="43">
        <v>702770</v>
      </c>
      <c r="B356" s="44"/>
      <c r="C356" s="44" t="s">
        <v>4166</v>
      </c>
      <c r="D356" s="45"/>
      <c r="E356" s="46">
        <v>8.4</v>
      </c>
      <c r="F356" s="46">
        <v>3</v>
      </c>
      <c r="G356" s="46">
        <v>5.4</v>
      </c>
      <c r="H356" s="46">
        <v>0</v>
      </c>
      <c r="I356" s="47">
        <f t="shared" si="20"/>
        <v>7816500</v>
      </c>
      <c r="J356" s="48">
        <f t="shared" si="21"/>
        <v>33090000</v>
      </c>
      <c r="K356" s="47">
        <f t="shared" si="22"/>
        <v>16674000</v>
      </c>
      <c r="L356" s="48">
        <f t="shared" si="23"/>
        <v>28986000</v>
      </c>
    </row>
    <row r="357" spans="1:12" ht="36" x14ac:dyDescent="0.25">
      <c r="A357" s="43">
        <v>702775</v>
      </c>
      <c r="B357" s="44"/>
      <c r="C357" s="44" t="s">
        <v>4167</v>
      </c>
      <c r="D357" s="45"/>
      <c r="E357" s="46">
        <v>6.29</v>
      </c>
      <c r="F357" s="46">
        <v>1.83</v>
      </c>
      <c r="G357" s="46">
        <v>4.46</v>
      </c>
      <c r="H357" s="46">
        <v>0</v>
      </c>
      <c r="I357" s="47">
        <f t="shared" si="20"/>
        <v>6097305</v>
      </c>
      <c r="J357" s="48">
        <f t="shared" si="21"/>
        <v>26131500</v>
      </c>
      <c r="K357" s="47">
        <f t="shared" si="22"/>
        <v>12573100</v>
      </c>
      <c r="L357" s="48">
        <f t="shared" si="23"/>
        <v>22741900</v>
      </c>
    </row>
    <row r="358" spans="1:12" ht="36" x14ac:dyDescent="0.25">
      <c r="A358" s="43">
        <v>702780</v>
      </c>
      <c r="B358" s="44"/>
      <c r="C358" s="44" t="s">
        <v>4168</v>
      </c>
      <c r="D358" s="45"/>
      <c r="E358" s="46">
        <v>6.91</v>
      </c>
      <c r="F358" s="46">
        <v>2.0099999999999998</v>
      </c>
      <c r="G358" s="46">
        <v>4.9000000000000004</v>
      </c>
      <c r="H358" s="46">
        <v>0</v>
      </c>
      <c r="I358" s="47">
        <f t="shared" si="20"/>
        <v>6698535</v>
      </c>
      <c r="J358" s="48">
        <f t="shared" si="21"/>
        <v>28708500</v>
      </c>
      <c r="K358" s="47">
        <f t="shared" si="22"/>
        <v>13812500</v>
      </c>
      <c r="L358" s="48">
        <f t="shared" si="23"/>
        <v>24984500</v>
      </c>
    </row>
    <row r="359" spans="1:12" ht="36" x14ac:dyDescent="0.25">
      <c r="A359" s="43">
        <v>702785</v>
      </c>
      <c r="B359" s="44"/>
      <c r="C359" s="44" t="s">
        <v>4169</v>
      </c>
      <c r="D359" s="45"/>
      <c r="E359" s="46">
        <v>10.5</v>
      </c>
      <c r="F359" s="46">
        <v>3</v>
      </c>
      <c r="G359" s="46">
        <v>7.5</v>
      </c>
      <c r="H359" s="46">
        <v>0</v>
      </c>
      <c r="I359" s="47">
        <f t="shared" si="20"/>
        <v>10210500</v>
      </c>
      <c r="J359" s="48">
        <f t="shared" si="21"/>
        <v>43800000</v>
      </c>
      <c r="K359" s="47">
        <f t="shared" si="22"/>
        <v>21000000</v>
      </c>
      <c r="L359" s="48">
        <f t="shared" si="23"/>
        <v>38100000</v>
      </c>
    </row>
    <row r="360" spans="1:12" ht="36" x14ac:dyDescent="0.25">
      <c r="A360" s="43">
        <v>702790</v>
      </c>
      <c r="B360" s="44"/>
      <c r="C360" s="44" t="s">
        <v>4170</v>
      </c>
      <c r="D360" s="45"/>
      <c r="E360" s="46">
        <v>6.91</v>
      </c>
      <c r="F360" s="46">
        <v>2.0099999999999998</v>
      </c>
      <c r="G360" s="46">
        <v>4.9000000000000004</v>
      </c>
      <c r="H360" s="46">
        <v>0</v>
      </c>
      <c r="I360" s="47">
        <f t="shared" si="20"/>
        <v>6698535</v>
      </c>
      <c r="J360" s="48">
        <f t="shared" si="21"/>
        <v>28708500</v>
      </c>
      <c r="K360" s="47">
        <f t="shared" si="22"/>
        <v>13812500</v>
      </c>
      <c r="L360" s="48">
        <f t="shared" si="23"/>
        <v>24984500</v>
      </c>
    </row>
    <row r="361" spans="1:12" ht="54" x14ac:dyDescent="0.25">
      <c r="A361" s="43">
        <v>702795</v>
      </c>
      <c r="B361" s="44"/>
      <c r="C361" s="44" t="s">
        <v>5534</v>
      </c>
      <c r="D361" s="45"/>
      <c r="E361" s="46">
        <v>4.5999999999999996</v>
      </c>
      <c r="F361" s="46">
        <v>1.34</v>
      </c>
      <c r="G361" s="46">
        <v>3.26</v>
      </c>
      <c r="H361" s="46">
        <v>0</v>
      </c>
      <c r="I361" s="47">
        <f t="shared" si="20"/>
        <v>4458090</v>
      </c>
      <c r="J361" s="48">
        <f t="shared" si="21"/>
        <v>19105000</v>
      </c>
      <c r="K361" s="47">
        <f t="shared" si="22"/>
        <v>9194600</v>
      </c>
      <c r="L361" s="48">
        <f t="shared" si="23"/>
        <v>16627400</v>
      </c>
    </row>
    <row r="362" spans="1:12" ht="36" x14ac:dyDescent="0.25">
      <c r="A362" s="43">
        <v>702800</v>
      </c>
      <c r="B362" s="44"/>
      <c r="C362" s="44" t="s">
        <v>5535</v>
      </c>
      <c r="D362" s="45"/>
      <c r="E362" s="46">
        <v>5.0599999999999996</v>
      </c>
      <c r="F362" s="46">
        <v>1.47</v>
      </c>
      <c r="G362" s="46">
        <v>3.59</v>
      </c>
      <c r="H362" s="46">
        <v>0</v>
      </c>
      <c r="I362" s="47">
        <f t="shared" si="20"/>
        <v>4906245</v>
      </c>
      <c r="J362" s="48">
        <f t="shared" si="21"/>
        <v>21028500</v>
      </c>
      <c r="K362" s="47">
        <f t="shared" si="22"/>
        <v>10114900</v>
      </c>
      <c r="L362" s="48">
        <f t="shared" si="23"/>
        <v>18300100</v>
      </c>
    </row>
    <row r="363" spans="1:12" ht="54" x14ac:dyDescent="0.25">
      <c r="A363" s="43">
        <v>702805</v>
      </c>
      <c r="B363" s="44"/>
      <c r="C363" s="44" t="s">
        <v>4171</v>
      </c>
      <c r="D363" s="45"/>
      <c r="E363" s="46">
        <v>7.7</v>
      </c>
      <c r="F363" s="46">
        <v>2.2999999999999998</v>
      </c>
      <c r="G363" s="46">
        <v>5.4</v>
      </c>
      <c r="H363" s="46">
        <v>0</v>
      </c>
      <c r="I363" s="47">
        <f t="shared" si="20"/>
        <v>7429050</v>
      </c>
      <c r="J363" s="48">
        <f t="shared" si="21"/>
        <v>31795000</v>
      </c>
      <c r="K363" s="47">
        <f t="shared" si="22"/>
        <v>15379000</v>
      </c>
      <c r="L363" s="48">
        <f t="shared" si="23"/>
        <v>27691000</v>
      </c>
    </row>
    <row r="364" spans="1:12" ht="36" x14ac:dyDescent="0.25">
      <c r="A364" s="43">
        <v>702810</v>
      </c>
      <c r="B364" s="44"/>
      <c r="C364" s="44" t="s">
        <v>4172</v>
      </c>
      <c r="D364" s="45"/>
      <c r="E364" s="46">
        <v>6.91</v>
      </c>
      <c r="F364" s="46">
        <v>2.0099999999999998</v>
      </c>
      <c r="G364" s="46">
        <v>4.9000000000000004</v>
      </c>
      <c r="H364" s="46">
        <v>0</v>
      </c>
      <c r="I364" s="47">
        <f t="shared" si="20"/>
        <v>6698535</v>
      </c>
      <c r="J364" s="48">
        <f t="shared" si="21"/>
        <v>28708500</v>
      </c>
      <c r="K364" s="47">
        <f t="shared" si="22"/>
        <v>13812500</v>
      </c>
      <c r="L364" s="48">
        <f t="shared" si="23"/>
        <v>24984500</v>
      </c>
    </row>
    <row r="365" spans="1:12" ht="36" x14ac:dyDescent="0.25">
      <c r="A365" s="43">
        <v>702815</v>
      </c>
      <c r="B365" s="44"/>
      <c r="C365" s="44" t="s">
        <v>4173</v>
      </c>
      <c r="D365" s="45"/>
      <c r="E365" s="46">
        <v>6.58</v>
      </c>
      <c r="F365" s="46">
        <v>2.08</v>
      </c>
      <c r="G365" s="46">
        <v>4.5</v>
      </c>
      <c r="H365" s="46">
        <v>0</v>
      </c>
      <c r="I365" s="47">
        <f t="shared" si="20"/>
        <v>6281280</v>
      </c>
      <c r="J365" s="48">
        <f t="shared" si="21"/>
        <v>26798000</v>
      </c>
      <c r="K365" s="47">
        <f t="shared" si="22"/>
        <v>13118000</v>
      </c>
      <c r="L365" s="48">
        <f t="shared" si="23"/>
        <v>23378000</v>
      </c>
    </row>
    <row r="366" spans="1:12" ht="54" x14ac:dyDescent="0.25">
      <c r="A366" s="43">
        <v>702819</v>
      </c>
      <c r="B366" s="44"/>
      <c r="C366" s="44" t="s">
        <v>4174</v>
      </c>
      <c r="D366" s="45"/>
      <c r="E366" s="46">
        <v>7.61</v>
      </c>
      <c r="F366" s="46">
        <v>2.21</v>
      </c>
      <c r="G366" s="46">
        <v>5.4</v>
      </c>
      <c r="H366" s="46">
        <v>0</v>
      </c>
      <c r="I366" s="47">
        <f t="shared" si="20"/>
        <v>7379235</v>
      </c>
      <c r="J366" s="48">
        <f t="shared" si="21"/>
        <v>31628500</v>
      </c>
      <c r="K366" s="47">
        <f t="shared" si="22"/>
        <v>15212500</v>
      </c>
      <c r="L366" s="48">
        <f t="shared" si="23"/>
        <v>27524500</v>
      </c>
    </row>
    <row r="367" spans="1:12" ht="36" x14ac:dyDescent="0.25">
      <c r="A367" s="43">
        <v>702820</v>
      </c>
      <c r="B367" s="44"/>
      <c r="C367" s="44" t="s">
        <v>4175</v>
      </c>
      <c r="D367" s="45"/>
      <c r="E367" s="46">
        <v>7.17</v>
      </c>
      <c r="F367" s="46">
        <v>2.27</v>
      </c>
      <c r="G367" s="46">
        <v>4.9000000000000004</v>
      </c>
      <c r="H367" s="46">
        <v>0</v>
      </c>
      <c r="I367" s="47">
        <f t="shared" si="20"/>
        <v>6842445</v>
      </c>
      <c r="J367" s="48">
        <f t="shared" si="21"/>
        <v>29189500</v>
      </c>
      <c r="K367" s="47">
        <f t="shared" si="22"/>
        <v>14293500</v>
      </c>
      <c r="L367" s="48">
        <f t="shared" si="23"/>
        <v>25465500</v>
      </c>
    </row>
    <row r="368" spans="1:12" ht="36" x14ac:dyDescent="0.25">
      <c r="A368" s="43">
        <v>702825</v>
      </c>
      <c r="B368" s="44"/>
      <c r="C368" s="44" t="s">
        <v>4176</v>
      </c>
      <c r="D368" s="45"/>
      <c r="E368" s="46">
        <v>10.59</v>
      </c>
      <c r="F368" s="46">
        <v>3.08</v>
      </c>
      <c r="G368" s="46">
        <v>7.51</v>
      </c>
      <c r="H368" s="46">
        <v>0</v>
      </c>
      <c r="I368" s="47">
        <f t="shared" si="20"/>
        <v>10266180</v>
      </c>
      <c r="J368" s="48">
        <f t="shared" si="21"/>
        <v>43999000</v>
      </c>
      <c r="K368" s="47">
        <f t="shared" si="22"/>
        <v>21168600</v>
      </c>
      <c r="L368" s="48">
        <f t="shared" si="23"/>
        <v>38291400</v>
      </c>
    </row>
    <row r="369" spans="1:12" ht="36" x14ac:dyDescent="0.25">
      <c r="A369" s="43">
        <v>702835</v>
      </c>
      <c r="B369" s="44"/>
      <c r="C369" s="44" t="s">
        <v>4177</v>
      </c>
      <c r="D369" s="45"/>
      <c r="E369" s="46">
        <v>7.5</v>
      </c>
      <c r="F369" s="46">
        <v>2.5</v>
      </c>
      <c r="G369" s="46">
        <v>5</v>
      </c>
      <c r="H369" s="46">
        <v>0</v>
      </c>
      <c r="I369" s="47">
        <f t="shared" si="20"/>
        <v>7083750</v>
      </c>
      <c r="J369" s="48">
        <f t="shared" si="21"/>
        <v>30125000</v>
      </c>
      <c r="K369" s="47">
        <f t="shared" si="22"/>
        <v>14925000</v>
      </c>
      <c r="L369" s="48">
        <f t="shared" si="23"/>
        <v>26325000</v>
      </c>
    </row>
    <row r="370" spans="1:12" ht="90" x14ac:dyDescent="0.25">
      <c r="A370" s="43">
        <v>702840</v>
      </c>
      <c r="B370" s="44"/>
      <c r="C370" s="44" t="s">
        <v>4178</v>
      </c>
      <c r="D370" s="45"/>
      <c r="E370" s="46">
        <v>7.61</v>
      </c>
      <c r="F370" s="46">
        <v>2.21</v>
      </c>
      <c r="G370" s="46">
        <v>5.4</v>
      </c>
      <c r="H370" s="46">
        <v>0</v>
      </c>
      <c r="I370" s="47">
        <f t="shared" si="20"/>
        <v>7379235</v>
      </c>
      <c r="J370" s="48">
        <f t="shared" si="21"/>
        <v>31628500</v>
      </c>
      <c r="K370" s="47">
        <f t="shared" si="22"/>
        <v>15212500</v>
      </c>
      <c r="L370" s="48">
        <f t="shared" si="23"/>
        <v>27524500</v>
      </c>
    </row>
    <row r="371" spans="1:12" ht="90" x14ac:dyDescent="0.25">
      <c r="A371" s="43">
        <v>702845</v>
      </c>
      <c r="B371" s="44"/>
      <c r="C371" s="44" t="s">
        <v>4179</v>
      </c>
      <c r="D371" s="45"/>
      <c r="E371" s="46">
        <v>8.98</v>
      </c>
      <c r="F371" s="46">
        <v>2.61</v>
      </c>
      <c r="G371" s="46">
        <v>6.37</v>
      </c>
      <c r="H371" s="46">
        <v>0</v>
      </c>
      <c r="I371" s="47">
        <f t="shared" si="20"/>
        <v>8706435</v>
      </c>
      <c r="J371" s="48">
        <f t="shared" si="21"/>
        <v>37315500</v>
      </c>
      <c r="K371" s="47">
        <f t="shared" si="22"/>
        <v>17950700</v>
      </c>
      <c r="L371" s="48">
        <f t="shared" si="23"/>
        <v>32474300</v>
      </c>
    </row>
    <row r="372" spans="1:12" ht="90" x14ac:dyDescent="0.25">
      <c r="A372" s="43">
        <v>702850</v>
      </c>
      <c r="B372" s="44"/>
      <c r="C372" s="44" t="s">
        <v>4180</v>
      </c>
      <c r="D372" s="45"/>
      <c r="E372" s="46">
        <v>13.27</v>
      </c>
      <c r="F372" s="46">
        <v>3.86</v>
      </c>
      <c r="G372" s="46">
        <v>9.41</v>
      </c>
      <c r="H372" s="46">
        <v>0</v>
      </c>
      <c r="I372" s="47">
        <f t="shared" si="20"/>
        <v>12863910</v>
      </c>
      <c r="J372" s="48">
        <f t="shared" si="21"/>
        <v>55132000</v>
      </c>
      <c r="K372" s="47">
        <f t="shared" si="22"/>
        <v>26525600</v>
      </c>
      <c r="L372" s="48">
        <f t="shared" si="23"/>
        <v>47980400</v>
      </c>
    </row>
    <row r="373" spans="1:12" ht="19.5" x14ac:dyDescent="0.25">
      <c r="A373" s="43">
        <v>702855</v>
      </c>
      <c r="B373" s="44"/>
      <c r="C373" s="44" t="s">
        <v>4181</v>
      </c>
      <c r="D373" s="45"/>
      <c r="E373" s="46">
        <v>7.66</v>
      </c>
      <c r="F373" s="46">
        <v>2.23</v>
      </c>
      <c r="G373" s="46">
        <v>5.43</v>
      </c>
      <c r="H373" s="46">
        <v>0</v>
      </c>
      <c r="I373" s="47">
        <f t="shared" si="20"/>
        <v>7424505</v>
      </c>
      <c r="J373" s="48">
        <f t="shared" si="21"/>
        <v>31818500</v>
      </c>
      <c r="K373" s="47">
        <f t="shared" si="22"/>
        <v>15311300</v>
      </c>
      <c r="L373" s="48">
        <f t="shared" si="23"/>
        <v>27691700</v>
      </c>
    </row>
    <row r="374" spans="1:12" ht="36" x14ac:dyDescent="0.25">
      <c r="A374" s="43">
        <v>702860</v>
      </c>
      <c r="B374" s="44"/>
      <c r="C374" s="44" t="s">
        <v>4182</v>
      </c>
      <c r="D374" s="45"/>
      <c r="E374" s="46">
        <v>7.37</v>
      </c>
      <c r="F374" s="46">
        <v>2.14</v>
      </c>
      <c r="G374" s="46">
        <v>5.23</v>
      </c>
      <c r="H374" s="46">
        <v>0</v>
      </c>
      <c r="I374" s="47">
        <f t="shared" si="20"/>
        <v>7146690.0000000009</v>
      </c>
      <c r="J374" s="48">
        <f t="shared" si="21"/>
        <v>30632000.000000004</v>
      </c>
      <c r="K374" s="47">
        <f t="shared" si="22"/>
        <v>14732800</v>
      </c>
      <c r="L374" s="48">
        <f t="shared" si="23"/>
        <v>26657200</v>
      </c>
    </row>
    <row r="375" spans="1:12" ht="36" x14ac:dyDescent="0.25">
      <c r="A375" s="43">
        <v>702865</v>
      </c>
      <c r="B375" s="44"/>
      <c r="C375" s="44" t="s">
        <v>4183</v>
      </c>
      <c r="D375" s="45"/>
      <c r="E375" s="46">
        <v>12.02</v>
      </c>
      <c r="F375" s="46">
        <v>3.49</v>
      </c>
      <c r="G375" s="46">
        <v>8.5299999999999994</v>
      </c>
      <c r="H375" s="46">
        <v>0</v>
      </c>
      <c r="I375" s="47">
        <f t="shared" si="20"/>
        <v>11655915</v>
      </c>
      <c r="J375" s="48">
        <f t="shared" si="21"/>
        <v>49959500</v>
      </c>
      <c r="K375" s="47">
        <f t="shared" si="22"/>
        <v>24028300</v>
      </c>
      <c r="L375" s="48">
        <f t="shared" si="23"/>
        <v>43476700</v>
      </c>
    </row>
    <row r="376" spans="1:12" ht="36" x14ac:dyDescent="0.25">
      <c r="A376" s="43">
        <v>702870</v>
      </c>
      <c r="B376" s="44"/>
      <c r="C376" s="44" t="s">
        <v>4184</v>
      </c>
      <c r="D376" s="45"/>
      <c r="E376" s="46">
        <v>11.14</v>
      </c>
      <c r="F376" s="46">
        <v>3.53</v>
      </c>
      <c r="G376" s="46">
        <v>7.61</v>
      </c>
      <c r="H376" s="46">
        <v>0</v>
      </c>
      <c r="I376" s="47">
        <f t="shared" si="20"/>
        <v>10629255</v>
      </c>
      <c r="J376" s="48">
        <f t="shared" si="21"/>
        <v>45341500</v>
      </c>
      <c r="K376" s="47">
        <f t="shared" si="22"/>
        <v>22207100</v>
      </c>
      <c r="L376" s="48">
        <f t="shared" si="23"/>
        <v>39557900</v>
      </c>
    </row>
    <row r="377" spans="1:12" ht="36" x14ac:dyDescent="0.25">
      <c r="A377" s="43">
        <v>702875</v>
      </c>
      <c r="B377" s="44"/>
      <c r="C377" s="44" t="s">
        <v>4185</v>
      </c>
      <c r="D377" s="45"/>
      <c r="E377" s="46">
        <v>11.78</v>
      </c>
      <c r="F377" s="46">
        <v>3.73</v>
      </c>
      <c r="G377" s="46">
        <v>8.0500000000000007</v>
      </c>
      <c r="H377" s="46">
        <v>0</v>
      </c>
      <c r="I377" s="47">
        <f t="shared" si="20"/>
        <v>11241555</v>
      </c>
      <c r="J377" s="48">
        <f t="shared" si="21"/>
        <v>47955500</v>
      </c>
      <c r="K377" s="47">
        <f t="shared" si="22"/>
        <v>23483500</v>
      </c>
      <c r="L377" s="48">
        <f t="shared" si="23"/>
        <v>41837500</v>
      </c>
    </row>
    <row r="378" spans="1:12" ht="19.5" x14ac:dyDescent="0.25">
      <c r="A378" s="43">
        <v>702876</v>
      </c>
      <c r="B378" s="44"/>
      <c r="C378" s="44" t="s">
        <v>4186</v>
      </c>
      <c r="D378" s="45"/>
      <c r="E378" s="46">
        <v>11.35</v>
      </c>
      <c r="F378" s="46">
        <v>3.3</v>
      </c>
      <c r="G378" s="46">
        <v>8.0500000000000007</v>
      </c>
      <c r="H378" s="46">
        <v>0</v>
      </c>
      <c r="I378" s="47">
        <f t="shared" si="20"/>
        <v>11003550</v>
      </c>
      <c r="J378" s="48">
        <f t="shared" si="21"/>
        <v>47160000</v>
      </c>
      <c r="K378" s="47">
        <f t="shared" si="22"/>
        <v>22688000</v>
      </c>
      <c r="L378" s="48">
        <f t="shared" si="23"/>
        <v>41042000</v>
      </c>
    </row>
    <row r="379" spans="1:12" ht="36" x14ac:dyDescent="0.25">
      <c r="A379" s="43">
        <v>702880</v>
      </c>
      <c r="B379" s="44"/>
      <c r="C379" s="44" t="s">
        <v>4187</v>
      </c>
      <c r="D379" s="45"/>
      <c r="E379" s="46">
        <v>18.32</v>
      </c>
      <c r="F379" s="46">
        <v>5.8</v>
      </c>
      <c r="G379" s="46">
        <v>12.52</v>
      </c>
      <c r="H379" s="46">
        <v>0</v>
      </c>
      <c r="I379" s="47">
        <f t="shared" si="20"/>
        <v>17483100</v>
      </c>
      <c r="J379" s="48">
        <f t="shared" si="21"/>
        <v>74582000</v>
      </c>
      <c r="K379" s="47">
        <f t="shared" si="22"/>
        <v>36521200</v>
      </c>
      <c r="L379" s="48">
        <f t="shared" si="23"/>
        <v>65066800</v>
      </c>
    </row>
    <row r="380" spans="1:12" ht="36" x14ac:dyDescent="0.25">
      <c r="A380" s="43">
        <v>702885</v>
      </c>
      <c r="B380" s="44"/>
      <c r="C380" s="44" t="s">
        <v>4188</v>
      </c>
      <c r="D380" s="45"/>
      <c r="E380" s="46">
        <v>6.91</v>
      </c>
      <c r="F380" s="46">
        <v>2.0099999999999998</v>
      </c>
      <c r="G380" s="46">
        <v>4.9000000000000004</v>
      </c>
      <c r="H380" s="46">
        <v>0</v>
      </c>
      <c r="I380" s="47">
        <f t="shared" si="20"/>
        <v>6698535</v>
      </c>
      <c r="J380" s="48">
        <f t="shared" si="21"/>
        <v>28708500</v>
      </c>
      <c r="K380" s="47">
        <f t="shared" si="22"/>
        <v>13812500</v>
      </c>
      <c r="L380" s="48">
        <f t="shared" si="23"/>
        <v>24984500</v>
      </c>
    </row>
    <row r="381" spans="1:12" ht="19.5" x14ac:dyDescent="0.25">
      <c r="A381" s="43">
        <v>702890</v>
      </c>
      <c r="B381" s="44"/>
      <c r="C381" s="44" t="s">
        <v>4189</v>
      </c>
      <c r="D381" s="45"/>
      <c r="E381" s="46">
        <v>7.36</v>
      </c>
      <c r="F381" s="46">
        <v>2.14</v>
      </c>
      <c r="G381" s="46">
        <v>5.22</v>
      </c>
      <c r="H381" s="46">
        <v>0</v>
      </c>
      <c r="I381" s="47">
        <f t="shared" si="20"/>
        <v>7135290</v>
      </c>
      <c r="J381" s="48">
        <f t="shared" si="21"/>
        <v>30581000</v>
      </c>
      <c r="K381" s="47">
        <f t="shared" si="22"/>
        <v>14712200</v>
      </c>
      <c r="L381" s="48">
        <f t="shared" si="23"/>
        <v>26613800</v>
      </c>
    </row>
    <row r="382" spans="1:12" ht="36" x14ac:dyDescent="0.25">
      <c r="A382" s="43">
        <v>702895</v>
      </c>
      <c r="B382" s="44"/>
      <c r="C382" s="44" t="s">
        <v>4190</v>
      </c>
      <c r="D382" s="45"/>
      <c r="E382" s="46">
        <v>11.41</v>
      </c>
      <c r="F382" s="46">
        <v>3.32</v>
      </c>
      <c r="G382" s="46">
        <v>8.09</v>
      </c>
      <c r="H382" s="46">
        <v>0</v>
      </c>
      <c r="I382" s="47">
        <f t="shared" si="20"/>
        <v>11060220</v>
      </c>
      <c r="J382" s="48">
        <f t="shared" si="21"/>
        <v>47401000</v>
      </c>
      <c r="K382" s="47">
        <f t="shared" si="22"/>
        <v>22807400</v>
      </c>
      <c r="L382" s="48">
        <f t="shared" si="23"/>
        <v>41252600</v>
      </c>
    </row>
    <row r="383" spans="1:12" ht="90" x14ac:dyDescent="0.25">
      <c r="A383" s="43">
        <v>702900</v>
      </c>
      <c r="B383" s="44"/>
      <c r="C383" s="44" t="s">
        <v>4191</v>
      </c>
      <c r="D383" s="45"/>
      <c r="E383" s="46">
        <v>4.5999999999999996</v>
      </c>
      <c r="F383" s="46">
        <v>1.34</v>
      </c>
      <c r="G383" s="46">
        <v>3.26</v>
      </c>
      <c r="H383" s="46">
        <v>0</v>
      </c>
      <c r="I383" s="47">
        <f t="shared" si="20"/>
        <v>4458090</v>
      </c>
      <c r="J383" s="48">
        <f t="shared" si="21"/>
        <v>19105000</v>
      </c>
      <c r="K383" s="47">
        <f t="shared" si="22"/>
        <v>9194600</v>
      </c>
      <c r="L383" s="48">
        <f t="shared" si="23"/>
        <v>16627400</v>
      </c>
    </row>
    <row r="384" spans="1:12" ht="54" x14ac:dyDescent="0.25">
      <c r="A384" s="43">
        <v>702905</v>
      </c>
      <c r="B384" s="44"/>
      <c r="C384" s="44" t="s">
        <v>4192</v>
      </c>
      <c r="D384" s="45"/>
      <c r="E384" s="46">
        <v>6.9</v>
      </c>
      <c r="F384" s="46">
        <v>2</v>
      </c>
      <c r="G384" s="46">
        <v>4.9000000000000004</v>
      </c>
      <c r="H384" s="46">
        <v>0</v>
      </c>
      <c r="I384" s="47">
        <f t="shared" si="20"/>
        <v>6693000</v>
      </c>
      <c r="J384" s="48">
        <f t="shared" si="21"/>
        <v>28690000</v>
      </c>
      <c r="K384" s="47">
        <f t="shared" si="22"/>
        <v>13794000</v>
      </c>
      <c r="L384" s="48">
        <f t="shared" si="23"/>
        <v>24966000</v>
      </c>
    </row>
    <row r="385" spans="1:12" ht="72" x14ac:dyDescent="0.25">
      <c r="A385" s="43">
        <v>702915</v>
      </c>
      <c r="B385" s="44"/>
      <c r="C385" s="44" t="s">
        <v>4193</v>
      </c>
      <c r="D385" s="45"/>
      <c r="E385" s="46">
        <v>6.91</v>
      </c>
      <c r="F385" s="46">
        <v>2.0099999999999998</v>
      </c>
      <c r="G385" s="46">
        <v>4.9000000000000004</v>
      </c>
      <c r="H385" s="46">
        <v>0</v>
      </c>
      <c r="I385" s="47">
        <f t="shared" si="20"/>
        <v>6698535</v>
      </c>
      <c r="J385" s="48">
        <f t="shared" si="21"/>
        <v>28708500</v>
      </c>
      <c r="K385" s="47">
        <f t="shared" si="22"/>
        <v>13812500</v>
      </c>
      <c r="L385" s="48">
        <f t="shared" si="23"/>
        <v>24984500</v>
      </c>
    </row>
    <row r="386" spans="1:12" ht="54" x14ac:dyDescent="0.25">
      <c r="A386" s="43">
        <v>702920</v>
      </c>
      <c r="B386" s="44"/>
      <c r="C386" s="44" t="s">
        <v>4194</v>
      </c>
      <c r="D386" s="45"/>
      <c r="E386" s="46">
        <v>7.5</v>
      </c>
      <c r="F386" s="46">
        <v>3</v>
      </c>
      <c r="G386" s="46">
        <v>4.5</v>
      </c>
      <c r="H386" s="46">
        <v>0</v>
      </c>
      <c r="I386" s="47">
        <f t="shared" si="20"/>
        <v>6790500</v>
      </c>
      <c r="J386" s="48">
        <f t="shared" si="21"/>
        <v>28500000</v>
      </c>
      <c r="K386" s="47">
        <f t="shared" si="22"/>
        <v>14820000</v>
      </c>
      <c r="L386" s="48">
        <f t="shared" si="23"/>
        <v>25080000</v>
      </c>
    </row>
    <row r="387" spans="1:12" ht="36" x14ac:dyDescent="0.25">
      <c r="A387" s="43">
        <v>702925</v>
      </c>
      <c r="B387" s="44"/>
      <c r="C387" s="44" t="s">
        <v>4195</v>
      </c>
      <c r="D387" s="45"/>
      <c r="E387" s="46">
        <v>7.5</v>
      </c>
      <c r="F387" s="46">
        <v>3</v>
      </c>
      <c r="G387" s="46">
        <v>4.5</v>
      </c>
      <c r="H387" s="46">
        <v>0</v>
      </c>
      <c r="I387" s="47">
        <f t="shared" ref="I387:I450" si="24">F387*553500+G387*1140000</f>
        <v>6790500</v>
      </c>
      <c r="J387" s="48">
        <f t="shared" ref="J387:J450" si="25">F387*1850000+G387*5100000</f>
        <v>28500000</v>
      </c>
      <c r="K387" s="47">
        <f t="shared" ref="K387:K450" si="26">F387*1850000+G387*2060000</f>
        <v>14820000</v>
      </c>
      <c r="L387" s="48">
        <f t="shared" ref="L387:L450" si="27">F387*1850000+G387*4340000</f>
        <v>25080000</v>
      </c>
    </row>
    <row r="388" spans="1:12" ht="36" x14ac:dyDescent="0.25">
      <c r="A388" s="43">
        <v>702930</v>
      </c>
      <c r="B388" s="44"/>
      <c r="C388" s="44" t="s">
        <v>4196</v>
      </c>
      <c r="D388" s="45"/>
      <c r="E388" s="46">
        <v>7.5</v>
      </c>
      <c r="F388" s="46">
        <v>3</v>
      </c>
      <c r="G388" s="46">
        <v>4.5</v>
      </c>
      <c r="H388" s="46">
        <v>0</v>
      </c>
      <c r="I388" s="47">
        <f t="shared" si="24"/>
        <v>6790500</v>
      </c>
      <c r="J388" s="48">
        <f t="shared" si="25"/>
        <v>28500000</v>
      </c>
      <c r="K388" s="47">
        <f t="shared" si="26"/>
        <v>14820000</v>
      </c>
      <c r="L388" s="48">
        <f t="shared" si="27"/>
        <v>25080000</v>
      </c>
    </row>
    <row r="389" spans="1:12" ht="36" x14ac:dyDescent="0.25">
      <c r="A389" s="43">
        <v>702935</v>
      </c>
      <c r="B389" s="44"/>
      <c r="C389" s="44" t="s">
        <v>4197</v>
      </c>
      <c r="D389" s="45"/>
      <c r="E389" s="46">
        <v>7.5</v>
      </c>
      <c r="F389" s="46">
        <v>3</v>
      </c>
      <c r="G389" s="46">
        <v>4.5</v>
      </c>
      <c r="H389" s="46">
        <v>0</v>
      </c>
      <c r="I389" s="47">
        <f t="shared" si="24"/>
        <v>6790500</v>
      </c>
      <c r="J389" s="48">
        <f t="shared" si="25"/>
        <v>28500000</v>
      </c>
      <c r="K389" s="47">
        <f t="shared" si="26"/>
        <v>14820000</v>
      </c>
      <c r="L389" s="48">
        <f t="shared" si="27"/>
        <v>25080000</v>
      </c>
    </row>
    <row r="390" spans="1:12" ht="36" x14ac:dyDescent="0.25">
      <c r="A390" s="43">
        <v>702940</v>
      </c>
      <c r="B390" s="44"/>
      <c r="C390" s="44" t="s">
        <v>4198</v>
      </c>
      <c r="D390" s="45"/>
      <c r="E390" s="46">
        <v>9.5</v>
      </c>
      <c r="F390" s="46">
        <v>3.5</v>
      </c>
      <c r="G390" s="46">
        <v>6</v>
      </c>
      <c r="H390" s="46">
        <v>0</v>
      </c>
      <c r="I390" s="47">
        <f t="shared" si="24"/>
        <v>8777250</v>
      </c>
      <c r="J390" s="48">
        <f t="shared" si="25"/>
        <v>37075000</v>
      </c>
      <c r="K390" s="47">
        <f t="shared" si="26"/>
        <v>18835000</v>
      </c>
      <c r="L390" s="48">
        <f t="shared" si="27"/>
        <v>32515000</v>
      </c>
    </row>
    <row r="391" spans="1:12" ht="54" x14ac:dyDescent="0.25">
      <c r="A391" s="43">
        <v>702945</v>
      </c>
      <c r="B391" s="44"/>
      <c r="C391" s="44" t="s">
        <v>4199</v>
      </c>
      <c r="D391" s="45"/>
      <c r="E391" s="46">
        <v>11.5</v>
      </c>
      <c r="F391" s="46">
        <v>4.5</v>
      </c>
      <c r="G391" s="46">
        <v>7</v>
      </c>
      <c r="H391" s="46">
        <v>0</v>
      </c>
      <c r="I391" s="47">
        <f t="shared" si="24"/>
        <v>10470750</v>
      </c>
      <c r="J391" s="48">
        <f t="shared" si="25"/>
        <v>44025000</v>
      </c>
      <c r="K391" s="47">
        <f t="shared" si="26"/>
        <v>22745000</v>
      </c>
      <c r="L391" s="48">
        <f t="shared" si="27"/>
        <v>38705000</v>
      </c>
    </row>
    <row r="392" spans="1:12" ht="36" x14ac:dyDescent="0.25">
      <c r="A392" s="43">
        <v>702950</v>
      </c>
      <c r="B392" s="44"/>
      <c r="C392" s="44" t="s">
        <v>4200</v>
      </c>
      <c r="D392" s="45"/>
      <c r="E392" s="46">
        <v>9.5</v>
      </c>
      <c r="F392" s="46">
        <v>3.5</v>
      </c>
      <c r="G392" s="46">
        <v>6</v>
      </c>
      <c r="H392" s="46">
        <v>0</v>
      </c>
      <c r="I392" s="47">
        <f t="shared" si="24"/>
        <v>8777250</v>
      </c>
      <c r="J392" s="48">
        <f t="shared" si="25"/>
        <v>37075000</v>
      </c>
      <c r="K392" s="47">
        <f t="shared" si="26"/>
        <v>18835000</v>
      </c>
      <c r="L392" s="48">
        <f t="shared" si="27"/>
        <v>32515000</v>
      </c>
    </row>
    <row r="393" spans="1:12" ht="36" x14ac:dyDescent="0.25">
      <c r="A393" s="43">
        <v>702955</v>
      </c>
      <c r="B393" s="44"/>
      <c r="C393" s="44" t="s">
        <v>4201</v>
      </c>
      <c r="D393" s="45"/>
      <c r="E393" s="46">
        <v>9.5</v>
      </c>
      <c r="F393" s="46">
        <v>3.5</v>
      </c>
      <c r="G393" s="46">
        <v>6</v>
      </c>
      <c r="H393" s="46">
        <v>0</v>
      </c>
      <c r="I393" s="47">
        <f t="shared" si="24"/>
        <v>8777250</v>
      </c>
      <c r="J393" s="48">
        <f t="shared" si="25"/>
        <v>37075000</v>
      </c>
      <c r="K393" s="47">
        <f t="shared" si="26"/>
        <v>18835000</v>
      </c>
      <c r="L393" s="48">
        <f t="shared" si="27"/>
        <v>32515000</v>
      </c>
    </row>
    <row r="394" spans="1:12" ht="36" x14ac:dyDescent="0.25">
      <c r="A394" s="43">
        <v>702960</v>
      </c>
      <c r="B394" s="44"/>
      <c r="C394" s="44" t="s">
        <v>4202</v>
      </c>
      <c r="D394" s="45"/>
      <c r="E394" s="46">
        <v>9.5</v>
      </c>
      <c r="F394" s="46">
        <v>3.5</v>
      </c>
      <c r="G394" s="46">
        <v>6</v>
      </c>
      <c r="H394" s="46">
        <v>0</v>
      </c>
      <c r="I394" s="47">
        <f t="shared" si="24"/>
        <v>8777250</v>
      </c>
      <c r="J394" s="48">
        <f t="shared" si="25"/>
        <v>37075000</v>
      </c>
      <c r="K394" s="47">
        <f t="shared" si="26"/>
        <v>18835000</v>
      </c>
      <c r="L394" s="48">
        <f t="shared" si="27"/>
        <v>32515000</v>
      </c>
    </row>
    <row r="395" spans="1:12" ht="54" x14ac:dyDescent="0.25">
      <c r="A395" s="43">
        <v>702965</v>
      </c>
      <c r="B395" s="44"/>
      <c r="C395" s="44" t="s">
        <v>4203</v>
      </c>
      <c r="D395" s="45"/>
      <c r="E395" s="46">
        <v>11.5</v>
      </c>
      <c r="F395" s="46">
        <v>4.5</v>
      </c>
      <c r="G395" s="46">
        <v>7</v>
      </c>
      <c r="H395" s="46">
        <v>0</v>
      </c>
      <c r="I395" s="47">
        <f t="shared" si="24"/>
        <v>10470750</v>
      </c>
      <c r="J395" s="48">
        <f t="shared" si="25"/>
        <v>44025000</v>
      </c>
      <c r="K395" s="47">
        <f t="shared" si="26"/>
        <v>22745000</v>
      </c>
      <c r="L395" s="48">
        <f t="shared" si="27"/>
        <v>38705000</v>
      </c>
    </row>
    <row r="396" spans="1:12" ht="54" x14ac:dyDescent="0.25">
      <c r="A396" s="43">
        <v>702970</v>
      </c>
      <c r="B396" s="44"/>
      <c r="C396" s="44" t="s">
        <v>4204</v>
      </c>
      <c r="D396" s="45"/>
      <c r="E396" s="46">
        <v>11.5</v>
      </c>
      <c r="F396" s="46">
        <v>4.5</v>
      </c>
      <c r="G396" s="46">
        <v>7</v>
      </c>
      <c r="H396" s="46">
        <v>0</v>
      </c>
      <c r="I396" s="47">
        <f t="shared" si="24"/>
        <v>10470750</v>
      </c>
      <c r="J396" s="48">
        <f t="shared" si="25"/>
        <v>44025000</v>
      </c>
      <c r="K396" s="47">
        <f t="shared" si="26"/>
        <v>22745000</v>
      </c>
      <c r="L396" s="48">
        <f t="shared" si="27"/>
        <v>38705000</v>
      </c>
    </row>
    <row r="397" spans="1:12" ht="36" x14ac:dyDescent="0.25">
      <c r="A397" s="43">
        <v>702975</v>
      </c>
      <c r="B397" s="44"/>
      <c r="C397" s="44" t="s">
        <v>4205</v>
      </c>
      <c r="D397" s="45"/>
      <c r="E397" s="46">
        <v>11.5</v>
      </c>
      <c r="F397" s="46">
        <v>4.5</v>
      </c>
      <c r="G397" s="46">
        <v>7</v>
      </c>
      <c r="H397" s="46">
        <v>0</v>
      </c>
      <c r="I397" s="47">
        <f t="shared" si="24"/>
        <v>10470750</v>
      </c>
      <c r="J397" s="48">
        <f t="shared" si="25"/>
        <v>44025000</v>
      </c>
      <c r="K397" s="47">
        <f t="shared" si="26"/>
        <v>22745000</v>
      </c>
      <c r="L397" s="48">
        <f t="shared" si="27"/>
        <v>38705000</v>
      </c>
    </row>
    <row r="398" spans="1:12" ht="72" x14ac:dyDescent="0.25">
      <c r="A398" s="43">
        <v>702980</v>
      </c>
      <c r="B398" s="44"/>
      <c r="C398" s="44" t="s">
        <v>4206</v>
      </c>
      <c r="D398" s="45" t="s">
        <v>4162</v>
      </c>
      <c r="E398" s="46">
        <v>13</v>
      </c>
      <c r="F398" s="46">
        <v>5</v>
      </c>
      <c r="G398" s="46">
        <v>8</v>
      </c>
      <c r="H398" s="46">
        <v>0</v>
      </c>
      <c r="I398" s="47">
        <f t="shared" si="24"/>
        <v>11887500</v>
      </c>
      <c r="J398" s="48">
        <f t="shared" si="25"/>
        <v>50050000</v>
      </c>
      <c r="K398" s="47">
        <f t="shared" si="26"/>
        <v>25730000</v>
      </c>
      <c r="L398" s="48">
        <f t="shared" si="27"/>
        <v>43970000</v>
      </c>
    </row>
    <row r="399" spans="1:12" ht="36" x14ac:dyDescent="0.25">
      <c r="A399" s="43">
        <v>702985</v>
      </c>
      <c r="B399" s="44"/>
      <c r="C399" s="44" t="s">
        <v>4207</v>
      </c>
      <c r="D399" s="45"/>
      <c r="E399" s="46">
        <v>5.67</v>
      </c>
      <c r="F399" s="46">
        <v>1.65</v>
      </c>
      <c r="G399" s="46">
        <v>4.0199999999999996</v>
      </c>
      <c r="H399" s="46">
        <v>0</v>
      </c>
      <c r="I399" s="47">
        <f t="shared" si="24"/>
        <v>5496074.9999999991</v>
      </c>
      <c r="J399" s="48">
        <f t="shared" si="25"/>
        <v>23554499.999999996</v>
      </c>
      <c r="K399" s="47">
        <f t="shared" si="26"/>
        <v>11333700</v>
      </c>
      <c r="L399" s="48">
        <f t="shared" si="27"/>
        <v>20499300</v>
      </c>
    </row>
    <row r="400" spans="1:12" ht="36" x14ac:dyDescent="0.25">
      <c r="A400" s="43">
        <v>702990</v>
      </c>
      <c r="B400" s="44"/>
      <c r="C400" s="44" t="s">
        <v>4208</v>
      </c>
      <c r="D400" s="45"/>
      <c r="E400" s="46">
        <v>5.67</v>
      </c>
      <c r="F400" s="46">
        <v>1.65</v>
      </c>
      <c r="G400" s="46">
        <v>4.0199999999999996</v>
      </c>
      <c r="H400" s="46">
        <v>0</v>
      </c>
      <c r="I400" s="47">
        <f t="shared" si="24"/>
        <v>5496074.9999999991</v>
      </c>
      <c r="J400" s="48">
        <f t="shared" si="25"/>
        <v>23554499.999999996</v>
      </c>
      <c r="K400" s="47">
        <f t="shared" si="26"/>
        <v>11333700</v>
      </c>
      <c r="L400" s="48">
        <f t="shared" si="27"/>
        <v>20499300</v>
      </c>
    </row>
    <row r="401" spans="1:12" ht="36" x14ac:dyDescent="0.25">
      <c r="A401" s="43">
        <v>702995</v>
      </c>
      <c r="B401" s="44"/>
      <c r="C401" s="44" t="s">
        <v>4209</v>
      </c>
      <c r="D401" s="45"/>
      <c r="E401" s="46">
        <v>6.68</v>
      </c>
      <c r="F401" s="46">
        <v>1.94</v>
      </c>
      <c r="G401" s="46">
        <v>4.74</v>
      </c>
      <c r="H401" s="46">
        <v>0</v>
      </c>
      <c r="I401" s="47">
        <f t="shared" si="24"/>
        <v>6477390</v>
      </c>
      <c r="J401" s="48">
        <f t="shared" si="25"/>
        <v>27763000</v>
      </c>
      <c r="K401" s="47">
        <f t="shared" si="26"/>
        <v>13353400</v>
      </c>
      <c r="L401" s="48">
        <f t="shared" si="27"/>
        <v>24160600</v>
      </c>
    </row>
    <row r="402" spans="1:12" ht="36" x14ac:dyDescent="0.25">
      <c r="A402" s="43">
        <v>703000</v>
      </c>
      <c r="B402" s="44"/>
      <c r="C402" s="44" t="s">
        <v>4210</v>
      </c>
      <c r="D402" s="45"/>
      <c r="E402" s="46">
        <v>7.94</v>
      </c>
      <c r="F402" s="46">
        <v>2.31</v>
      </c>
      <c r="G402" s="46">
        <v>5.63</v>
      </c>
      <c r="H402" s="46">
        <v>0</v>
      </c>
      <c r="I402" s="47">
        <f t="shared" si="24"/>
        <v>7696785</v>
      </c>
      <c r="J402" s="48">
        <f t="shared" si="25"/>
        <v>32986500</v>
      </c>
      <c r="K402" s="47">
        <f t="shared" si="26"/>
        <v>15871300</v>
      </c>
      <c r="L402" s="48">
        <f t="shared" si="27"/>
        <v>28707700</v>
      </c>
    </row>
    <row r="403" spans="1:12" ht="36" x14ac:dyDescent="0.25">
      <c r="A403" s="43">
        <v>703005</v>
      </c>
      <c r="B403" s="44"/>
      <c r="C403" s="44" t="s">
        <v>4211</v>
      </c>
      <c r="D403" s="45"/>
      <c r="E403" s="46">
        <v>5.7</v>
      </c>
      <c r="F403" s="46">
        <v>1.7</v>
      </c>
      <c r="G403" s="46">
        <v>4</v>
      </c>
      <c r="H403" s="46">
        <v>0</v>
      </c>
      <c r="I403" s="47">
        <f t="shared" si="24"/>
        <v>5500950</v>
      </c>
      <c r="J403" s="48">
        <f t="shared" si="25"/>
        <v>23545000</v>
      </c>
      <c r="K403" s="47">
        <f t="shared" si="26"/>
        <v>11385000</v>
      </c>
      <c r="L403" s="48">
        <f t="shared" si="27"/>
        <v>20505000</v>
      </c>
    </row>
    <row r="404" spans="1:12" ht="36" x14ac:dyDescent="0.25">
      <c r="A404" s="43">
        <v>703010</v>
      </c>
      <c r="B404" s="44"/>
      <c r="C404" s="44" t="s">
        <v>4212</v>
      </c>
      <c r="D404" s="45"/>
      <c r="E404" s="46">
        <v>6.68</v>
      </c>
      <c r="F404" s="46">
        <v>1.94</v>
      </c>
      <c r="G404" s="46">
        <v>4.74</v>
      </c>
      <c r="H404" s="46">
        <v>0</v>
      </c>
      <c r="I404" s="47">
        <f t="shared" si="24"/>
        <v>6477390</v>
      </c>
      <c r="J404" s="48">
        <f t="shared" si="25"/>
        <v>27763000</v>
      </c>
      <c r="K404" s="47">
        <f t="shared" si="26"/>
        <v>13353400</v>
      </c>
      <c r="L404" s="48">
        <f t="shared" si="27"/>
        <v>24160600</v>
      </c>
    </row>
    <row r="405" spans="1:12" ht="36" x14ac:dyDescent="0.25">
      <c r="A405" s="43">
        <v>703015</v>
      </c>
      <c r="B405" s="44"/>
      <c r="C405" s="44" t="s">
        <v>4213</v>
      </c>
      <c r="D405" s="45"/>
      <c r="E405" s="46">
        <v>7.94</v>
      </c>
      <c r="F405" s="46">
        <v>2.31</v>
      </c>
      <c r="G405" s="46">
        <v>5.63</v>
      </c>
      <c r="H405" s="46">
        <v>0</v>
      </c>
      <c r="I405" s="47">
        <f t="shared" si="24"/>
        <v>7696785</v>
      </c>
      <c r="J405" s="48">
        <f t="shared" si="25"/>
        <v>32986500</v>
      </c>
      <c r="K405" s="47">
        <f t="shared" si="26"/>
        <v>15871300</v>
      </c>
      <c r="L405" s="48">
        <f t="shared" si="27"/>
        <v>28707700</v>
      </c>
    </row>
    <row r="406" spans="1:12" ht="36" x14ac:dyDescent="0.25">
      <c r="A406" s="43">
        <v>703020</v>
      </c>
      <c r="B406" s="44"/>
      <c r="C406" s="44" t="s">
        <v>4214</v>
      </c>
      <c r="D406" s="45"/>
      <c r="E406" s="46">
        <v>6.29</v>
      </c>
      <c r="F406" s="46">
        <v>1.83</v>
      </c>
      <c r="G406" s="46">
        <v>4.46</v>
      </c>
      <c r="H406" s="46">
        <v>0</v>
      </c>
      <c r="I406" s="47">
        <f t="shared" si="24"/>
        <v>6097305</v>
      </c>
      <c r="J406" s="48">
        <f t="shared" si="25"/>
        <v>26131500</v>
      </c>
      <c r="K406" s="47">
        <f t="shared" si="26"/>
        <v>12573100</v>
      </c>
      <c r="L406" s="48">
        <f t="shared" si="27"/>
        <v>22741900</v>
      </c>
    </row>
    <row r="407" spans="1:12" ht="36" x14ac:dyDescent="0.25">
      <c r="A407" s="43">
        <v>703025</v>
      </c>
      <c r="B407" s="44"/>
      <c r="C407" s="44" t="s">
        <v>4215</v>
      </c>
      <c r="D407" s="45"/>
      <c r="E407" s="46">
        <v>5.58</v>
      </c>
      <c r="F407" s="46">
        <v>1.89</v>
      </c>
      <c r="G407" s="46">
        <v>3.69</v>
      </c>
      <c r="H407" s="46">
        <v>0</v>
      </c>
      <c r="I407" s="47">
        <f t="shared" si="24"/>
        <v>5252715</v>
      </c>
      <c r="J407" s="48">
        <f t="shared" si="25"/>
        <v>22315500</v>
      </c>
      <c r="K407" s="47">
        <f t="shared" si="26"/>
        <v>11097900</v>
      </c>
      <c r="L407" s="48">
        <f t="shared" si="27"/>
        <v>19511100</v>
      </c>
    </row>
    <row r="408" spans="1:12" ht="36" x14ac:dyDescent="0.25">
      <c r="A408" s="43">
        <v>703030</v>
      </c>
      <c r="B408" s="44"/>
      <c r="C408" s="44" t="s">
        <v>4216</v>
      </c>
      <c r="D408" s="45"/>
      <c r="E408" s="46">
        <v>7.66</v>
      </c>
      <c r="F408" s="46">
        <v>2.23</v>
      </c>
      <c r="G408" s="46">
        <v>5.43</v>
      </c>
      <c r="H408" s="46">
        <v>0</v>
      </c>
      <c r="I408" s="47">
        <f t="shared" si="24"/>
        <v>7424505</v>
      </c>
      <c r="J408" s="48">
        <f t="shared" si="25"/>
        <v>31818500</v>
      </c>
      <c r="K408" s="47">
        <f t="shared" si="26"/>
        <v>15311300</v>
      </c>
      <c r="L408" s="48">
        <f t="shared" si="27"/>
        <v>27691700</v>
      </c>
    </row>
    <row r="409" spans="1:12" ht="72" x14ac:dyDescent="0.25">
      <c r="A409" s="43">
        <v>703035</v>
      </c>
      <c r="B409" s="44"/>
      <c r="C409" s="44" t="s">
        <v>4217</v>
      </c>
      <c r="D409" s="45"/>
      <c r="E409" s="46">
        <v>8.4</v>
      </c>
      <c r="F409" s="46">
        <v>2.4</v>
      </c>
      <c r="G409" s="46">
        <v>6</v>
      </c>
      <c r="H409" s="46">
        <v>0</v>
      </c>
      <c r="I409" s="47">
        <f t="shared" si="24"/>
        <v>8168400</v>
      </c>
      <c r="J409" s="48">
        <f t="shared" si="25"/>
        <v>35040000</v>
      </c>
      <c r="K409" s="47">
        <f t="shared" si="26"/>
        <v>16800000</v>
      </c>
      <c r="L409" s="48">
        <f t="shared" si="27"/>
        <v>30480000</v>
      </c>
    </row>
    <row r="410" spans="1:12" ht="36" x14ac:dyDescent="0.25">
      <c r="A410" s="43">
        <v>703040</v>
      </c>
      <c r="B410" s="44" t="s">
        <v>16</v>
      </c>
      <c r="C410" s="44" t="s">
        <v>4218</v>
      </c>
      <c r="D410" s="45"/>
      <c r="E410" s="46">
        <v>8</v>
      </c>
      <c r="F410" s="46">
        <v>3</v>
      </c>
      <c r="G410" s="46">
        <v>5</v>
      </c>
      <c r="H410" s="46">
        <v>0</v>
      </c>
      <c r="I410" s="47">
        <f t="shared" si="24"/>
        <v>7360500</v>
      </c>
      <c r="J410" s="48">
        <f t="shared" si="25"/>
        <v>31050000</v>
      </c>
      <c r="K410" s="47">
        <f t="shared" si="26"/>
        <v>15850000</v>
      </c>
      <c r="L410" s="48">
        <f t="shared" si="27"/>
        <v>27250000</v>
      </c>
    </row>
    <row r="411" spans="1:12" ht="54" x14ac:dyDescent="0.25">
      <c r="A411" s="43">
        <v>703042</v>
      </c>
      <c r="B411" s="44" t="s">
        <v>16</v>
      </c>
      <c r="C411" s="44" t="s">
        <v>4219</v>
      </c>
      <c r="D411" s="45"/>
      <c r="E411" s="46">
        <v>9</v>
      </c>
      <c r="F411" s="46">
        <v>3.5</v>
      </c>
      <c r="G411" s="46">
        <v>5.5</v>
      </c>
      <c r="H411" s="46">
        <v>0</v>
      </c>
      <c r="I411" s="47">
        <f t="shared" si="24"/>
        <v>8207250</v>
      </c>
      <c r="J411" s="48">
        <f t="shared" si="25"/>
        <v>34525000</v>
      </c>
      <c r="K411" s="47">
        <f t="shared" si="26"/>
        <v>17805000</v>
      </c>
      <c r="L411" s="48">
        <f t="shared" si="27"/>
        <v>30345000</v>
      </c>
    </row>
    <row r="412" spans="1:12" ht="54" x14ac:dyDescent="0.25">
      <c r="A412" s="43">
        <v>703044</v>
      </c>
      <c r="B412" s="44" t="s">
        <v>16</v>
      </c>
      <c r="C412" s="44" t="s">
        <v>4220</v>
      </c>
      <c r="D412" s="45"/>
      <c r="E412" s="46">
        <v>11</v>
      </c>
      <c r="F412" s="46">
        <v>4</v>
      </c>
      <c r="G412" s="46">
        <v>7</v>
      </c>
      <c r="H412" s="46">
        <v>0</v>
      </c>
      <c r="I412" s="47">
        <f t="shared" si="24"/>
        <v>10194000</v>
      </c>
      <c r="J412" s="48">
        <f t="shared" si="25"/>
        <v>43100000</v>
      </c>
      <c r="K412" s="47">
        <f t="shared" si="26"/>
        <v>21820000</v>
      </c>
      <c r="L412" s="48">
        <f t="shared" si="27"/>
        <v>37780000</v>
      </c>
    </row>
    <row r="413" spans="1:12" ht="54" x14ac:dyDescent="0.25">
      <c r="A413" s="43">
        <v>703060</v>
      </c>
      <c r="B413" s="44" t="s">
        <v>24</v>
      </c>
      <c r="C413" s="44" t="s">
        <v>4221</v>
      </c>
      <c r="D413" s="45"/>
      <c r="E413" s="46">
        <v>0</v>
      </c>
      <c r="F413" s="46">
        <v>0</v>
      </c>
      <c r="G413" s="46">
        <v>0</v>
      </c>
      <c r="H413" s="46" t="s">
        <v>2743</v>
      </c>
      <c r="I413" s="47">
        <f t="shared" si="24"/>
        <v>0</v>
      </c>
      <c r="J413" s="48">
        <f t="shared" si="25"/>
        <v>0</v>
      </c>
      <c r="K413" s="47">
        <f t="shared" si="26"/>
        <v>0</v>
      </c>
      <c r="L413" s="48">
        <f t="shared" si="27"/>
        <v>0</v>
      </c>
    </row>
    <row r="414" spans="1:12" ht="36" x14ac:dyDescent="0.25">
      <c r="A414" s="43">
        <v>704000</v>
      </c>
      <c r="B414" s="44"/>
      <c r="C414" s="44" t="s">
        <v>4222</v>
      </c>
      <c r="D414" s="45"/>
      <c r="E414" s="46">
        <v>8.61</v>
      </c>
      <c r="F414" s="46">
        <v>2.33</v>
      </c>
      <c r="G414" s="46">
        <v>6.28</v>
      </c>
      <c r="H414" s="46">
        <v>0</v>
      </c>
      <c r="I414" s="47">
        <f t="shared" si="24"/>
        <v>8448855</v>
      </c>
      <c r="J414" s="48">
        <f t="shared" si="25"/>
        <v>36338500</v>
      </c>
      <c r="K414" s="47">
        <f t="shared" si="26"/>
        <v>17247300</v>
      </c>
      <c r="L414" s="48">
        <f t="shared" si="27"/>
        <v>31565700</v>
      </c>
    </row>
    <row r="415" spans="1:12" ht="72" x14ac:dyDescent="0.25">
      <c r="A415" s="43">
        <v>704005</v>
      </c>
      <c r="B415" s="44"/>
      <c r="C415" s="44" t="s">
        <v>4223</v>
      </c>
      <c r="D415" s="45"/>
      <c r="E415" s="46">
        <v>8.61</v>
      </c>
      <c r="F415" s="46">
        <v>2.33</v>
      </c>
      <c r="G415" s="46">
        <v>6.28</v>
      </c>
      <c r="H415" s="46">
        <v>0</v>
      </c>
      <c r="I415" s="47">
        <f t="shared" si="24"/>
        <v>8448855</v>
      </c>
      <c r="J415" s="48">
        <f t="shared" si="25"/>
        <v>36338500</v>
      </c>
      <c r="K415" s="47">
        <f t="shared" si="26"/>
        <v>17247300</v>
      </c>
      <c r="L415" s="48">
        <f t="shared" si="27"/>
        <v>31565700</v>
      </c>
    </row>
    <row r="416" spans="1:12" ht="108" x14ac:dyDescent="0.25">
      <c r="A416" s="43">
        <v>704010</v>
      </c>
      <c r="B416" s="44"/>
      <c r="C416" s="44" t="s">
        <v>4224</v>
      </c>
      <c r="D416" s="45"/>
      <c r="E416" s="46">
        <v>8.61</v>
      </c>
      <c r="F416" s="46">
        <v>2.33</v>
      </c>
      <c r="G416" s="46">
        <v>6.28</v>
      </c>
      <c r="H416" s="46">
        <v>0</v>
      </c>
      <c r="I416" s="47">
        <f t="shared" si="24"/>
        <v>8448855</v>
      </c>
      <c r="J416" s="48">
        <f t="shared" si="25"/>
        <v>36338500</v>
      </c>
      <c r="K416" s="47">
        <f t="shared" si="26"/>
        <v>17247300</v>
      </c>
      <c r="L416" s="48">
        <f t="shared" si="27"/>
        <v>31565700</v>
      </c>
    </row>
    <row r="417" spans="1:12" ht="72" x14ac:dyDescent="0.25">
      <c r="A417" s="43">
        <v>704015</v>
      </c>
      <c r="B417" s="44"/>
      <c r="C417" s="44" t="s">
        <v>4225</v>
      </c>
      <c r="D417" s="45"/>
      <c r="E417" s="46">
        <v>8.61</v>
      </c>
      <c r="F417" s="46">
        <v>2.33</v>
      </c>
      <c r="G417" s="46">
        <v>6.28</v>
      </c>
      <c r="H417" s="46">
        <v>0</v>
      </c>
      <c r="I417" s="47">
        <f t="shared" si="24"/>
        <v>8448855</v>
      </c>
      <c r="J417" s="48">
        <f t="shared" si="25"/>
        <v>36338500</v>
      </c>
      <c r="K417" s="47">
        <f t="shared" si="26"/>
        <v>17247300</v>
      </c>
      <c r="L417" s="48">
        <f t="shared" si="27"/>
        <v>31565700</v>
      </c>
    </row>
    <row r="418" spans="1:12" ht="72" x14ac:dyDescent="0.25">
      <c r="A418" s="43">
        <v>704020</v>
      </c>
      <c r="B418" s="44"/>
      <c r="C418" s="44" t="s">
        <v>4226</v>
      </c>
      <c r="D418" s="45"/>
      <c r="E418" s="46">
        <v>8.61</v>
      </c>
      <c r="F418" s="46">
        <v>2.33</v>
      </c>
      <c r="G418" s="46">
        <v>6.28</v>
      </c>
      <c r="H418" s="46">
        <v>0</v>
      </c>
      <c r="I418" s="47">
        <f t="shared" si="24"/>
        <v>8448855</v>
      </c>
      <c r="J418" s="48">
        <f t="shared" si="25"/>
        <v>36338500</v>
      </c>
      <c r="K418" s="47">
        <f t="shared" si="26"/>
        <v>17247300</v>
      </c>
      <c r="L418" s="48">
        <f t="shared" si="27"/>
        <v>31565700</v>
      </c>
    </row>
    <row r="419" spans="1:12" ht="72" x14ac:dyDescent="0.25">
      <c r="A419" s="43">
        <v>704025</v>
      </c>
      <c r="B419" s="44"/>
      <c r="C419" s="44" t="s">
        <v>4227</v>
      </c>
      <c r="D419" s="45"/>
      <c r="E419" s="46">
        <v>8.61</v>
      </c>
      <c r="F419" s="46">
        <v>2.33</v>
      </c>
      <c r="G419" s="46">
        <v>6.28</v>
      </c>
      <c r="H419" s="46">
        <v>0</v>
      </c>
      <c r="I419" s="47">
        <f t="shared" si="24"/>
        <v>8448855</v>
      </c>
      <c r="J419" s="48">
        <f t="shared" si="25"/>
        <v>36338500</v>
      </c>
      <c r="K419" s="47">
        <f t="shared" si="26"/>
        <v>17247300</v>
      </c>
      <c r="L419" s="48">
        <f t="shared" si="27"/>
        <v>31565700</v>
      </c>
    </row>
    <row r="420" spans="1:12" ht="54" x14ac:dyDescent="0.25">
      <c r="A420" s="43">
        <v>704030</v>
      </c>
      <c r="B420" s="44"/>
      <c r="C420" s="44" t="s">
        <v>4228</v>
      </c>
      <c r="D420" s="45"/>
      <c r="E420" s="46">
        <v>8.61</v>
      </c>
      <c r="F420" s="46">
        <v>2.33</v>
      </c>
      <c r="G420" s="46">
        <v>6.28</v>
      </c>
      <c r="H420" s="46">
        <v>0</v>
      </c>
      <c r="I420" s="47">
        <f t="shared" si="24"/>
        <v>8448855</v>
      </c>
      <c r="J420" s="48">
        <f t="shared" si="25"/>
        <v>36338500</v>
      </c>
      <c r="K420" s="47">
        <f t="shared" si="26"/>
        <v>17247300</v>
      </c>
      <c r="L420" s="48">
        <f t="shared" si="27"/>
        <v>31565700</v>
      </c>
    </row>
    <row r="421" spans="1:12" ht="54" x14ac:dyDescent="0.25">
      <c r="A421" s="43">
        <v>704035</v>
      </c>
      <c r="B421" s="44"/>
      <c r="C421" s="44" t="s">
        <v>4229</v>
      </c>
      <c r="D421" s="45"/>
      <c r="E421" s="46">
        <v>8.61</v>
      </c>
      <c r="F421" s="46">
        <v>2.33</v>
      </c>
      <c r="G421" s="46">
        <v>6.28</v>
      </c>
      <c r="H421" s="46">
        <v>0</v>
      </c>
      <c r="I421" s="47">
        <f t="shared" si="24"/>
        <v>8448855</v>
      </c>
      <c r="J421" s="48">
        <f t="shared" si="25"/>
        <v>36338500</v>
      </c>
      <c r="K421" s="47">
        <f t="shared" si="26"/>
        <v>17247300</v>
      </c>
      <c r="L421" s="48">
        <f t="shared" si="27"/>
        <v>31565700</v>
      </c>
    </row>
    <row r="422" spans="1:12" ht="36" x14ac:dyDescent="0.25">
      <c r="A422" s="43">
        <v>704040</v>
      </c>
      <c r="B422" s="44"/>
      <c r="C422" s="44" t="s">
        <v>4230</v>
      </c>
      <c r="D422" s="45"/>
      <c r="E422" s="46">
        <v>8.61</v>
      </c>
      <c r="F422" s="46">
        <v>2.33</v>
      </c>
      <c r="G422" s="46">
        <v>6.28</v>
      </c>
      <c r="H422" s="46">
        <v>0</v>
      </c>
      <c r="I422" s="47">
        <f t="shared" si="24"/>
        <v>8448855</v>
      </c>
      <c r="J422" s="48">
        <f t="shared" si="25"/>
        <v>36338500</v>
      </c>
      <c r="K422" s="47">
        <f t="shared" si="26"/>
        <v>17247300</v>
      </c>
      <c r="L422" s="48">
        <f t="shared" si="27"/>
        <v>31565700</v>
      </c>
    </row>
    <row r="423" spans="1:12" ht="54" x14ac:dyDescent="0.25">
      <c r="A423" s="43">
        <v>704045</v>
      </c>
      <c r="B423" s="44"/>
      <c r="C423" s="44" t="s">
        <v>4231</v>
      </c>
      <c r="D423" s="45"/>
      <c r="E423" s="46">
        <v>8.61</v>
      </c>
      <c r="F423" s="46">
        <v>2.33</v>
      </c>
      <c r="G423" s="46">
        <v>6.28</v>
      </c>
      <c r="H423" s="46">
        <v>0</v>
      </c>
      <c r="I423" s="47">
        <f t="shared" si="24"/>
        <v>8448855</v>
      </c>
      <c r="J423" s="48">
        <f t="shared" si="25"/>
        <v>36338500</v>
      </c>
      <c r="K423" s="47">
        <f t="shared" si="26"/>
        <v>17247300</v>
      </c>
      <c r="L423" s="48">
        <f t="shared" si="27"/>
        <v>31565700</v>
      </c>
    </row>
    <row r="424" spans="1:12" ht="54" x14ac:dyDescent="0.25">
      <c r="A424" s="43">
        <v>704050</v>
      </c>
      <c r="B424" s="44"/>
      <c r="C424" s="44" t="s">
        <v>4232</v>
      </c>
      <c r="D424" s="45"/>
      <c r="E424" s="46">
        <v>8.61</v>
      </c>
      <c r="F424" s="46">
        <v>2.33</v>
      </c>
      <c r="G424" s="46">
        <v>6.28</v>
      </c>
      <c r="H424" s="46">
        <v>0</v>
      </c>
      <c r="I424" s="47">
        <f t="shared" si="24"/>
        <v>8448855</v>
      </c>
      <c r="J424" s="48">
        <f t="shared" si="25"/>
        <v>36338500</v>
      </c>
      <c r="K424" s="47">
        <f t="shared" si="26"/>
        <v>17247300</v>
      </c>
      <c r="L424" s="48">
        <f t="shared" si="27"/>
        <v>31565700</v>
      </c>
    </row>
    <row r="425" spans="1:12" ht="54" x14ac:dyDescent="0.25">
      <c r="A425" s="43">
        <v>704055</v>
      </c>
      <c r="B425" s="44"/>
      <c r="C425" s="44" t="s">
        <v>4233</v>
      </c>
      <c r="D425" s="45"/>
      <c r="E425" s="46">
        <v>8.61</v>
      </c>
      <c r="F425" s="46">
        <v>2.33</v>
      </c>
      <c r="G425" s="46">
        <v>6.28</v>
      </c>
      <c r="H425" s="46">
        <v>0</v>
      </c>
      <c r="I425" s="47">
        <f t="shared" si="24"/>
        <v>8448855</v>
      </c>
      <c r="J425" s="48">
        <f t="shared" si="25"/>
        <v>36338500</v>
      </c>
      <c r="K425" s="47">
        <f t="shared" si="26"/>
        <v>17247300</v>
      </c>
      <c r="L425" s="48">
        <f t="shared" si="27"/>
        <v>31565700</v>
      </c>
    </row>
    <row r="426" spans="1:12" ht="36" x14ac:dyDescent="0.25">
      <c r="A426" s="43">
        <v>704060</v>
      </c>
      <c r="B426" s="44"/>
      <c r="C426" s="44" t="s">
        <v>4234</v>
      </c>
      <c r="D426" s="45"/>
      <c r="E426" s="46">
        <v>8.61</v>
      </c>
      <c r="F426" s="46">
        <v>2.33</v>
      </c>
      <c r="G426" s="46">
        <v>6.28</v>
      </c>
      <c r="H426" s="46">
        <v>0</v>
      </c>
      <c r="I426" s="47">
        <f t="shared" si="24"/>
        <v>8448855</v>
      </c>
      <c r="J426" s="48">
        <f t="shared" si="25"/>
        <v>36338500</v>
      </c>
      <c r="K426" s="47">
        <f t="shared" si="26"/>
        <v>17247300</v>
      </c>
      <c r="L426" s="48">
        <f t="shared" si="27"/>
        <v>31565700</v>
      </c>
    </row>
    <row r="427" spans="1:12" ht="54" x14ac:dyDescent="0.25">
      <c r="A427" s="43">
        <v>704065</v>
      </c>
      <c r="B427" s="44"/>
      <c r="C427" s="44" t="s">
        <v>4235</v>
      </c>
      <c r="D427" s="45"/>
      <c r="E427" s="46">
        <v>10.74</v>
      </c>
      <c r="F427" s="46">
        <v>3.4</v>
      </c>
      <c r="G427" s="46">
        <v>7.34</v>
      </c>
      <c r="H427" s="46">
        <v>0</v>
      </c>
      <c r="I427" s="47">
        <f t="shared" si="24"/>
        <v>10249500</v>
      </c>
      <c r="J427" s="48">
        <f t="shared" si="25"/>
        <v>43724000</v>
      </c>
      <c r="K427" s="47">
        <f t="shared" si="26"/>
        <v>21410400</v>
      </c>
      <c r="L427" s="48">
        <f t="shared" si="27"/>
        <v>38145600</v>
      </c>
    </row>
    <row r="428" spans="1:12" ht="36" x14ac:dyDescent="0.25">
      <c r="A428" s="43">
        <v>704070</v>
      </c>
      <c r="B428" s="44"/>
      <c r="C428" s="44" t="s">
        <v>4236</v>
      </c>
      <c r="D428" s="45"/>
      <c r="E428" s="46">
        <v>10.74</v>
      </c>
      <c r="F428" s="46">
        <v>3.4</v>
      </c>
      <c r="G428" s="46">
        <v>7.34</v>
      </c>
      <c r="H428" s="46">
        <v>0</v>
      </c>
      <c r="I428" s="47">
        <f t="shared" si="24"/>
        <v>10249500</v>
      </c>
      <c r="J428" s="48">
        <f t="shared" si="25"/>
        <v>43724000</v>
      </c>
      <c r="K428" s="47">
        <f t="shared" si="26"/>
        <v>21410400</v>
      </c>
      <c r="L428" s="48">
        <f t="shared" si="27"/>
        <v>38145600</v>
      </c>
    </row>
    <row r="429" spans="1:12" ht="36" x14ac:dyDescent="0.25">
      <c r="A429" s="43">
        <v>704075</v>
      </c>
      <c r="B429" s="44"/>
      <c r="C429" s="44" t="s">
        <v>4237</v>
      </c>
      <c r="D429" s="45"/>
      <c r="E429" s="46">
        <v>10.74</v>
      </c>
      <c r="F429" s="46">
        <v>3.4</v>
      </c>
      <c r="G429" s="46">
        <v>7.34</v>
      </c>
      <c r="H429" s="46">
        <v>0</v>
      </c>
      <c r="I429" s="47">
        <f t="shared" si="24"/>
        <v>10249500</v>
      </c>
      <c r="J429" s="48">
        <f t="shared" si="25"/>
        <v>43724000</v>
      </c>
      <c r="K429" s="47">
        <f t="shared" si="26"/>
        <v>21410400</v>
      </c>
      <c r="L429" s="48">
        <f t="shared" si="27"/>
        <v>38145600</v>
      </c>
    </row>
    <row r="430" spans="1:12" ht="36" x14ac:dyDescent="0.25">
      <c r="A430" s="43">
        <v>704080</v>
      </c>
      <c r="B430" s="44"/>
      <c r="C430" s="44" t="s">
        <v>4238</v>
      </c>
      <c r="D430" s="45"/>
      <c r="E430" s="46">
        <v>10.74</v>
      </c>
      <c r="F430" s="46">
        <v>3.4</v>
      </c>
      <c r="G430" s="46">
        <v>7.34</v>
      </c>
      <c r="H430" s="46">
        <v>0</v>
      </c>
      <c r="I430" s="47">
        <f t="shared" si="24"/>
        <v>10249500</v>
      </c>
      <c r="J430" s="48">
        <f t="shared" si="25"/>
        <v>43724000</v>
      </c>
      <c r="K430" s="47">
        <f t="shared" si="26"/>
        <v>21410400</v>
      </c>
      <c r="L430" s="48">
        <f t="shared" si="27"/>
        <v>38145600</v>
      </c>
    </row>
    <row r="431" spans="1:12" ht="36" x14ac:dyDescent="0.25">
      <c r="A431" s="43">
        <v>704085</v>
      </c>
      <c r="B431" s="44"/>
      <c r="C431" s="44" t="s">
        <v>4239</v>
      </c>
      <c r="D431" s="45"/>
      <c r="E431" s="46">
        <v>10.74</v>
      </c>
      <c r="F431" s="46">
        <v>3.4</v>
      </c>
      <c r="G431" s="46">
        <v>7.34</v>
      </c>
      <c r="H431" s="46">
        <v>0</v>
      </c>
      <c r="I431" s="47">
        <f t="shared" si="24"/>
        <v>10249500</v>
      </c>
      <c r="J431" s="48">
        <f t="shared" si="25"/>
        <v>43724000</v>
      </c>
      <c r="K431" s="47">
        <f t="shared" si="26"/>
        <v>21410400</v>
      </c>
      <c r="L431" s="48">
        <f t="shared" si="27"/>
        <v>38145600</v>
      </c>
    </row>
    <row r="432" spans="1:12" ht="54" x14ac:dyDescent="0.25">
      <c r="A432" s="43">
        <v>704090</v>
      </c>
      <c r="B432" s="44"/>
      <c r="C432" s="44" t="s">
        <v>4240</v>
      </c>
      <c r="D432" s="45"/>
      <c r="E432" s="46">
        <v>10.74</v>
      </c>
      <c r="F432" s="46">
        <v>3.4</v>
      </c>
      <c r="G432" s="46">
        <v>7.34</v>
      </c>
      <c r="H432" s="46">
        <v>0</v>
      </c>
      <c r="I432" s="47">
        <f t="shared" si="24"/>
        <v>10249500</v>
      </c>
      <c r="J432" s="48">
        <f t="shared" si="25"/>
        <v>43724000</v>
      </c>
      <c r="K432" s="47">
        <f t="shared" si="26"/>
        <v>21410400</v>
      </c>
      <c r="L432" s="48">
        <f t="shared" si="27"/>
        <v>38145600</v>
      </c>
    </row>
    <row r="433" spans="1:12" ht="36" x14ac:dyDescent="0.25">
      <c r="A433" s="43">
        <v>704095</v>
      </c>
      <c r="B433" s="44"/>
      <c r="C433" s="44" t="s">
        <v>4241</v>
      </c>
      <c r="D433" s="45"/>
      <c r="E433" s="46">
        <v>10.74</v>
      </c>
      <c r="F433" s="46">
        <v>3.4</v>
      </c>
      <c r="G433" s="46">
        <v>7.34</v>
      </c>
      <c r="H433" s="46">
        <v>0</v>
      </c>
      <c r="I433" s="47">
        <f t="shared" si="24"/>
        <v>10249500</v>
      </c>
      <c r="J433" s="48">
        <f t="shared" si="25"/>
        <v>43724000</v>
      </c>
      <c r="K433" s="47">
        <f t="shared" si="26"/>
        <v>21410400</v>
      </c>
      <c r="L433" s="48">
        <f t="shared" si="27"/>
        <v>38145600</v>
      </c>
    </row>
    <row r="434" spans="1:12" ht="36" x14ac:dyDescent="0.25">
      <c r="A434" s="43">
        <v>704100</v>
      </c>
      <c r="B434" s="44"/>
      <c r="C434" s="44" t="s">
        <v>4242</v>
      </c>
      <c r="D434" s="45"/>
      <c r="E434" s="46">
        <v>10.74</v>
      </c>
      <c r="F434" s="46">
        <v>3.4</v>
      </c>
      <c r="G434" s="46">
        <v>7.34</v>
      </c>
      <c r="H434" s="46">
        <v>0</v>
      </c>
      <c r="I434" s="47">
        <f t="shared" si="24"/>
        <v>10249500</v>
      </c>
      <c r="J434" s="48">
        <f t="shared" si="25"/>
        <v>43724000</v>
      </c>
      <c r="K434" s="47">
        <f t="shared" si="26"/>
        <v>21410400</v>
      </c>
      <c r="L434" s="48">
        <f t="shared" si="27"/>
        <v>38145600</v>
      </c>
    </row>
    <row r="435" spans="1:12" ht="54" x14ac:dyDescent="0.25">
      <c r="A435" s="43">
        <v>704105</v>
      </c>
      <c r="B435" s="44"/>
      <c r="C435" s="44" t="s">
        <v>4243</v>
      </c>
      <c r="D435" s="45"/>
      <c r="E435" s="46">
        <v>10.74</v>
      </c>
      <c r="F435" s="46">
        <v>3.4</v>
      </c>
      <c r="G435" s="46">
        <v>7.34</v>
      </c>
      <c r="H435" s="46">
        <v>0</v>
      </c>
      <c r="I435" s="47">
        <f t="shared" si="24"/>
        <v>10249500</v>
      </c>
      <c r="J435" s="48">
        <f t="shared" si="25"/>
        <v>43724000</v>
      </c>
      <c r="K435" s="47">
        <f t="shared" si="26"/>
        <v>21410400</v>
      </c>
      <c r="L435" s="48">
        <f t="shared" si="27"/>
        <v>38145600</v>
      </c>
    </row>
    <row r="436" spans="1:12" ht="54" x14ac:dyDescent="0.25">
      <c r="A436" s="43">
        <v>704110</v>
      </c>
      <c r="B436" s="44"/>
      <c r="C436" s="44" t="s">
        <v>4244</v>
      </c>
      <c r="D436" s="45"/>
      <c r="E436" s="46">
        <v>10.74</v>
      </c>
      <c r="F436" s="46">
        <v>3.4</v>
      </c>
      <c r="G436" s="46">
        <v>7.34</v>
      </c>
      <c r="H436" s="46">
        <v>0</v>
      </c>
      <c r="I436" s="47">
        <f t="shared" si="24"/>
        <v>10249500</v>
      </c>
      <c r="J436" s="48">
        <f t="shared" si="25"/>
        <v>43724000</v>
      </c>
      <c r="K436" s="47">
        <f t="shared" si="26"/>
        <v>21410400</v>
      </c>
      <c r="L436" s="48">
        <f t="shared" si="27"/>
        <v>38145600</v>
      </c>
    </row>
    <row r="437" spans="1:12" ht="36" x14ac:dyDescent="0.25">
      <c r="A437" s="43">
        <v>704115</v>
      </c>
      <c r="B437" s="44"/>
      <c r="C437" s="44" t="s">
        <v>4245</v>
      </c>
      <c r="D437" s="45"/>
      <c r="E437" s="46">
        <v>10.74</v>
      </c>
      <c r="F437" s="46">
        <v>3.4</v>
      </c>
      <c r="G437" s="46">
        <v>7.34</v>
      </c>
      <c r="H437" s="46">
        <v>0</v>
      </c>
      <c r="I437" s="47">
        <f t="shared" si="24"/>
        <v>10249500</v>
      </c>
      <c r="J437" s="48">
        <f t="shared" si="25"/>
        <v>43724000</v>
      </c>
      <c r="K437" s="47">
        <f t="shared" si="26"/>
        <v>21410400</v>
      </c>
      <c r="L437" s="48">
        <f t="shared" si="27"/>
        <v>38145600</v>
      </c>
    </row>
    <row r="438" spans="1:12" ht="36" x14ac:dyDescent="0.25">
      <c r="A438" s="43">
        <v>704120</v>
      </c>
      <c r="B438" s="44"/>
      <c r="C438" s="44" t="s">
        <v>4246</v>
      </c>
      <c r="D438" s="45"/>
      <c r="E438" s="46">
        <v>14.83</v>
      </c>
      <c r="F438" s="46">
        <v>4.3600000000000003</v>
      </c>
      <c r="G438" s="46">
        <v>10.47</v>
      </c>
      <c r="H438" s="46">
        <v>0</v>
      </c>
      <c r="I438" s="47">
        <f t="shared" si="24"/>
        <v>14349060</v>
      </c>
      <c r="J438" s="48">
        <f t="shared" si="25"/>
        <v>61463000</v>
      </c>
      <c r="K438" s="47">
        <f t="shared" si="26"/>
        <v>29634200</v>
      </c>
      <c r="L438" s="48">
        <f t="shared" si="27"/>
        <v>53505800</v>
      </c>
    </row>
    <row r="439" spans="1:12" ht="36" x14ac:dyDescent="0.25">
      <c r="A439" s="43">
        <v>704125</v>
      </c>
      <c r="B439" s="44"/>
      <c r="C439" s="44" t="s">
        <v>4247</v>
      </c>
      <c r="D439" s="45"/>
      <c r="E439" s="46">
        <v>14.83</v>
      </c>
      <c r="F439" s="46">
        <v>4.3600000000000003</v>
      </c>
      <c r="G439" s="46">
        <v>10.47</v>
      </c>
      <c r="H439" s="46">
        <v>0</v>
      </c>
      <c r="I439" s="47">
        <f t="shared" si="24"/>
        <v>14349060</v>
      </c>
      <c r="J439" s="48">
        <f t="shared" si="25"/>
        <v>61463000</v>
      </c>
      <c r="K439" s="47">
        <f t="shared" si="26"/>
        <v>29634200</v>
      </c>
      <c r="L439" s="48">
        <f t="shared" si="27"/>
        <v>53505800</v>
      </c>
    </row>
    <row r="440" spans="1:12" ht="36" x14ac:dyDescent="0.25">
      <c r="A440" s="43">
        <v>704130</v>
      </c>
      <c r="B440" s="44"/>
      <c r="C440" s="44" t="s">
        <v>4248</v>
      </c>
      <c r="D440" s="45"/>
      <c r="E440" s="46">
        <v>14.33</v>
      </c>
      <c r="F440" s="46">
        <v>3.86</v>
      </c>
      <c r="G440" s="46">
        <v>10.47</v>
      </c>
      <c r="H440" s="46">
        <v>0</v>
      </c>
      <c r="I440" s="47">
        <f t="shared" si="24"/>
        <v>14072310</v>
      </c>
      <c r="J440" s="48">
        <f t="shared" si="25"/>
        <v>60538000</v>
      </c>
      <c r="K440" s="47">
        <f t="shared" si="26"/>
        <v>28709200</v>
      </c>
      <c r="L440" s="48">
        <f t="shared" si="27"/>
        <v>52580800</v>
      </c>
    </row>
    <row r="441" spans="1:12" ht="36" x14ac:dyDescent="0.25">
      <c r="A441" s="43">
        <v>704135</v>
      </c>
      <c r="B441" s="44"/>
      <c r="C441" s="44" t="s">
        <v>4249</v>
      </c>
      <c r="D441" s="45"/>
      <c r="E441" s="46">
        <v>17.190000000000001</v>
      </c>
      <c r="F441" s="46">
        <v>4.63</v>
      </c>
      <c r="G441" s="46">
        <v>12.56</v>
      </c>
      <c r="H441" s="46">
        <v>0</v>
      </c>
      <c r="I441" s="47">
        <f t="shared" si="24"/>
        <v>16881105</v>
      </c>
      <c r="J441" s="48">
        <f t="shared" si="25"/>
        <v>72621500</v>
      </c>
      <c r="K441" s="47">
        <f t="shared" si="26"/>
        <v>34439100</v>
      </c>
      <c r="L441" s="48">
        <f t="shared" si="27"/>
        <v>63075900</v>
      </c>
    </row>
    <row r="442" spans="1:12" ht="36" x14ac:dyDescent="0.25">
      <c r="A442" s="43">
        <v>704140</v>
      </c>
      <c r="B442" s="44"/>
      <c r="C442" s="44" t="s">
        <v>4250</v>
      </c>
      <c r="D442" s="45"/>
      <c r="E442" s="46">
        <v>14.83</v>
      </c>
      <c r="F442" s="46">
        <v>4.3600000000000003</v>
      </c>
      <c r="G442" s="46">
        <v>10.47</v>
      </c>
      <c r="H442" s="46">
        <v>0</v>
      </c>
      <c r="I442" s="47">
        <f t="shared" si="24"/>
        <v>14349060</v>
      </c>
      <c r="J442" s="48">
        <f t="shared" si="25"/>
        <v>61463000</v>
      </c>
      <c r="K442" s="47">
        <f t="shared" si="26"/>
        <v>29634200</v>
      </c>
      <c r="L442" s="48">
        <f t="shared" si="27"/>
        <v>53505800</v>
      </c>
    </row>
    <row r="443" spans="1:12" ht="54" x14ac:dyDescent="0.25">
      <c r="A443" s="43">
        <v>704145</v>
      </c>
      <c r="B443" s="44"/>
      <c r="C443" s="44" t="s">
        <v>4251</v>
      </c>
      <c r="D443" s="45"/>
      <c r="E443" s="46">
        <v>14.83</v>
      </c>
      <c r="F443" s="46">
        <v>4.3600000000000003</v>
      </c>
      <c r="G443" s="46">
        <v>10.47</v>
      </c>
      <c r="H443" s="46">
        <v>0</v>
      </c>
      <c r="I443" s="47">
        <f t="shared" si="24"/>
        <v>14349060</v>
      </c>
      <c r="J443" s="48">
        <f t="shared" si="25"/>
        <v>61463000</v>
      </c>
      <c r="K443" s="47">
        <f t="shared" si="26"/>
        <v>29634200</v>
      </c>
      <c r="L443" s="48">
        <f t="shared" si="27"/>
        <v>53505800</v>
      </c>
    </row>
    <row r="444" spans="1:12" ht="36" x14ac:dyDescent="0.25">
      <c r="A444" s="43">
        <v>704150</v>
      </c>
      <c r="B444" s="44"/>
      <c r="C444" s="44" t="s">
        <v>4252</v>
      </c>
      <c r="D444" s="45"/>
      <c r="E444" s="46">
        <v>14.83</v>
      </c>
      <c r="F444" s="46">
        <v>4.3600000000000003</v>
      </c>
      <c r="G444" s="46">
        <v>10.47</v>
      </c>
      <c r="H444" s="46">
        <v>0</v>
      </c>
      <c r="I444" s="47">
        <f t="shared" si="24"/>
        <v>14349060</v>
      </c>
      <c r="J444" s="48">
        <f t="shared" si="25"/>
        <v>61463000</v>
      </c>
      <c r="K444" s="47">
        <f t="shared" si="26"/>
        <v>29634200</v>
      </c>
      <c r="L444" s="48">
        <f t="shared" si="27"/>
        <v>53505800</v>
      </c>
    </row>
    <row r="445" spans="1:12" ht="36" x14ac:dyDescent="0.25">
      <c r="A445" s="43">
        <v>704155</v>
      </c>
      <c r="B445" s="44"/>
      <c r="C445" s="44" t="s">
        <v>4253</v>
      </c>
      <c r="D445" s="45"/>
      <c r="E445" s="46">
        <v>14.83</v>
      </c>
      <c r="F445" s="46">
        <v>4.3600000000000003</v>
      </c>
      <c r="G445" s="46">
        <v>10.47</v>
      </c>
      <c r="H445" s="46">
        <v>0</v>
      </c>
      <c r="I445" s="47">
        <f t="shared" si="24"/>
        <v>14349060</v>
      </c>
      <c r="J445" s="48">
        <f t="shared" si="25"/>
        <v>61463000</v>
      </c>
      <c r="K445" s="47">
        <f t="shared" si="26"/>
        <v>29634200</v>
      </c>
      <c r="L445" s="48">
        <f t="shared" si="27"/>
        <v>53505800</v>
      </c>
    </row>
    <row r="446" spans="1:12" ht="36" x14ac:dyDescent="0.25">
      <c r="A446" s="43">
        <v>704160</v>
      </c>
      <c r="B446" s="44"/>
      <c r="C446" s="44" t="s">
        <v>4254</v>
      </c>
      <c r="D446" s="45"/>
      <c r="E446" s="46">
        <v>14.83</v>
      </c>
      <c r="F446" s="46">
        <v>4.3600000000000003</v>
      </c>
      <c r="G446" s="46">
        <v>10.47</v>
      </c>
      <c r="H446" s="46">
        <v>0</v>
      </c>
      <c r="I446" s="47">
        <f t="shared" si="24"/>
        <v>14349060</v>
      </c>
      <c r="J446" s="48">
        <f t="shared" si="25"/>
        <v>61463000</v>
      </c>
      <c r="K446" s="47">
        <f t="shared" si="26"/>
        <v>29634200</v>
      </c>
      <c r="L446" s="48">
        <f t="shared" si="27"/>
        <v>53505800</v>
      </c>
    </row>
    <row r="447" spans="1:12" ht="54" x14ac:dyDescent="0.25">
      <c r="A447" s="43">
        <v>704165</v>
      </c>
      <c r="B447" s="44"/>
      <c r="C447" s="44" t="s">
        <v>4255</v>
      </c>
      <c r="D447" s="45"/>
      <c r="E447" s="46">
        <v>14.83</v>
      </c>
      <c r="F447" s="46">
        <v>4.3600000000000003</v>
      </c>
      <c r="G447" s="46">
        <v>10.47</v>
      </c>
      <c r="H447" s="46">
        <v>0</v>
      </c>
      <c r="I447" s="47">
        <f t="shared" si="24"/>
        <v>14349060</v>
      </c>
      <c r="J447" s="48">
        <f t="shared" si="25"/>
        <v>61463000</v>
      </c>
      <c r="K447" s="47">
        <f t="shared" si="26"/>
        <v>29634200</v>
      </c>
      <c r="L447" s="48">
        <f t="shared" si="27"/>
        <v>53505800</v>
      </c>
    </row>
    <row r="448" spans="1:12" ht="19.5" x14ac:dyDescent="0.25">
      <c r="A448" s="43">
        <v>704167</v>
      </c>
      <c r="B448" s="44"/>
      <c r="C448" s="44" t="s">
        <v>4256</v>
      </c>
      <c r="D448" s="45"/>
      <c r="E448" s="46">
        <v>14.33</v>
      </c>
      <c r="F448" s="46">
        <v>3.86</v>
      </c>
      <c r="G448" s="46">
        <v>10.47</v>
      </c>
      <c r="H448" s="46">
        <v>0</v>
      </c>
      <c r="I448" s="47">
        <f t="shared" si="24"/>
        <v>14072310</v>
      </c>
      <c r="J448" s="48">
        <f t="shared" si="25"/>
        <v>60538000</v>
      </c>
      <c r="K448" s="47">
        <f t="shared" si="26"/>
        <v>28709200</v>
      </c>
      <c r="L448" s="48">
        <f t="shared" si="27"/>
        <v>52580800</v>
      </c>
    </row>
    <row r="449" spans="1:12" ht="54" x14ac:dyDescent="0.25">
      <c r="A449" s="43">
        <v>704170</v>
      </c>
      <c r="B449" s="44"/>
      <c r="C449" s="44" t="s">
        <v>4257</v>
      </c>
      <c r="D449" s="45"/>
      <c r="E449" s="46">
        <v>14.83</v>
      </c>
      <c r="F449" s="46">
        <v>4.3600000000000003</v>
      </c>
      <c r="G449" s="46">
        <v>10.47</v>
      </c>
      <c r="H449" s="46">
        <v>0</v>
      </c>
      <c r="I449" s="47">
        <f t="shared" si="24"/>
        <v>14349060</v>
      </c>
      <c r="J449" s="48">
        <f t="shared" si="25"/>
        <v>61463000</v>
      </c>
      <c r="K449" s="47">
        <f t="shared" si="26"/>
        <v>29634200</v>
      </c>
      <c r="L449" s="48">
        <f t="shared" si="27"/>
        <v>53505800</v>
      </c>
    </row>
    <row r="450" spans="1:12" ht="54" x14ac:dyDescent="0.25">
      <c r="A450" s="43">
        <v>704175</v>
      </c>
      <c r="B450" s="44"/>
      <c r="C450" s="44" t="s">
        <v>4258</v>
      </c>
      <c r="D450" s="45"/>
      <c r="E450" s="46">
        <v>14.83</v>
      </c>
      <c r="F450" s="46">
        <v>4.3600000000000003</v>
      </c>
      <c r="G450" s="46">
        <v>10.47</v>
      </c>
      <c r="H450" s="46">
        <v>0</v>
      </c>
      <c r="I450" s="47">
        <f t="shared" si="24"/>
        <v>14349060</v>
      </c>
      <c r="J450" s="48">
        <f t="shared" si="25"/>
        <v>61463000</v>
      </c>
      <c r="K450" s="47">
        <f t="shared" si="26"/>
        <v>29634200</v>
      </c>
      <c r="L450" s="48">
        <f t="shared" si="27"/>
        <v>53505800</v>
      </c>
    </row>
    <row r="451" spans="1:12" ht="54" x14ac:dyDescent="0.25">
      <c r="A451" s="43">
        <v>704180</v>
      </c>
      <c r="B451" s="44"/>
      <c r="C451" s="44" t="s">
        <v>4259</v>
      </c>
      <c r="D451" s="45"/>
      <c r="E451" s="46">
        <v>14.83</v>
      </c>
      <c r="F451" s="46">
        <v>4.3600000000000003</v>
      </c>
      <c r="G451" s="46">
        <v>10.47</v>
      </c>
      <c r="H451" s="46">
        <v>0</v>
      </c>
      <c r="I451" s="47">
        <f t="shared" ref="I451:I514" si="28">F451*553500+G451*1140000</f>
        <v>14349060</v>
      </c>
      <c r="J451" s="48">
        <f t="shared" ref="J451:J514" si="29">F451*1850000+G451*5100000</f>
        <v>61463000</v>
      </c>
      <c r="K451" s="47">
        <f t="shared" ref="K451:K514" si="30">F451*1850000+G451*2060000</f>
        <v>29634200</v>
      </c>
      <c r="L451" s="48">
        <f t="shared" ref="L451:L514" si="31">F451*1850000+G451*4340000</f>
        <v>53505800</v>
      </c>
    </row>
    <row r="452" spans="1:12" ht="72" x14ac:dyDescent="0.25">
      <c r="A452" s="43">
        <v>704185</v>
      </c>
      <c r="B452" s="44"/>
      <c r="C452" s="44" t="s">
        <v>4260</v>
      </c>
      <c r="D452" s="45"/>
      <c r="E452" s="46">
        <v>14.83</v>
      </c>
      <c r="F452" s="46">
        <v>4.3600000000000003</v>
      </c>
      <c r="G452" s="46">
        <v>10.47</v>
      </c>
      <c r="H452" s="46">
        <v>0</v>
      </c>
      <c r="I452" s="47">
        <f t="shared" si="28"/>
        <v>14349060</v>
      </c>
      <c r="J452" s="48">
        <f t="shared" si="29"/>
        <v>61463000</v>
      </c>
      <c r="K452" s="47">
        <f t="shared" si="30"/>
        <v>29634200</v>
      </c>
      <c r="L452" s="48">
        <f t="shared" si="31"/>
        <v>53505800</v>
      </c>
    </row>
    <row r="453" spans="1:12" ht="54" x14ac:dyDescent="0.25">
      <c r="A453" s="43">
        <v>704190</v>
      </c>
      <c r="B453" s="44"/>
      <c r="C453" s="44" t="s">
        <v>4261</v>
      </c>
      <c r="D453" s="45"/>
      <c r="E453" s="46">
        <v>14.83</v>
      </c>
      <c r="F453" s="46">
        <v>4.3600000000000003</v>
      </c>
      <c r="G453" s="46">
        <v>10.47</v>
      </c>
      <c r="H453" s="46">
        <v>0</v>
      </c>
      <c r="I453" s="47">
        <f t="shared" si="28"/>
        <v>14349060</v>
      </c>
      <c r="J453" s="48">
        <f t="shared" si="29"/>
        <v>61463000</v>
      </c>
      <c r="K453" s="47">
        <f t="shared" si="30"/>
        <v>29634200</v>
      </c>
      <c r="L453" s="48">
        <f t="shared" si="31"/>
        <v>53505800</v>
      </c>
    </row>
    <row r="454" spans="1:12" ht="36" x14ac:dyDescent="0.25">
      <c r="A454" s="43">
        <v>704195</v>
      </c>
      <c r="B454" s="44"/>
      <c r="C454" s="44" t="s">
        <v>4262</v>
      </c>
      <c r="D454" s="45"/>
      <c r="E454" s="46">
        <v>14.83</v>
      </c>
      <c r="F454" s="46">
        <v>4.3600000000000003</v>
      </c>
      <c r="G454" s="46">
        <v>10.47</v>
      </c>
      <c r="H454" s="46">
        <v>0</v>
      </c>
      <c r="I454" s="47">
        <f t="shared" si="28"/>
        <v>14349060</v>
      </c>
      <c r="J454" s="48">
        <f t="shared" si="29"/>
        <v>61463000</v>
      </c>
      <c r="K454" s="47">
        <f t="shared" si="30"/>
        <v>29634200</v>
      </c>
      <c r="L454" s="48">
        <f t="shared" si="31"/>
        <v>53505800</v>
      </c>
    </row>
    <row r="455" spans="1:12" ht="36" x14ac:dyDescent="0.25">
      <c r="A455" s="43">
        <v>704200</v>
      </c>
      <c r="B455" s="44"/>
      <c r="C455" s="44" t="s">
        <v>4263</v>
      </c>
      <c r="D455" s="45"/>
      <c r="E455" s="46">
        <v>11.1</v>
      </c>
      <c r="F455" s="46">
        <v>3.76</v>
      </c>
      <c r="G455" s="46">
        <v>7.34</v>
      </c>
      <c r="H455" s="46">
        <v>0</v>
      </c>
      <c r="I455" s="47">
        <f t="shared" si="28"/>
        <v>10448760</v>
      </c>
      <c r="J455" s="48">
        <f t="shared" si="29"/>
        <v>44390000</v>
      </c>
      <c r="K455" s="47">
        <f t="shared" si="30"/>
        <v>22076400</v>
      </c>
      <c r="L455" s="48">
        <f t="shared" si="31"/>
        <v>38811600</v>
      </c>
    </row>
    <row r="456" spans="1:12" ht="36" x14ac:dyDescent="0.25">
      <c r="A456" s="43">
        <v>704205</v>
      </c>
      <c r="B456" s="44"/>
      <c r="C456" s="44" t="s">
        <v>4264</v>
      </c>
      <c r="D456" s="45"/>
      <c r="E456" s="46">
        <v>8.85</v>
      </c>
      <c r="F456" s="46">
        <v>2.57</v>
      </c>
      <c r="G456" s="46">
        <v>6.28</v>
      </c>
      <c r="H456" s="46">
        <v>0</v>
      </c>
      <c r="I456" s="47">
        <f t="shared" si="28"/>
        <v>8581695</v>
      </c>
      <c r="J456" s="48">
        <f t="shared" si="29"/>
        <v>36782500</v>
      </c>
      <c r="K456" s="47">
        <f t="shared" si="30"/>
        <v>17691300</v>
      </c>
      <c r="L456" s="48">
        <f t="shared" si="31"/>
        <v>32009700</v>
      </c>
    </row>
    <row r="457" spans="1:12" ht="90" x14ac:dyDescent="0.25">
      <c r="A457" s="43">
        <v>704210</v>
      </c>
      <c r="B457" s="44"/>
      <c r="C457" s="44" t="s">
        <v>4265</v>
      </c>
      <c r="D457" s="45" t="s">
        <v>4266</v>
      </c>
      <c r="E457" s="46">
        <v>15.32</v>
      </c>
      <c r="F457" s="46">
        <v>4.8499999999999996</v>
      </c>
      <c r="G457" s="46">
        <v>10.47</v>
      </c>
      <c r="H457" s="46">
        <v>0</v>
      </c>
      <c r="I457" s="47">
        <f t="shared" si="28"/>
        <v>14620275</v>
      </c>
      <c r="J457" s="48">
        <f t="shared" si="29"/>
        <v>62369500</v>
      </c>
      <c r="K457" s="47">
        <f t="shared" si="30"/>
        <v>30540700</v>
      </c>
      <c r="L457" s="48">
        <f t="shared" si="31"/>
        <v>54412300</v>
      </c>
    </row>
    <row r="458" spans="1:12" ht="19.5" x14ac:dyDescent="0.25">
      <c r="A458" s="43">
        <v>704215</v>
      </c>
      <c r="B458" s="44"/>
      <c r="C458" s="44" t="s">
        <v>4267</v>
      </c>
      <c r="D458" s="45"/>
      <c r="E458" s="46">
        <v>15.32</v>
      </c>
      <c r="F458" s="46">
        <v>4.8499999999999996</v>
      </c>
      <c r="G458" s="46">
        <v>10.47</v>
      </c>
      <c r="H458" s="46">
        <v>0</v>
      </c>
      <c r="I458" s="47">
        <f t="shared" si="28"/>
        <v>14620275</v>
      </c>
      <c r="J458" s="48">
        <f t="shared" si="29"/>
        <v>62369500</v>
      </c>
      <c r="K458" s="47">
        <f t="shared" si="30"/>
        <v>30540700</v>
      </c>
      <c r="L458" s="48">
        <f t="shared" si="31"/>
        <v>54412300</v>
      </c>
    </row>
    <row r="459" spans="1:12" ht="36" x14ac:dyDescent="0.25">
      <c r="A459" s="43">
        <v>704220</v>
      </c>
      <c r="B459" s="44"/>
      <c r="C459" s="44" t="s">
        <v>4268</v>
      </c>
      <c r="D459" s="45"/>
      <c r="E459" s="46">
        <v>14.73</v>
      </c>
      <c r="F459" s="46">
        <v>5.4</v>
      </c>
      <c r="G459" s="46">
        <v>9.33</v>
      </c>
      <c r="H459" s="46">
        <v>0</v>
      </c>
      <c r="I459" s="47">
        <f t="shared" si="28"/>
        <v>13625100</v>
      </c>
      <c r="J459" s="48">
        <f t="shared" si="29"/>
        <v>57573000</v>
      </c>
      <c r="K459" s="47">
        <f t="shared" si="30"/>
        <v>29209800</v>
      </c>
      <c r="L459" s="48">
        <f t="shared" si="31"/>
        <v>50482200</v>
      </c>
    </row>
    <row r="460" spans="1:12" ht="36" x14ac:dyDescent="0.25">
      <c r="A460" s="43">
        <v>704225</v>
      </c>
      <c r="B460" s="44"/>
      <c r="C460" s="44" t="s">
        <v>4269</v>
      </c>
      <c r="D460" s="45"/>
      <c r="E460" s="46">
        <v>14.73</v>
      </c>
      <c r="F460" s="46">
        <v>5.4</v>
      </c>
      <c r="G460" s="46">
        <v>9.33</v>
      </c>
      <c r="H460" s="46">
        <v>0</v>
      </c>
      <c r="I460" s="47">
        <f t="shared" si="28"/>
        <v>13625100</v>
      </c>
      <c r="J460" s="48">
        <f t="shared" si="29"/>
        <v>57573000</v>
      </c>
      <c r="K460" s="47">
        <f t="shared" si="30"/>
        <v>29209800</v>
      </c>
      <c r="L460" s="48">
        <f t="shared" si="31"/>
        <v>50482200</v>
      </c>
    </row>
    <row r="461" spans="1:12" ht="54" x14ac:dyDescent="0.25">
      <c r="A461" s="43">
        <v>704230</v>
      </c>
      <c r="B461" s="44"/>
      <c r="C461" s="44" t="s">
        <v>4270</v>
      </c>
      <c r="D461" s="45"/>
      <c r="E461" s="46">
        <v>14.73</v>
      </c>
      <c r="F461" s="46">
        <v>5.4</v>
      </c>
      <c r="G461" s="46">
        <v>9.33</v>
      </c>
      <c r="H461" s="46">
        <v>0</v>
      </c>
      <c r="I461" s="47">
        <f t="shared" si="28"/>
        <v>13625100</v>
      </c>
      <c r="J461" s="48">
        <f t="shared" si="29"/>
        <v>57573000</v>
      </c>
      <c r="K461" s="47">
        <f t="shared" si="30"/>
        <v>29209800</v>
      </c>
      <c r="L461" s="48">
        <f t="shared" si="31"/>
        <v>50482200</v>
      </c>
    </row>
    <row r="462" spans="1:12" ht="36" x14ac:dyDescent="0.25">
      <c r="A462" s="43">
        <v>704235</v>
      </c>
      <c r="B462" s="44"/>
      <c r="C462" s="44" t="s">
        <v>4271</v>
      </c>
      <c r="D462" s="45"/>
      <c r="E462" s="46">
        <v>14.73</v>
      </c>
      <c r="F462" s="46">
        <v>5.4</v>
      </c>
      <c r="G462" s="46">
        <v>9.33</v>
      </c>
      <c r="H462" s="46">
        <v>0</v>
      </c>
      <c r="I462" s="47">
        <f t="shared" si="28"/>
        <v>13625100</v>
      </c>
      <c r="J462" s="48">
        <f t="shared" si="29"/>
        <v>57573000</v>
      </c>
      <c r="K462" s="47">
        <f t="shared" si="30"/>
        <v>29209800</v>
      </c>
      <c r="L462" s="48">
        <f t="shared" si="31"/>
        <v>50482200</v>
      </c>
    </row>
    <row r="463" spans="1:12" ht="54" x14ac:dyDescent="0.25">
      <c r="A463" s="43">
        <v>704240</v>
      </c>
      <c r="B463" s="44"/>
      <c r="C463" s="44" t="s">
        <v>4272</v>
      </c>
      <c r="D463" s="45"/>
      <c r="E463" s="46">
        <v>14.73</v>
      </c>
      <c r="F463" s="46">
        <v>5.4</v>
      </c>
      <c r="G463" s="46">
        <v>9.33</v>
      </c>
      <c r="H463" s="46">
        <v>0</v>
      </c>
      <c r="I463" s="47">
        <f t="shared" si="28"/>
        <v>13625100</v>
      </c>
      <c r="J463" s="48">
        <f t="shared" si="29"/>
        <v>57573000</v>
      </c>
      <c r="K463" s="47">
        <f t="shared" si="30"/>
        <v>29209800</v>
      </c>
      <c r="L463" s="48">
        <f t="shared" si="31"/>
        <v>50482200</v>
      </c>
    </row>
    <row r="464" spans="1:12" ht="54" x14ac:dyDescent="0.25">
      <c r="A464" s="43">
        <v>704245</v>
      </c>
      <c r="B464" s="44"/>
      <c r="C464" s="44" t="s">
        <v>4273</v>
      </c>
      <c r="D464" s="45"/>
      <c r="E464" s="46">
        <v>14.73</v>
      </c>
      <c r="F464" s="46">
        <v>5.4</v>
      </c>
      <c r="G464" s="46">
        <v>9.33</v>
      </c>
      <c r="H464" s="46">
        <v>0</v>
      </c>
      <c r="I464" s="47">
        <f t="shared" si="28"/>
        <v>13625100</v>
      </c>
      <c r="J464" s="48">
        <f t="shared" si="29"/>
        <v>57573000</v>
      </c>
      <c r="K464" s="47">
        <f t="shared" si="30"/>
        <v>29209800</v>
      </c>
      <c r="L464" s="48">
        <f t="shared" si="31"/>
        <v>50482200</v>
      </c>
    </row>
    <row r="465" spans="1:12" ht="36" x14ac:dyDescent="0.25">
      <c r="A465" s="43">
        <v>704250</v>
      </c>
      <c r="B465" s="44"/>
      <c r="C465" s="44" t="s">
        <v>4274</v>
      </c>
      <c r="D465" s="45"/>
      <c r="E465" s="46">
        <v>14.73</v>
      </c>
      <c r="F465" s="46">
        <v>5.4</v>
      </c>
      <c r="G465" s="46">
        <v>9.33</v>
      </c>
      <c r="H465" s="46">
        <v>0</v>
      </c>
      <c r="I465" s="47">
        <f t="shared" si="28"/>
        <v>13625100</v>
      </c>
      <c r="J465" s="48">
        <f t="shared" si="29"/>
        <v>57573000</v>
      </c>
      <c r="K465" s="47">
        <f t="shared" si="30"/>
        <v>29209800</v>
      </c>
      <c r="L465" s="48">
        <f t="shared" si="31"/>
        <v>50482200</v>
      </c>
    </row>
    <row r="466" spans="1:12" ht="72" x14ac:dyDescent="0.25">
      <c r="A466" s="43">
        <v>704255</v>
      </c>
      <c r="B466" s="44"/>
      <c r="C466" s="44" t="s">
        <v>4275</v>
      </c>
      <c r="D466" s="45"/>
      <c r="E466" s="46">
        <v>14.83</v>
      </c>
      <c r="F466" s="46">
        <v>4.3600000000000003</v>
      </c>
      <c r="G466" s="46">
        <v>10.47</v>
      </c>
      <c r="H466" s="46">
        <v>0</v>
      </c>
      <c r="I466" s="47">
        <f t="shared" si="28"/>
        <v>14349060</v>
      </c>
      <c r="J466" s="48">
        <f t="shared" si="29"/>
        <v>61463000</v>
      </c>
      <c r="K466" s="47">
        <f t="shared" si="30"/>
        <v>29634200</v>
      </c>
      <c r="L466" s="48">
        <f t="shared" si="31"/>
        <v>53505800</v>
      </c>
    </row>
    <row r="467" spans="1:12" ht="19.5" x14ac:dyDescent="0.25">
      <c r="A467" s="43">
        <v>704260</v>
      </c>
      <c r="B467" s="44"/>
      <c r="C467" s="44" t="s">
        <v>4276</v>
      </c>
      <c r="D467" s="45"/>
      <c r="E467" s="46">
        <v>14.73</v>
      </c>
      <c r="F467" s="46">
        <v>5.4</v>
      </c>
      <c r="G467" s="46">
        <v>9.33</v>
      </c>
      <c r="H467" s="46">
        <v>0</v>
      </c>
      <c r="I467" s="47">
        <f t="shared" si="28"/>
        <v>13625100</v>
      </c>
      <c r="J467" s="48">
        <f t="shared" si="29"/>
        <v>57573000</v>
      </c>
      <c r="K467" s="47">
        <f t="shared" si="30"/>
        <v>29209800</v>
      </c>
      <c r="L467" s="48">
        <f t="shared" si="31"/>
        <v>50482200</v>
      </c>
    </row>
    <row r="468" spans="1:12" ht="19.5" x14ac:dyDescent="0.25">
      <c r="A468" s="43">
        <v>704265</v>
      </c>
      <c r="B468" s="44"/>
      <c r="C468" s="44" t="s">
        <v>4277</v>
      </c>
      <c r="D468" s="45"/>
      <c r="E468" s="46">
        <v>14.85</v>
      </c>
      <c r="F468" s="46">
        <v>5.03</v>
      </c>
      <c r="G468" s="46">
        <v>9.82</v>
      </c>
      <c r="H468" s="46">
        <v>0</v>
      </c>
      <c r="I468" s="47">
        <f t="shared" si="28"/>
        <v>13978905</v>
      </c>
      <c r="J468" s="48">
        <f t="shared" si="29"/>
        <v>59387500</v>
      </c>
      <c r="K468" s="47">
        <f t="shared" si="30"/>
        <v>29534700</v>
      </c>
      <c r="L468" s="48">
        <f t="shared" si="31"/>
        <v>51924300</v>
      </c>
    </row>
    <row r="469" spans="1:12" ht="36" x14ac:dyDescent="0.25">
      <c r="A469" s="43">
        <v>704270</v>
      </c>
      <c r="B469" s="44"/>
      <c r="C469" s="44" t="s">
        <v>4278</v>
      </c>
      <c r="D469" s="45"/>
      <c r="E469" s="46">
        <v>14.25</v>
      </c>
      <c r="F469" s="46">
        <v>5.42</v>
      </c>
      <c r="G469" s="46">
        <v>8.83</v>
      </c>
      <c r="H469" s="46">
        <v>0</v>
      </c>
      <c r="I469" s="47">
        <f t="shared" si="28"/>
        <v>13066170</v>
      </c>
      <c r="J469" s="48">
        <f t="shared" si="29"/>
        <v>55060000</v>
      </c>
      <c r="K469" s="47">
        <f t="shared" si="30"/>
        <v>28216800</v>
      </c>
      <c r="L469" s="48">
        <f t="shared" si="31"/>
        <v>48349200</v>
      </c>
    </row>
    <row r="470" spans="1:12" ht="54" x14ac:dyDescent="0.25">
      <c r="A470" s="43">
        <v>704275</v>
      </c>
      <c r="B470" s="44"/>
      <c r="C470" s="44" t="s">
        <v>4279</v>
      </c>
      <c r="D470" s="45"/>
      <c r="E470" s="46">
        <v>14.25</v>
      </c>
      <c r="F470" s="46">
        <v>5.42</v>
      </c>
      <c r="G470" s="46">
        <v>8.83</v>
      </c>
      <c r="H470" s="46">
        <v>0</v>
      </c>
      <c r="I470" s="47">
        <f t="shared" si="28"/>
        <v>13066170</v>
      </c>
      <c r="J470" s="48">
        <f t="shared" si="29"/>
        <v>55060000</v>
      </c>
      <c r="K470" s="47">
        <f t="shared" si="30"/>
        <v>28216800</v>
      </c>
      <c r="L470" s="48">
        <f t="shared" si="31"/>
        <v>48349200</v>
      </c>
    </row>
    <row r="471" spans="1:12" ht="54" x14ac:dyDescent="0.25">
      <c r="A471" s="43">
        <v>704280</v>
      </c>
      <c r="B471" s="44"/>
      <c r="C471" s="44" t="s">
        <v>4280</v>
      </c>
      <c r="D471" s="45"/>
      <c r="E471" s="46">
        <v>14.25</v>
      </c>
      <c r="F471" s="46">
        <v>5.42</v>
      </c>
      <c r="G471" s="46">
        <v>8.83</v>
      </c>
      <c r="H471" s="46">
        <v>0</v>
      </c>
      <c r="I471" s="47">
        <f t="shared" si="28"/>
        <v>13066170</v>
      </c>
      <c r="J471" s="48">
        <f t="shared" si="29"/>
        <v>55060000</v>
      </c>
      <c r="K471" s="47">
        <f t="shared" si="30"/>
        <v>28216800</v>
      </c>
      <c r="L471" s="48">
        <f t="shared" si="31"/>
        <v>48349200</v>
      </c>
    </row>
    <row r="472" spans="1:12" ht="36" x14ac:dyDescent="0.25">
      <c r="A472" s="43">
        <v>704285</v>
      </c>
      <c r="B472" s="44"/>
      <c r="C472" s="44" t="s">
        <v>4281</v>
      </c>
      <c r="D472" s="45"/>
      <c r="E472" s="46">
        <v>14.25</v>
      </c>
      <c r="F472" s="46">
        <v>5.42</v>
      </c>
      <c r="G472" s="46">
        <v>8.83</v>
      </c>
      <c r="H472" s="46">
        <v>0</v>
      </c>
      <c r="I472" s="47">
        <f t="shared" si="28"/>
        <v>13066170</v>
      </c>
      <c r="J472" s="48">
        <f t="shared" si="29"/>
        <v>55060000</v>
      </c>
      <c r="K472" s="47">
        <f t="shared" si="30"/>
        <v>28216800</v>
      </c>
      <c r="L472" s="48">
        <f t="shared" si="31"/>
        <v>48349200</v>
      </c>
    </row>
    <row r="473" spans="1:12" ht="36" x14ac:dyDescent="0.25">
      <c r="A473" s="43">
        <v>704290</v>
      </c>
      <c r="B473" s="44"/>
      <c r="C473" s="44" t="s">
        <v>4282</v>
      </c>
      <c r="D473" s="45"/>
      <c r="E473" s="46">
        <v>14.25</v>
      </c>
      <c r="F473" s="46">
        <v>5.42</v>
      </c>
      <c r="G473" s="46">
        <v>8.83</v>
      </c>
      <c r="H473" s="46">
        <v>0</v>
      </c>
      <c r="I473" s="47">
        <f t="shared" si="28"/>
        <v>13066170</v>
      </c>
      <c r="J473" s="48">
        <f t="shared" si="29"/>
        <v>55060000</v>
      </c>
      <c r="K473" s="47">
        <f t="shared" si="30"/>
        <v>28216800</v>
      </c>
      <c r="L473" s="48">
        <f t="shared" si="31"/>
        <v>48349200</v>
      </c>
    </row>
    <row r="474" spans="1:12" ht="19.5" x14ac:dyDescent="0.25">
      <c r="A474" s="43">
        <v>704295</v>
      </c>
      <c r="B474" s="44"/>
      <c r="C474" s="44" t="s">
        <v>4283</v>
      </c>
      <c r="D474" s="45"/>
      <c r="E474" s="46">
        <v>14.95</v>
      </c>
      <c r="F474" s="46">
        <v>6.12</v>
      </c>
      <c r="G474" s="46">
        <v>8.83</v>
      </c>
      <c r="H474" s="46">
        <v>0</v>
      </c>
      <c r="I474" s="47">
        <f t="shared" si="28"/>
        <v>13453620</v>
      </c>
      <c r="J474" s="48">
        <f t="shared" si="29"/>
        <v>56355000</v>
      </c>
      <c r="K474" s="47">
        <f t="shared" si="30"/>
        <v>29511800</v>
      </c>
      <c r="L474" s="48">
        <f t="shared" si="31"/>
        <v>49644200</v>
      </c>
    </row>
    <row r="475" spans="1:12" ht="36" x14ac:dyDescent="0.25">
      <c r="A475" s="43">
        <v>704300</v>
      </c>
      <c r="B475" s="44"/>
      <c r="C475" s="44" t="s">
        <v>4284</v>
      </c>
      <c r="D475" s="45"/>
      <c r="E475" s="46">
        <v>14.95</v>
      </c>
      <c r="F475" s="46">
        <v>6.12</v>
      </c>
      <c r="G475" s="46">
        <v>8.83</v>
      </c>
      <c r="H475" s="46">
        <v>0</v>
      </c>
      <c r="I475" s="47">
        <f t="shared" si="28"/>
        <v>13453620</v>
      </c>
      <c r="J475" s="48">
        <f t="shared" si="29"/>
        <v>56355000</v>
      </c>
      <c r="K475" s="47">
        <f t="shared" si="30"/>
        <v>29511800</v>
      </c>
      <c r="L475" s="48">
        <f t="shared" si="31"/>
        <v>49644200</v>
      </c>
    </row>
    <row r="476" spans="1:12" ht="36" x14ac:dyDescent="0.25">
      <c r="A476" s="43">
        <v>704305</v>
      </c>
      <c r="B476" s="44"/>
      <c r="C476" s="44" t="s">
        <v>4285</v>
      </c>
      <c r="D476" s="45"/>
      <c r="E476" s="46">
        <v>14.95</v>
      </c>
      <c r="F476" s="46">
        <v>6.12</v>
      </c>
      <c r="G476" s="46">
        <v>8.83</v>
      </c>
      <c r="H476" s="46">
        <v>0</v>
      </c>
      <c r="I476" s="47">
        <f t="shared" si="28"/>
        <v>13453620</v>
      </c>
      <c r="J476" s="48">
        <f t="shared" si="29"/>
        <v>56355000</v>
      </c>
      <c r="K476" s="47">
        <f t="shared" si="30"/>
        <v>29511800</v>
      </c>
      <c r="L476" s="48">
        <f t="shared" si="31"/>
        <v>49644200</v>
      </c>
    </row>
    <row r="477" spans="1:12" ht="108" x14ac:dyDescent="0.25">
      <c r="A477" s="43">
        <v>704310</v>
      </c>
      <c r="B477" s="44" t="s">
        <v>16</v>
      </c>
      <c r="C477" s="44" t="s">
        <v>4286</v>
      </c>
      <c r="D477" s="45"/>
      <c r="E477" s="46">
        <v>31.04</v>
      </c>
      <c r="F477" s="46">
        <v>9.0399999999999991</v>
      </c>
      <c r="G477" s="46">
        <v>22</v>
      </c>
      <c r="H477" s="46">
        <v>0</v>
      </c>
      <c r="I477" s="47">
        <f t="shared" si="28"/>
        <v>30083640</v>
      </c>
      <c r="J477" s="48">
        <f t="shared" si="29"/>
        <v>128924000</v>
      </c>
      <c r="K477" s="47">
        <f t="shared" si="30"/>
        <v>62044000</v>
      </c>
      <c r="L477" s="48">
        <f t="shared" si="31"/>
        <v>112204000</v>
      </c>
    </row>
    <row r="478" spans="1:12" ht="90" x14ac:dyDescent="0.25">
      <c r="A478" s="43">
        <v>704312</v>
      </c>
      <c r="B478" s="44" t="s">
        <v>16</v>
      </c>
      <c r="C478" s="44" t="s">
        <v>4287</v>
      </c>
      <c r="D478" s="45"/>
      <c r="E478" s="46">
        <v>15.52</v>
      </c>
      <c r="F478" s="46">
        <v>4.5199999999999996</v>
      </c>
      <c r="G478" s="46">
        <v>11</v>
      </c>
      <c r="H478" s="46">
        <v>0</v>
      </c>
      <c r="I478" s="47">
        <f t="shared" si="28"/>
        <v>15041820</v>
      </c>
      <c r="J478" s="48">
        <f t="shared" si="29"/>
        <v>64462000</v>
      </c>
      <c r="K478" s="47">
        <f t="shared" si="30"/>
        <v>31022000</v>
      </c>
      <c r="L478" s="48">
        <f t="shared" si="31"/>
        <v>56102000</v>
      </c>
    </row>
    <row r="479" spans="1:12" ht="90" x14ac:dyDescent="0.25">
      <c r="A479" s="43">
        <v>704314</v>
      </c>
      <c r="B479" s="44" t="s">
        <v>16</v>
      </c>
      <c r="C479" s="44" t="s">
        <v>4288</v>
      </c>
      <c r="D479" s="45"/>
      <c r="E479" s="46">
        <v>31.04</v>
      </c>
      <c r="F479" s="46">
        <v>9.0399999999999991</v>
      </c>
      <c r="G479" s="46">
        <v>22</v>
      </c>
      <c r="H479" s="46">
        <v>0</v>
      </c>
      <c r="I479" s="47">
        <f t="shared" si="28"/>
        <v>30083640</v>
      </c>
      <c r="J479" s="48">
        <f t="shared" si="29"/>
        <v>128924000</v>
      </c>
      <c r="K479" s="47">
        <f t="shared" si="30"/>
        <v>62044000</v>
      </c>
      <c r="L479" s="48">
        <f t="shared" si="31"/>
        <v>112204000</v>
      </c>
    </row>
    <row r="480" spans="1:12" ht="108" x14ac:dyDescent="0.25">
      <c r="A480" s="43">
        <v>704316</v>
      </c>
      <c r="B480" s="44" t="s">
        <v>16</v>
      </c>
      <c r="C480" s="44" t="s">
        <v>4289</v>
      </c>
      <c r="D480" s="45"/>
      <c r="E480" s="46">
        <v>21.59</v>
      </c>
      <c r="F480" s="46">
        <v>5.09</v>
      </c>
      <c r="G480" s="46">
        <v>16.5</v>
      </c>
      <c r="H480" s="46">
        <v>0</v>
      </c>
      <c r="I480" s="47">
        <f t="shared" si="28"/>
        <v>21627315</v>
      </c>
      <c r="J480" s="48">
        <f t="shared" si="29"/>
        <v>93566500</v>
      </c>
      <c r="K480" s="47">
        <f t="shared" si="30"/>
        <v>43406500</v>
      </c>
      <c r="L480" s="48">
        <f t="shared" si="31"/>
        <v>81026500</v>
      </c>
    </row>
    <row r="481" spans="1:12" ht="126" x14ac:dyDescent="0.25">
      <c r="A481" s="43">
        <v>704318</v>
      </c>
      <c r="B481" s="44" t="s">
        <v>16</v>
      </c>
      <c r="C481" s="44" t="s">
        <v>4290</v>
      </c>
      <c r="D481" s="45"/>
      <c r="E481" s="46">
        <v>25.65</v>
      </c>
      <c r="F481" s="46">
        <v>5.65</v>
      </c>
      <c r="G481" s="46">
        <v>20</v>
      </c>
      <c r="H481" s="46">
        <v>0</v>
      </c>
      <c r="I481" s="47">
        <f t="shared" si="28"/>
        <v>25927275</v>
      </c>
      <c r="J481" s="48">
        <f t="shared" si="29"/>
        <v>112452500</v>
      </c>
      <c r="K481" s="47">
        <f t="shared" si="30"/>
        <v>51652500</v>
      </c>
      <c r="L481" s="48">
        <f t="shared" si="31"/>
        <v>97252500</v>
      </c>
    </row>
    <row r="482" spans="1:12" ht="126" x14ac:dyDescent="0.25">
      <c r="A482" s="43">
        <v>704320</v>
      </c>
      <c r="B482" s="44" t="s">
        <v>16</v>
      </c>
      <c r="C482" s="44" t="s">
        <v>4291</v>
      </c>
      <c r="D482" s="45"/>
      <c r="E482" s="46">
        <v>15.52</v>
      </c>
      <c r="F482" s="46">
        <v>4.5199999999999996</v>
      </c>
      <c r="G482" s="46">
        <v>11</v>
      </c>
      <c r="H482" s="46">
        <v>0</v>
      </c>
      <c r="I482" s="47">
        <f t="shared" si="28"/>
        <v>15041820</v>
      </c>
      <c r="J482" s="48">
        <f t="shared" si="29"/>
        <v>64462000</v>
      </c>
      <c r="K482" s="47">
        <f t="shared" si="30"/>
        <v>31022000</v>
      </c>
      <c r="L482" s="48">
        <f t="shared" si="31"/>
        <v>56102000</v>
      </c>
    </row>
    <row r="483" spans="1:12" ht="126" x14ac:dyDescent="0.25">
      <c r="A483" s="43">
        <v>704322</v>
      </c>
      <c r="B483" s="44" t="s">
        <v>16</v>
      </c>
      <c r="C483" s="44" t="s">
        <v>4292</v>
      </c>
      <c r="D483" s="45"/>
      <c r="E483" s="46">
        <v>31.04</v>
      </c>
      <c r="F483" s="46">
        <v>9.0399999999999991</v>
      </c>
      <c r="G483" s="46">
        <v>22</v>
      </c>
      <c r="H483" s="46">
        <v>0</v>
      </c>
      <c r="I483" s="47">
        <f t="shared" si="28"/>
        <v>30083640</v>
      </c>
      <c r="J483" s="48">
        <f t="shared" si="29"/>
        <v>128924000</v>
      </c>
      <c r="K483" s="47">
        <f t="shared" si="30"/>
        <v>62044000</v>
      </c>
      <c r="L483" s="48">
        <f t="shared" si="31"/>
        <v>112204000</v>
      </c>
    </row>
    <row r="484" spans="1:12" ht="54" x14ac:dyDescent="0.25">
      <c r="A484" s="43">
        <v>704350</v>
      </c>
      <c r="B484" s="44"/>
      <c r="C484" s="44" t="s">
        <v>4293</v>
      </c>
      <c r="D484" s="45"/>
      <c r="E484" s="46">
        <v>0</v>
      </c>
      <c r="F484" s="46">
        <v>0</v>
      </c>
      <c r="G484" s="46">
        <v>0</v>
      </c>
      <c r="H484" s="46" t="s">
        <v>3270</v>
      </c>
      <c r="I484" s="47">
        <f t="shared" si="28"/>
        <v>0</v>
      </c>
      <c r="J484" s="48">
        <f t="shared" si="29"/>
        <v>0</v>
      </c>
      <c r="K484" s="47">
        <f t="shared" si="30"/>
        <v>0</v>
      </c>
      <c r="L484" s="48">
        <f t="shared" si="31"/>
        <v>0</v>
      </c>
    </row>
    <row r="485" spans="1:12" ht="19.5" x14ac:dyDescent="0.25">
      <c r="A485" s="43">
        <v>704600</v>
      </c>
      <c r="B485" s="44"/>
      <c r="C485" s="44" t="s">
        <v>4294</v>
      </c>
      <c r="D485" s="45"/>
      <c r="E485" s="46">
        <v>2.5</v>
      </c>
      <c r="F485" s="46">
        <v>1.1599999999999999</v>
      </c>
      <c r="G485" s="46">
        <v>1.34</v>
      </c>
      <c r="H485" s="46">
        <v>0</v>
      </c>
      <c r="I485" s="47">
        <f t="shared" si="28"/>
        <v>2169660</v>
      </c>
      <c r="J485" s="48">
        <f t="shared" si="29"/>
        <v>8980000</v>
      </c>
      <c r="K485" s="47">
        <f t="shared" si="30"/>
        <v>4906400</v>
      </c>
      <c r="L485" s="48">
        <f t="shared" si="31"/>
        <v>7961600</v>
      </c>
    </row>
    <row r="486" spans="1:12" ht="19.5" x14ac:dyDescent="0.25">
      <c r="A486" s="43">
        <v>704605</v>
      </c>
      <c r="B486" s="44"/>
      <c r="C486" s="44" t="s">
        <v>4295</v>
      </c>
      <c r="D486" s="45"/>
      <c r="E486" s="46">
        <v>6</v>
      </c>
      <c r="F486" s="46">
        <v>3</v>
      </c>
      <c r="G486" s="46">
        <v>3</v>
      </c>
      <c r="H486" s="46">
        <v>0</v>
      </c>
      <c r="I486" s="47">
        <f t="shared" si="28"/>
        <v>5080500</v>
      </c>
      <c r="J486" s="48">
        <f t="shared" si="29"/>
        <v>20850000</v>
      </c>
      <c r="K486" s="47">
        <f t="shared" si="30"/>
        <v>11730000</v>
      </c>
      <c r="L486" s="48">
        <f t="shared" si="31"/>
        <v>18570000</v>
      </c>
    </row>
    <row r="487" spans="1:12" ht="36" x14ac:dyDescent="0.25">
      <c r="A487" s="43">
        <v>704610</v>
      </c>
      <c r="B487" s="44"/>
      <c r="C487" s="44" t="s">
        <v>4296</v>
      </c>
      <c r="D487" s="45"/>
      <c r="E487" s="46">
        <v>16</v>
      </c>
      <c r="F487" s="46">
        <v>7</v>
      </c>
      <c r="G487" s="46">
        <v>9</v>
      </c>
      <c r="H487" s="46">
        <v>0</v>
      </c>
      <c r="I487" s="47">
        <f t="shared" si="28"/>
        <v>14134500</v>
      </c>
      <c r="J487" s="48">
        <f t="shared" si="29"/>
        <v>58850000</v>
      </c>
      <c r="K487" s="47">
        <f t="shared" si="30"/>
        <v>31490000</v>
      </c>
      <c r="L487" s="48">
        <f t="shared" si="31"/>
        <v>52010000</v>
      </c>
    </row>
    <row r="488" spans="1:12" ht="36" x14ac:dyDescent="0.25">
      <c r="A488" s="43">
        <v>704615</v>
      </c>
      <c r="B488" s="44"/>
      <c r="C488" s="44" t="s">
        <v>4297</v>
      </c>
      <c r="D488" s="45"/>
      <c r="E488" s="46">
        <v>14.04</v>
      </c>
      <c r="F488" s="46">
        <v>9.0399999999999991</v>
      </c>
      <c r="G488" s="46">
        <v>5</v>
      </c>
      <c r="H488" s="46">
        <v>0</v>
      </c>
      <c r="I488" s="47">
        <f t="shared" si="28"/>
        <v>10703640</v>
      </c>
      <c r="J488" s="48">
        <f t="shared" si="29"/>
        <v>42224000</v>
      </c>
      <c r="K488" s="47">
        <f t="shared" si="30"/>
        <v>27024000</v>
      </c>
      <c r="L488" s="48">
        <f t="shared" si="31"/>
        <v>38424000</v>
      </c>
    </row>
    <row r="489" spans="1:12" ht="36" x14ac:dyDescent="0.25">
      <c r="A489" s="43">
        <v>704620</v>
      </c>
      <c r="B489" s="44"/>
      <c r="C489" s="44" t="s">
        <v>4298</v>
      </c>
      <c r="D489" s="45"/>
      <c r="E489" s="46">
        <v>16</v>
      </c>
      <c r="F489" s="46">
        <v>10</v>
      </c>
      <c r="G489" s="46">
        <v>6</v>
      </c>
      <c r="H489" s="46">
        <v>0</v>
      </c>
      <c r="I489" s="47">
        <f t="shared" si="28"/>
        <v>12375000</v>
      </c>
      <c r="J489" s="48">
        <f t="shared" si="29"/>
        <v>49100000</v>
      </c>
      <c r="K489" s="47">
        <f t="shared" si="30"/>
        <v>30860000</v>
      </c>
      <c r="L489" s="48">
        <f t="shared" si="31"/>
        <v>44540000</v>
      </c>
    </row>
    <row r="490" spans="1:12" ht="36" x14ac:dyDescent="0.25">
      <c r="A490" s="43">
        <v>704625</v>
      </c>
      <c r="B490" s="44"/>
      <c r="C490" s="44" t="s">
        <v>4299</v>
      </c>
      <c r="D490" s="45"/>
      <c r="E490" s="46">
        <v>18</v>
      </c>
      <c r="F490" s="46">
        <v>11</v>
      </c>
      <c r="G490" s="46">
        <v>7</v>
      </c>
      <c r="H490" s="46">
        <v>0</v>
      </c>
      <c r="I490" s="47">
        <f t="shared" si="28"/>
        <v>14068500</v>
      </c>
      <c r="J490" s="48">
        <f t="shared" si="29"/>
        <v>56050000</v>
      </c>
      <c r="K490" s="47">
        <f t="shared" si="30"/>
        <v>34770000</v>
      </c>
      <c r="L490" s="48">
        <f t="shared" si="31"/>
        <v>50730000</v>
      </c>
    </row>
    <row r="491" spans="1:12" ht="36" x14ac:dyDescent="0.25">
      <c r="A491" s="43">
        <v>704630</v>
      </c>
      <c r="B491" s="44"/>
      <c r="C491" s="44" t="s">
        <v>4300</v>
      </c>
      <c r="D491" s="45"/>
      <c r="E491" s="46">
        <v>20</v>
      </c>
      <c r="F491" s="46">
        <v>12</v>
      </c>
      <c r="G491" s="46">
        <v>8</v>
      </c>
      <c r="H491" s="46">
        <v>0</v>
      </c>
      <c r="I491" s="47">
        <f t="shared" si="28"/>
        <v>15762000</v>
      </c>
      <c r="J491" s="48">
        <f t="shared" si="29"/>
        <v>63000000</v>
      </c>
      <c r="K491" s="47">
        <f t="shared" si="30"/>
        <v>38680000</v>
      </c>
      <c r="L491" s="48">
        <f t="shared" si="31"/>
        <v>56920000</v>
      </c>
    </row>
    <row r="492" spans="1:12" ht="36" x14ac:dyDescent="0.25">
      <c r="A492" s="43">
        <v>704635</v>
      </c>
      <c r="B492" s="44"/>
      <c r="C492" s="44" t="s">
        <v>4301</v>
      </c>
      <c r="D492" s="45"/>
      <c r="E492" s="46">
        <v>22.5</v>
      </c>
      <c r="F492" s="46">
        <v>13</v>
      </c>
      <c r="G492" s="46">
        <v>9.5</v>
      </c>
      <c r="H492" s="46">
        <v>0</v>
      </c>
      <c r="I492" s="47">
        <f t="shared" si="28"/>
        <v>18025500</v>
      </c>
      <c r="J492" s="48">
        <f t="shared" si="29"/>
        <v>72500000</v>
      </c>
      <c r="K492" s="47">
        <f t="shared" si="30"/>
        <v>43620000</v>
      </c>
      <c r="L492" s="48">
        <f t="shared" si="31"/>
        <v>65280000</v>
      </c>
    </row>
    <row r="493" spans="1:12" ht="90" x14ac:dyDescent="0.25">
      <c r="A493" s="43">
        <v>704640</v>
      </c>
      <c r="B493" s="44"/>
      <c r="C493" s="44" t="s">
        <v>4302</v>
      </c>
      <c r="D493" s="45" t="s">
        <v>4303</v>
      </c>
      <c r="E493" s="46">
        <v>24.5</v>
      </c>
      <c r="F493" s="46">
        <v>13.5</v>
      </c>
      <c r="G493" s="46">
        <v>11</v>
      </c>
      <c r="H493" s="46">
        <v>0</v>
      </c>
      <c r="I493" s="47">
        <f t="shared" si="28"/>
        <v>20012250</v>
      </c>
      <c r="J493" s="48">
        <f t="shared" si="29"/>
        <v>81075000</v>
      </c>
      <c r="K493" s="47">
        <f t="shared" si="30"/>
        <v>47635000</v>
      </c>
      <c r="L493" s="48">
        <f t="shared" si="31"/>
        <v>72715000</v>
      </c>
    </row>
    <row r="494" spans="1:12" ht="72" x14ac:dyDescent="0.25">
      <c r="A494" s="43">
        <v>704645</v>
      </c>
      <c r="B494" s="44"/>
      <c r="C494" s="44" t="s">
        <v>5536</v>
      </c>
      <c r="D494" s="45"/>
      <c r="E494" s="46">
        <v>32</v>
      </c>
      <c r="F494" s="46">
        <v>19</v>
      </c>
      <c r="G494" s="46">
        <v>13</v>
      </c>
      <c r="H494" s="46">
        <v>0</v>
      </c>
      <c r="I494" s="47">
        <f t="shared" si="28"/>
        <v>25336500</v>
      </c>
      <c r="J494" s="48">
        <f t="shared" si="29"/>
        <v>101450000</v>
      </c>
      <c r="K494" s="47">
        <f t="shared" si="30"/>
        <v>61930000</v>
      </c>
      <c r="L494" s="48">
        <f t="shared" si="31"/>
        <v>91570000</v>
      </c>
    </row>
    <row r="495" spans="1:12" ht="72" x14ac:dyDescent="0.25">
      <c r="A495" s="43">
        <v>704650</v>
      </c>
      <c r="B495" s="44"/>
      <c r="C495" s="44" t="s">
        <v>5537</v>
      </c>
      <c r="D495" s="45"/>
      <c r="E495" s="46">
        <v>42</v>
      </c>
      <c r="F495" s="46">
        <v>23</v>
      </c>
      <c r="G495" s="46">
        <v>19</v>
      </c>
      <c r="H495" s="46">
        <v>0</v>
      </c>
      <c r="I495" s="47">
        <f t="shared" si="28"/>
        <v>34390500</v>
      </c>
      <c r="J495" s="48">
        <f t="shared" si="29"/>
        <v>139450000</v>
      </c>
      <c r="K495" s="47">
        <f t="shared" si="30"/>
        <v>81690000</v>
      </c>
      <c r="L495" s="48">
        <f t="shared" si="31"/>
        <v>125010000</v>
      </c>
    </row>
    <row r="496" spans="1:12" ht="72" x14ac:dyDescent="0.25">
      <c r="A496" s="43">
        <v>704655</v>
      </c>
      <c r="B496" s="44"/>
      <c r="C496" s="44" t="s">
        <v>5538</v>
      </c>
      <c r="D496" s="45"/>
      <c r="E496" s="46">
        <v>50</v>
      </c>
      <c r="F496" s="46">
        <v>26</v>
      </c>
      <c r="G496" s="46">
        <v>24</v>
      </c>
      <c r="H496" s="46">
        <v>0</v>
      </c>
      <c r="I496" s="47">
        <f t="shared" si="28"/>
        <v>41751000</v>
      </c>
      <c r="J496" s="48">
        <f t="shared" si="29"/>
        <v>170500000</v>
      </c>
      <c r="K496" s="47">
        <f t="shared" si="30"/>
        <v>97540000</v>
      </c>
      <c r="L496" s="48">
        <f t="shared" si="31"/>
        <v>152260000</v>
      </c>
    </row>
    <row r="497" spans="1:12" ht="90" x14ac:dyDescent="0.25">
      <c r="A497" s="43">
        <v>704660</v>
      </c>
      <c r="B497" s="44"/>
      <c r="C497" s="44" t="s">
        <v>4304</v>
      </c>
      <c r="D497" s="45" t="s">
        <v>4303</v>
      </c>
      <c r="E497" s="46">
        <v>61</v>
      </c>
      <c r="F497" s="46">
        <v>23</v>
      </c>
      <c r="G497" s="46">
        <v>38</v>
      </c>
      <c r="H497" s="46">
        <v>0</v>
      </c>
      <c r="I497" s="47">
        <f t="shared" si="28"/>
        <v>56050500</v>
      </c>
      <c r="J497" s="48">
        <f t="shared" si="29"/>
        <v>236350000</v>
      </c>
      <c r="K497" s="47">
        <f t="shared" si="30"/>
        <v>120830000</v>
      </c>
      <c r="L497" s="48">
        <f t="shared" si="31"/>
        <v>207470000</v>
      </c>
    </row>
    <row r="498" spans="1:12" ht="54" x14ac:dyDescent="0.25">
      <c r="A498" s="43">
        <v>704665</v>
      </c>
      <c r="B498" s="44"/>
      <c r="C498" s="44" t="s">
        <v>4305</v>
      </c>
      <c r="D498" s="45"/>
      <c r="E498" s="46">
        <v>33.5</v>
      </c>
      <c r="F498" s="46">
        <v>9.6</v>
      </c>
      <c r="G498" s="46">
        <v>23.9</v>
      </c>
      <c r="H498" s="46">
        <v>0</v>
      </c>
      <c r="I498" s="47">
        <f t="shared" si="28"/>
        <v>32559600</v>
      </c>
      <c r="J498" s="48">
        <f t="shared" si="29"/>
        <v>139650000</v>
      </c>
      <c r="K498" s="47">
        <f t="shared" si="30"/>
        <v>66994000</v>
      </c>
      <c r="L498" s="48">
        <f t="shared" si="31"/>
        <v>121486000</v>
      </c>
    </row>
    <row r="499" spans="1:12" ht="54" x14ac:dyDescent="0.25">
      <c r="A499" s="43">
        <v>704670</v>
      </c>
      <c r="B499" s="44"/>
      <c r="C499" s="44" t="s">
        <v>4306</v>
      </c>
      <c r="D499" s="45"/>
      <c r="E499" s="46">
        <v>38.299999999999997</v>
      </c>
      <c r="F499" s="46">
        <v>14.4</v>
      </c>
      <c r="G499" s="46">
        <v>23.9</v>
      </c>
      <c r="H499" s="46">
        <v>0</v>
      </c>
      <c r="I499" s="47">
        <f t="shared" si="28"/>
        <v>35216400</v>
      </c>
      <c r="J499" s="48">
        <f t="shared" si="29"/>
        <v>148530000</v>
      </c>
      <c r="K499" s="47">
        <f t="shared" si="30"/>
        <v>75874000</v>
      </c>
      <c r="L499" s="48">
        <f t="shared" si="31"/>
        <v>130366000</v>
      </c>
    </row>
    <row r="500" spans="1:12" ht="54" x14ac:dyDescent="0.25">
      <c r="A500" s="43">
        <v>704675</v>
      </c>
      <c r="B500" s="44"/>
      <c r="C500" s="44" t="s">
        <v>4307</v>
      </c>
      <c r="D500" s="45"/>
      <c r="E500" s="46">
        <v>38.299999999999997</v>
      </c>
      <c r="F500" s="46">
        <v>14.4</v>
      </c>
      <c r="G500" s="46">
        <v>23.9</v>
      </c>
      <c r="H500" s="46">
        <v>0</v>
      </c>
      <c r="I500" s="47">
        <f t="shared" si="28"/>
        <v>35216400</v>
      </c>
      <c r="J500" s="48">
        <f t="shared" si="29"/>
        <v>148530000</v>
      </c>
      <c r="K500" s="47">
        <f t="shared" si="30"/>
        <v>75874000</v>
      </c>
      <c r="L500" s="48">
        <f t="shared" si="31"/>
        <v>130366000</v>
      </c>
    </row>
    <row r="501" spans="1:12" ht="36" x14ac:dyDescent="0.25">
      <c r="A501" s="43">
        <v>704680</v>
      </c>
      <c r="B501" s="44"/>
      <c r="C501" s="44" t="s">
        <v>4308</v>
      </c>
      <c r="D501" s="45"/>
      <c r="E501" s="46">
        <v>38.299999999999997</v>
      </c>
      <c r="F501" s="46">
        <v>14.4</v>
      </c>
      <c r="G501" s="46">
        <v>23.9</v>
      </c>
      <c r="H501" s="46">
        <v>0</v>
      </c>
      <c r="I501" s="47">
        <f t="shared" si="28"/>
        <v>35216400</v>
      </c>
      <c r="J501" s="48">
        <f t="shared" si="29"/>
        <v>148530000</v>
      </c>
      <c r="K501" s="47">
        <f t="shared" si="30"/>
        <v>75874000</v>
      </c>
      <c r="L501" s="48">
        <f t="shared" si="31"/>
        <v>130366000</v>
      </c>
    </row>
    <row r="502" spans="1:12" ht="36" x14ac:dyDescent="0.25">
      <c r="A502" s="43">
        <v>704685</v>
      </c>
      <c r="B502" s="44"/>
      <c r="C502" s="44" t="s">
        <v>4309</v>
      </c>
      <c r="D502" s="45"/>
      <c r="E502" s="46">
        <v>32.200000000000003</v>
      </c>
      <c r="F502" s="46">
        <v>8.4</v>
      </c>
      <c r="G502" s="46">
        <v>23.8</v>
      </c>
      <c r="H502" s="46">
        <v>0</v>
      </c>
      <c r="I502" s="47">
        <f t="shared" si="28"/>
        <v>31781400</v>
      </c>
      <c r="J502" s="48">
        <f t="shared" si="29"/>
        <v>136920000</v>
      </c>
      <c r="K502" s="47">
        <f t="shared" si="30"/>
        <v>64568000</v>
      </c>
      <c r="L502" s="48">
        <f t="shared" si="31"/>
        <v>118832000</v>
      </c>
    </row>
    <row r="503" spans="1:12" ht="36" x14ac:dyDescent="0.25">
      <c r="A503" s="43">
        <v>704690</v>
      </c>
      <c r="B503" s="44"/>
      <c r="C503" s="44" t="s">
        <v>4310</v>
      </c>
      <c r="D503" s="45"/>
      <c r="E503" s="46">
        <v>35</v>
      </c>
      <c r="F503" s="46">
        <v>16</v>
      </c>
      <c r="G503" s="46">
        <v>19</v>
      </c>
      <c r="H503" s="46">
        <v>0</v>
      </c>
      <c r="I503" s="47">
        <f t="shared" si="28"/>
        <v>30516000</v>
      </c>
      <c r="J503" s="48">
        <f t="shared" si="29"/>
        <v>126500000</v>
      </c>
      <c r="K503" s="47">
        <f t="shared" si="30"/>
        <v>68740000</v>
      </c>
      <c r="L503" s="48">
        <f t="shared" si="31"/>
        <v>112060000</v>
      </c>
    </row>
    <row r="504" spans="1:12" ht="90" x14ac:dyDescent="0.25">
      <c r="A504" s="43">
        <v>704695</v>
      </c>
      <c r="B504" s="44"/>
      <c r="C504" s="44" t="s">
        <v>4311</v>
      </c>
      <c r="D504" s="45"/>
      <c r="E504" s="46">
        <v>28.84</v>
      </c>
      <c r="F504" s="46">
        <v>10.09</v>
      </c>
      <c r="G504" s="46">
        <v>18.75</v>
      </c>
      <c r="H504" s="46">
        <v>0</v>
      </c>
      <c r="I504" s="47">
        <f t="shared" si="28"/>
        <v>26959815</v>
      </c>
      <c r="J504" s="48">
        <f t="shared" si="29"/>
        <v>114291500</v>
      </c>
      <c r="K504" s="47">
        <f t="shared" si="30"/>
        <v>57291500</v>
      </c>
      <c r="L504" s="48">
        <f t="shared" si="31"/>
        <v>100041500</v>
      </c>
    </row>
    <row r="505" spans="1:12" ht="36" x14ac:dyDescent="0.25">
      <c r="A505" s="43">
        <v>704700</v>
      </c>
      <c r="B505" s="44"/>
      <c r="C505" s="44" t="s">
        <v>4312</v>
      </c>
      <c r="D505" s="45"/>
      <c r="E505" s="46">
        <v>50.13</v>
      </c>
      <c r="F505" s="46">
        <v>20.64</v>
      </c>
      <c r="G505" s="46">
        <v>29.49</v>
      </c>
      <c r="H505" s="46">
        <v>0</v>
      </c>
      <c r="I505" s="47">
        <f t="shared" si="28"/>
        <v>45042840</v>
      </c>
      <c r="J505" s="48">
        <f t="shared" si="29"/>
        <v>188583000</v>
      </c>
      <c r="K505" s="47">
        <f t="shared" si="30"/>
        <v>98933400</v>
      </c>
      <c r="L505" s="48">
        <f t="shared" si="31"/>
        <v>166170600</v>
      </c>
    </row>
    <row r="506" spans="1:12" ht="19.5" x14ac:dyDescent="0.25">
      <c r="A506" s="43">
        <v>704705</v>
      </c>
      <c r="B506" s="44"/>
      <c r="C506" s="44" t="s">
        <v>4313</v>
      </c>
      <c r="D506" s="45"/>
      <c r="E506" s="46">
        <v>44.4</v>
      </c>
      <c r="F506" s="46">
        <v>16.52</v>
      </c>
      <c r="G506" s="46">
        <v>27.88</v>
      </c>
      <c r="H506" s="46">
        <v>0</v>
      </c>
      <c r="I506" s="47">
        <f t="shared" si="28"/>
        <v>40927020</v>
      </c>
      <c r="J506" s="48">
        <f t="shared" si="29"/>
        <v>172750000</v>
      </c>
      <c r="K506" s="47">
        <f t="shared" si="30"/>
        <v>87994800</v>
      </c>
      <c r="L506" s="48">
        <f t="shared" si="31"/>
        <v>151561200</v>
      </c>
    </row>
    <row r="507" spans="1:12" ht="216" x14ac:dyDescent="0.25">
      <c r="A507" s="43">
        <v>704710</v>
      </c>
      <c r="B507" s="44"/>
      <c r="C507" s="44" t="s">
        <v>4314</v>
      </c>
      <c r="D507" s="45" t="s">
        <v>4315</v>
      </c>
      <c r="E507" s="46">
        <v>200</v>
      </c>
      <c r="F507" s="46">
        <v>60</v>
      </c>
      <c r="G507" s="46">
        <v>140</v>
      </c>
      <c r="H507" s="46">
        <v>0</v>
      </c>
      <c r="I507" s="47">
        <f t="shared" si="28"/>
        <v>192810000</v>
      </c>
      <c r="J507" s="48">
        <f t="shared" si="29"/>
        <v>825000000</v>
      </c>
      <c r="K507" s="47">
        <f t="shared" si="30"/>
        <v>399400000</v>
      </c>
      <c r="L507" s="48">
        <f t="shared" si="31"/>
        <v>718600000</v>
      </c>
    </row>
    <row r="508" spans="1:12" ht="54" x14ac:dyDescent="0.25">
      <c r="A508" s="43">
        <v>704720</v>
      </c>
      <c r="B508" s="44"/>
      <c r="C508" s="44" t="s">
        <v>4316</v>
      </c>
      <c r="D508" s="45"/>
      <c r="E508" s="46">
        <v>3.81</v>
      </c>
      <c r="F508" s="46">
        <v>1.57</v>
      </c>
      <c r="G508" s="46">
        <v>2.2400000000000002</v>
      </c>
      <c r="H508" s="46">
        <v>0</v>
      </c>
      <c r="I508" s="47">
        <f t="shared" si="28"/>
        <v>3422595.0000000005</v>
      </c>
      <c r="J508" s="48">
        <f t="shared" si="29"/>
        <v>14328500.000000002</v>
      </c>
      <c r="K508" s="47">
        <f t="shared" si="30"/>
        <v>7518900</v>
      </c>
      <c r="L508" s="48">
        <f t="shared" si="31"/>
        <v>12626100</v>
      </c>
    </row>
    <row r="509" spans="1:12" ht="19.5" x14ac:dyDescent="0.25">
      <c r="A509" s="43">
        <v>704725</v>
      </c>
      <c r="B509" s="44"/>
      <c r="C509" s="44" t="s">
        <v>4317</v>
      </c>
      <c r="D509" s="45"/>
      <c r="E509" s="46">
        <v>6</v>
      </c>
      <c r="F509" s="46">
        <v>4</v>
      </c>
      <c r="G509" s="46">
        <v>2</v>
      </c>
      <c r="H509" s="46">
        <v>0</v>
      </c>
      <c r="I509" s="47">
        <f t="shared" si="28"/>
        <v>4494000</v>
      </c>
      <c r="J509" s="48">
        <f t="shared" si="29"/>
        <v>17600000</v>
      </c>
      <c r="K509" s="47">
        <f t="shared" si="30"/>
        <v>11520000</v>
      </c>
      <c r="L509" s="48">
        <f t="shared" si="31"/>
        <v>16080000</v>
      </c>
    </row>
    <row r="510" spans="1:12" ht="36" x14ac:dyDescent="0.25">
      <c r="A510" s="43">
        <v>704730</v>
      </c>
      <c r="B510" s="44"/>
      <c r="C510" s="44" t="s">
        <v>4318</v>
      </c>
      <c r="D510" s="45"/>
      <c r="E510" s="46">
        <v>22.77</v>
      </c>
      <c r="F510" s="46">
        <v>7.97</v>
      </c>
      <c r="G510" s="46">
        <v>14.8</v>
      </c>
      <c r="H510" s="46">
        <v>0</v>
      </c>
      <c r="I510" s="47">
        <f t="shared" si="28"/>
        <v>21283395</v>
      </c>
      <c r="J510" s="48">
        <f t="shared" si="29"/>
        <v>90224500</v>
      </c>
      <c r="K510" s="47">
        <f t="shared" si="30"/>
        <v>45232500</v>
      </c>
      <c r="L510" s="48">
        <f t="shared" si="31"/>
        <v>78976500</v>
      </c>
    </row>
    <row r="511" spans="1:12" ht="36" x14ac:dyDescent="0.25">
      <c r="A511" s="43">
        <v>704735</v>
      </c>
      <c r="B511" s="44"/>
      <c r="C511" s="44" t="s">
        <v>4319</v>
      </c>
      <c r="D511" s="45"/>
      <c r="E511" s="46">
        <v>15.83</v>
      </c>
      <c r="F511" s="46">
        <v>6.21</v>
      </c>
      <c r="G511" s="46">
        <v>9.6199999999999992</v>
      </c>
      <c r="H511" s="46">
        <v>0</v>
      </c>
      <c r="I511" s="47">
        <f t="shared" si="28"/>
        <v>14404035</v>
      </c>
      <c r="J511" s="48">
        <f t="shared" si="29"/>
        <v>60550499.999999993</v>
      </c>
      <c r="K511" s="47">
        <f t="shared" si="30"/>
        <v>31305700</v>
      </c>
      <c r="L511" s="48">
        <f t="shared" si="31"/>
        <v>53239300</v>
      </c>
    </row>
    <row r="512" spans="1:12" ht="36" x14ac:dyDescent="0.25">
      <c r="A512" s="43">
        <v>704740</v>
      </c>
      <c r="B512" s="44"/>
      <c r="C512" s="44" t="s">
        <v>4320</v>
      </c>
      <c r="D512" s="45"/>
      <c r="E512" s="46">
        <v>15.83</v>
      </c>
      <c r="F512" s="46">
        <v>6.21</v>
      </c>
      <c r="G512" s="46">
        <v>9.6199999999999992</v>
      </c>
      <c r="H512" s="46">
        <v>0</v>
      </c>
      <c r="I512" s="47">
        <f t="shared" si="28"/>
        <v>14404035</v>
      </c>
      <c r="J512" s="48">
        <f t="shared" si="29"/>
        <v>60550499.999999993</v>
      </c>
      <c r="K512" s="47">
        <f t="shared" si="30"/>
        <v>31305700</v>
      </c>
      <c r="L512" s="48">
        <f t="shared" si="31"/>
        <v>53239300</v>
      </c>
    </row>
    <row r="513" spans="1:12" ht="36" x14ac:dyDescent="0.25">
      <c r="A513" s="43">
        <v>704745</v>
      </c>
      <c r="B513" s="44"/>
      <c r="C513" s="44" t="s">
        <v>4321</v>
      </c>
      <c r="D513" s="45"/>
      <c r="E513" s="46">
        <v>15.83</v>
      </c>
      <c r="F513" s="46">
        <v>6.21</v>
      </c>
      <c r="G513" s="46">
        <v>9.6199999999999992</v>
      </c>
      <c r="H513" s="46">
        <v>0</v>
      </c>
      <c r="I513" s="47">
        <f t="shared" si="28"/>
        <v>14404035</v>
      </c>
      <c r="J513" s="48">
        <f t="shared" si="29"/>
        <v>60550499.999999993</v>
      </c>
      <c r="K513" s="47">
        <f t="shared" si="30"/>
        <v>31305700</v>
      </c>
      <c r="L513" s="48">
        <f t="shared" si="31"/>
        <v>53239300</v>
      </c>
    </row>
    <row r="514" spans="1:12" ht="19.5" x14ac:dyDescent="0.25">
      <c r="A514" s="43">
        <v>704750</v>
      </c>
      <c r="B514" s="44"/>
      <c r="C514" s="44" t="s">
        <v>4322</v>
      </c>
      <c r="D514" s="45"/>
      <c r="E514" s="46">
        <v>20.58</v>
      </c>
      <c r="F514" s="46">
        <v>8.08</v>
      </c>
      <c r="G514" s="46">
        <v>12.5</v>
      </c>
      <c r="H514" s="46">
        <v>0</v>
      </c>
      <c r="I514" s="47">
        <f t="shared" si="28"/>
        <v>18722280</v>
      </c>
      <c r="J514" s="48">
        <f t="shared" si="29"/>
        <v>78698000</v>
      </c>
      <c r="K514" s="47">
        <f t="shared" si="30"/>
        <v>40698000</v>
      </c>
      <c r="L514" s="48">
        <f t="shared" si="31"/>
        <v>69198000</v>
      </c>
    </row>
    <row r="515" spans="1:12" ht="36" x14ac:dyDescent="0.25">
      <c r="A515" s="43">
        <v>704755</v>
      </c>
      <c r="B515" s="44"/>
      <c r="C515" s="44" t="s">
        <v>4323</v>
      </c>
      <c r="D515" s="45"/>
      <c r="E515" s="46">
        <v>24.24</v>
      </c>
      <c r="F515" s="46">
        <v>9.02</v>
      </c>
      <c r="G515" s="46">
        <v>15.22</v>
      </c>
      <c r="H515" s="46">
        <v>0</v>
      </c>
      <c r="I515" s="47">
        <f t="shared" ref="I515:I578" si="32">F515*553500+G515*1140000</f>
        <v>22343370</v>
      </c>
      <c r="J515" s="48">
        <f t="shared" ref="J515:J578" si="33">F515*1850000+G515*5100000</f>
        <v>94309000</v>
      </c>
      <c r="K515" s="47">
        <f t="shared" ref="K515:K578" si="34">F515*1850000+G515*2060000</f>
        <v>48040200</v>
      </c>
      <c r="L515" s="48">
        <f t="shared" ref="L515:L578" si="35">F515*1850000+G515*4340000</f>
        <v>82741800</v>
      </c>
    </row>
    <row r="516" spans="1:12" ht="36" x14ac:dyDescent="0.25">
      <c r="A516" s="43">
        <v>704760</v>
      </c>
      <c r="B516" s="44"/>
      <c r="C516" s="44" t="s">
        <v>4324</v>
      </c>
      <c r="D516" s="45"/>
      <c r="E516" s="46">
        <v>24.24</v>
      </c>
      <c r="F516" s="46">
        <v>9.02</v>
      </c>
      <c r="G516" s="46">
        <v>15.22</v>
      </c>
      <c r="H516" s="46">
        <v>0</v>
      </c>
      <c r="I516" s="47">
        <f t="shared" si="32"/>
        <v>22343370</v>
      </c>
      <c r="J516" s="48">
        <f t="shared" si="33"/>
        <v>94309000</v>
      </c>
      <c r="K516" s="47">
        <f t="shared" si="34"/>
        <v>48040200</v>
      </c>
      <c r="L516" s="48">
        <f t="shared" si="35"/>
        <v>82741800</v>
      </c>
    </row>
    <row r="517" spans="1:12" ht="36" x14ac:dyDescent="0.25">
      <c r="A517" s="43">
        <v>704765</v>
      </c>
      <c r="B517" s="44"/>
      <c r="C517" s="44" t="s">
        <v>4325</v>
      </c>
      <c r="D517" s="45"/>
      <c r="E517" s="46">
        <v>24.24</v>
      </c>
      <c r="F517" s="46">
        <v>9.02</v>
      </c>
      <c r="G517" s="46">
        <v>15.22</v>
      </c>
      <c r="H517" s="46">
        <v>0</v>
      </c>
      <c r="I517" s="47">
        <f t="shared" si="32"/>
        <v>22343370</v>
      </c>
      <c r="J517" s="48">
        <f t="shared" si="33"/>
        <v>94309000</v>
      </c>
      <c r="K517" s="47">
        <f t="shared" si="34"/>
        <v>48040200</v>
      </c>
      <c r="L517" s="48">
        <f t="shared" si="35"/>
        <v>82741800</v>
      </c>
    </row>
    <row r="518" spans="1:12" ht="36" x14ac:dyDescent="0.25">
      <c r="A518" s="43">
        <v>704770</v>
      </c>
      <c r="B518" s="44"/>
      <c r="C518" s="44" t="s">
        <v>4326</v>
      </c>
      <c r="D518" s="45"/>
      <c r="E518" s="46">
        <v>24.24</v>
      </c>
      <c r="F518" s="46">
        <v>9.02</v>
      </c>
      <c r="G518" s="46">
        <v>15.22</v>
      </c>
      <c r="H518" s="46">
        <v>0</v>
      </c>
      <c r="I518" s="47">
        <f t="shared" si="32"/>
        <v>22343370</v>
      </c>
      <c r="J518" s="48">
        <f t="shared" si="33"/>
        <v>94309000</v>
      </c>
      <c r="K518" s="47">
        <f t="shared" si="34"/>
        <v>48040200</v>
      </c>
      <c r="L518" s="48">
        <f t="shared" si="35"/>
        <v>82741800</v>
      </c>
    </row>
    <row r="519" spans="1:12" ht="36" x14ac:dyDescent="0.25">
      <c r="A519" s="43">
        <v>704775</v>
      </c>
      <c r="B519" s="44"/>
      <c r="C519" s="44" t="s">
        <v>4327</v>
      </c>
      <c r="D519" s="45"/>
      <c r="E519" s="46">
        <v>24.24</v>
      </c>
      <c r="F519" s="46">
        <v>9.02</v>
      </c>
      <c r="G519" s="46">
        <v>15.22</v>
      </c>
      <c r="H519" s="46">
        <v>0</v>
      </c>
      <c r="I519" s="47">
        <f t="shared" si="32"/>
        <v>22343370</v>
      </c>
      <c r="J519" s="48">
        <f t="shared" si="33"/>
        <v>94309000</v>
      </c>
      <c r="K519" s="47">
        <f t="shared" si="34"/>
        <v>48040200</v>
      </c>
      <c r="L519" s="48">
        <f t="shared" si="35"/>
        <v>82741800</v>
      </c>
    </row>
    <row r="520" spans="1:12" ht="54" x14ac:dyDescent="0.25">
      <c r="A520" s="43">
        <v>704780</v>
      </c>
      <c r="B520" s="44"/>
      <c r="C520" s="44" t="s">
        <v>4328</v>
      </c>
      <c r="D520" s="45"/>
      <c r="E520" s="46">
        <v>24.24</v>
      </c>
      <c r="F520" s="46">
        <v>9.02</v>
      </c>
      <c r="G520" s="46">
        <v>15.22</v>
      </c>
      <c r="H520" s="46">
        <v>0</v>
      </c>
      <c r="I520" s="47">
        <f t="shared" si="32"/>
        <v>22343370</v>
      </c>
      <c r="J520" s="48">
        <f t="shared" si="33"/>
        <v>94309000</v>
      </c>
      <c r="K520" s="47">
        <f t="shared" si="34"/>
        <v>48040200</v>
      </c>
      <c r="L520" s="48">
        <f t="shared" si="35"/>
        <v>82741800</v>
      </c>
    </row>
    <row r="521" spans="1:12" ht="19.5" x14ac:dyDescent="0.25">
      <c r="A521" s="43">
        <v>704785</v>
      </c>
      <c r="B521" s="44"/>
      <c r="C521" s="44" t="s">
        <v>4329</v>
      </c>
      <c r="D521" s="45"/>
      <c r="E521" s="46">
        <v>7.25</v>
      </c>
      <c r="F521" s="46">
        <v>3.24</v>
      </c>
      <c r="G521" s="46">
        <v>4.01</v>
      </c>
      <c r="H521" s="46">
        <v>0</v>
      </c>
      <c r="I521" s="47">
        <f t="shared" si="32"/>
        <v>6364740</v>
      </c>
      <c r="J521" s="48">
        <f t="shared" si="33"/>
        <v>26445000</v>
      </c>
      <c r="K521" s="47">
        <f t="shared" si="34"/>
        <v>14254600</v>
      </c>
      <c r="L521" s="48">
        <f t="shared" si="35"/>
        <v>23397400</v>
      </c>
    </row>
    <row r="522" spans="1:12" ht="19.5" x14ac:dyDescent="0.25">
      <c r="A522" s="43">
        <v>704790</v>
      </c>
      <c r="B522" s="44"/>
      <c r="C522" s="44" t="s">
        <v>4330</v>
      </c>
      <c r="D522" s="45"/>
      <c r="E522" s="46">
        <v>23</v>
      </c>
      <c r="F522" s="46">
        <v>13.5</v>
      </c>
      <c r="G522" s="46">
        <v>9.5</v>
      </c>
      <c r="H522" s="46">
        <v>0</v>
      </c>
      <c r="I522" s="47">
        <f t="shared" si="32"/>
        <v>18302250</v>
      </c>
      <c r="J522" s="48">
        <f t="shared" si="33"/>
        <v>73425000</v>
      </c>
      <c r="K522" s="47">
        <f t="shared" si="34"/>
        <v>44545000</v>
      </c>
      <c r="L522" s="48">
        <f t="shared" si="35"/>
        <v>66205000</v>
      </c>
    </row>
    <row r="523" spans="1:12" ht="36" x14ac:dyDescent="0.25">
      <c r="A523" s="43">
        <v>704795</v>
      </c>
      <c r="B523" s="44"/>
      <c r="C523" s="44" t="s">
        <v>4331</v>
      </c>
      <c r="D523" s="45"/>
      <c r="E523" s="46">
        <v>14.31</v>
      </c>
      <c r="F523" s="46">
        <v>6.62</v>
      </c>
      <c r="G523" s="46">
        <v>7.69</v>
      </c>
      <c r="H523" s="46">
        <v>0</v>
      </c>
      <c r="I523" s="47">
        <f t="shared" si="32"/>
        <v>12430770</v>
      </c>
      <c r="J523" s="48">
        <f t="shared" si="33"/>
        <v>51466000</v>
      </c>
      <c r="K523" s="47">
        <f t="shared" si="34"/>
        <v>28088400</v>
      </c>
      <c r="L523" s="48">
        <f t="shared" si="35"/>
        <v>45621600</v>
      </c>
    </row>
    <row r="524" spans="1:12" ht="19.5" x14ac:dyDescent="0.25">
      <c r="A524" s="43">
        <v>704800</v>
      </c>
      <c r="B524" s="44"/>
      <c r="C524" s="44" t="s">
        <v>4332</v>
      </c>
      <c r="D524" s="45"/>
      <c r="E524" s="46">
        <v>12.79</v>
      </c>
      <c r="F524" s="46">
        <v>6.11</v>
      </c>
      <c r="G524" s="46">
        <v>6.68</v>
      </c>
      <c r="H524" s="46">
        <v>0</v>
      </c>
      <c r="I524" s="47">
        <f t="shared" si="32"/>
        <v>10997085</v>
      </c>
      <c r="J524" s="48">
        <f t="shared" si="33"/>
        <v>45371500</v>
      </c>
      <c r="K524" s="47">
        <f t="shared" si="34"/>
        <v>25064300</v>
      </c>
      <c r="L524" s="48">
        <f t="shared" si="35"/>
        <v>40294700</v>
      </c>
    </row>
    <row r="525" spans="1:12" ht="54" x14ac:dyDescent="0.25">
      <c r="A525" s="43">
        <v>704805</v>
      </c>
      <c r="B525" s="44"/>
      <c r="C525" s="44" t="s">
        <v>4333</v>
      </c>
      <c r="D525" s="45"/>
      <c r="E525" s="46">
        <v>17.68</v>
      </c>
      <c r="F525" s="46">
        <v>6.19</v>
      </c>
      <c r="G525" s="46">
        <v>11.49</v>
      </c>
      <c r="H525" s="46">
        <v>0</v>
      </c>
      <c r="I525" s="47">
        <f t="shared" si="32"/>
        <v>16524765</v>
      </c>
      <c r="J525" s="48">
        <f t="shared" si="33"/>
        <v>70050500</v>
      </c>
      <c r="K525" s="47">
        <f t="shared" si="34"/>
        <v>35120900</v>
      </c>
      <c r="L525" s="48">
        <f t="shared" si="35"/>
        <v>61318100</v>
      </c>
    </row>
    <row r="526" spans="1:12" ht="36" x14ac:dyDescent="0.25">
      <c r="A526" s="43">
        <v>704810</v>
      </c>
      <c r="B526" s="44"/>
      <c r="C526" s="44" t="s">
        <v>4334</v>
      </c>
      <c r="D526" s="45"/>
      <c r="E526" s="46">
        <v>20.72</v>
      </c>
      <c r="F526" s="46">
        <v>7.25</v>
      </c>
      <c r="G526" s="46">
        <v>13.47</v>
      </c>
      <c r="H526" s="46">
        <v>0</v>
      </c>
      <c r="I526" s="47">
        <f t="shared" si="32"/>
        <v>19368675</v>
      </c>
      <c r="J526" s="48">
        <f t="shared" si="33"/>
        <v>82109500</v>
      </c>
      <c r="K526" s="47">
        <f t="shared" si="34"/>
        <v>41160700</v>
      </c>
      <c r="L526" s="48">
        <f t="shared" si="35"/>
        <v>71872300</v>
      </c>
    </row>
    <row r="527" spans="1:12" ht="54" x14ac:dyDescent="0.25">
      <c r="A527" s="43">
        <v>704815</v>
      </c>
      <c r="B527" s="44"/>
      <c r="C527" s="44" t="s">
        <v>4335</v>
      </c>
      <c r="D527" s="45"/>
      <c r="E527" s="46">
        <v>26.77</v>
      </c>
      <c r="F527" s="46">
        <v>11.02</v>
      </c>
      <c r="G527" s="46">
        <v>15.75</v>
      </c>
      <c r="H527" s="46">
        <v>0</v>
      </c>
      <c r="I527" s="47">
        <f t="shared" si="32"/>
        <v>24054570</v>
      </c>
      <c r="J527" s="48">
        <f t="shared" si="33"/>
        <v>100712000</v>
      </c>
      <c r="K527" s="47">
        <f t="shared" si="34"/>
        <v>52832000</v>
      </c>
      <c r="L527" s="48">
        <f t="shared" si="35"/>
        <v>88742000</v>
      </c>
    </row>
    <row r="528" spans="1:12" ht="19.5" x14ac:dyDescent="0.25">
      <c r="A528" s="43">
        <v>704820</v>
      </c>
      <c r="B528" s="44"/>
      <c r="C528" s="44" t="s">
        <v>4336</v>
      </c>
      <c r="D528" s="45"/>
      <c r="E528" s="46">
        <v>11.8</v>
      </c>
      <c r="F528" s="46">
        <v>4.63</v>
      </c>
      <c r="G528" s="46">
        <v>7.17</v>
      </c>
      <c r="H528" s="46">
        <v>0</v>
      </c>
      <c r="I528" s="47">
        <f t="shared" si="32"/>
        <v>10736505</v>
      </c>
      <c r="J528" s="48">
        <f t="shared" si="33"/>
        <v>45132500</v>
      </c>
      <c r="K528" s="47">
        <f t="shared" si="34"/>
        <v>23335700</v>
      </c>
      <c r="L528" s="48">
        <f t="shared" si="35"/>
        <v>39683300</v>
      </c>
    </row>
    <row r="529" spans="1:12" ht="36" x14ac:dyDescent="0.25">
      <c r="A529" s="43">
        <v>704825</v>
      </c>
      <c r="B529" s="44"/>
      <c r="C529" s="44" t="s">
        <v>4337</v>
      </c>
      <c r="D529" s="45"/>
      <c r="E529" s="46">
        <v>12.19</v>
      </c>
      <c r="F529" s="46">
        <v>5.0199999999999996</v>
      </c>
      <c r="G529" s="46">
        <v>7.17</v>
      </c>
      <c r="H529" s="46">
        <v>0</v>
      </c>
      <c r="I529" s="47">
        <f t="shared" si="32"/>
        <v>10952370</v>
      </c>
      <c r="J529" s="48">
        <f t="shared" si="33"/>
        <v>45854000</v>
      </c>
      <c r="K529" s="47">
        <f t="shared" si="34"/>
        <v>24057200</v>
      </c>
      <c r="L529" s="48">
        <f t="shared" si="35"/>
        <v>40404800</v>
      </c>
    </row>
    <row r="530" spans="1:12" ht="19.5" x14ac:dyDescent="0.25">
      <c r="A530" s="43">
        <v>704830</v>
      </c>
      <c r="B530" s="44"/>
      <c r="C530" s="44" t="s">
        <v>4338</v>
      </c>
      <c r="D530" s="45"/>
      <c r="E530" s="46">
        <v>10.35</v>
      </c>
      <c r="F530" s="46">
        <v>4.26</v>
      </c>
      <c r="G530" s="46">
        <v>6.09</v>
      </c>
      <c r="H530" s="46">
        <v>0</v>
      </c>
      <c r="I530" s="47">
        <f t="shared" si="32"/>
        <v>9300510</v>
      </c>
      <c r="J530" s="48">
        <f t="shared" si="33"/>
        <v>38940000</v>
      </c>
      <c r="K530" s="47">
        <f t="shared" si="34"/>
        <v>20426400</v>
      </c>
      <c r="L530" s="48">
        <f t="shared" si="35"/>
        <v>34311600</v>
      </c>
    </row>
    <row r="531" spans="1:12" ht="36" x14ac:dyDescent="0.25">
      <c r="A531" s="43">
        <v>704835</v>
      </c>
      <c r="B531" s="44"/>
      <c r="C531" s="44" t="s">
        <v>4339</v>
      </c>
      <c r="D531" s="45"/>
      <c r="E531" s="46">
        <v>14.72</v>
      </c>
      <c r="F531" s="46">
        <v>6.06</v>
      </c>
      <c r="G531" s="46">
        <v>8.66</v>
      </c>
      <c r="H531" s="46">
        <v>0</v>
      </c>
      <c r="I531" s="47">
        <f t="shared" si="32"/>
        <v>13226610</v>
      </c>
      <c r="J531" s="48">
        <f t="shared" si="33"/>
        <v>55377000</v>
      </c>
      <c r="K531" s="47">
        <f t="shared" si="34"/>
        <v>29050600</v>
      </c>
      <c r="L531" s="48">
        <f t="shared" si="35"/>
        <v>48795400</v>
      </c>
    </row>
    <row r="532" spans="1:12" ht="19.5" x14ac:dyDescent="0.25">
      <c r="A532" s="43">
        <v>704840</v>
      </c>
      <c r="B532" s="44"/>
      <c r="C532" s="44" t="s">
        <v>4340</v>
      </c>
      <c r="D532" s="45"/>
      <c r="E532" s="46">
        <v>9.3699999999999992</v>
      </c>
      <c r="F532" s="46">
        <v>3.28</v>
      </c>
      <c r="G532" s="46">
        <v>6.09</v>
      </c>
      <c r="H532" s="46">
        <v>0</v>
      </c>
      <c r="I532" s="47">
        <f t="shared" si="32"/>
        <v>8758080</v>
      </c>
      <c r="J532" s="48">
        <f t="shared" si="33"/>
        <v>37127000</v>
      </c>
      <c r="K532" s="47">
        <f t="shared" si="34"/>
        <v>18613400</v>
      </c>
      <c r="L532" s="48">
        <f t="shared" si="35"/>
        <v>32498600</v>
      </c>
    </row>
    <row r="533" spans="1:12" ht="19.5" x14ac:dyDescent="0.25">
      <c r="A533" s="43">
        <v>704845</v>
      </c>
      <c r="B533" s="44"/>
      <c r="C533" s="44" t="s">
        <v>4341</v>
      </c>
      <c r="D533" s="45"/>
      <c r="E533" s="46">
        <v>25</v>
      </c>
      <c r="F533" s="46">
        <v>11</v>
      </c>
      <c r="G533" s="46">
        <v>14</v>
      </c>
      <c r="H533" s="46">
        <v>0</v>
      </c>
      <c r="I533" s="47">
        <f t="shared" si="32"/>
        <v>22048500</v>
      </c>
      <c r="J533" s="48">
        <f t="shared" si="33"/>
        <v>91750000</v>
      </c>
      <c r="K533" s="47">
        <f t="shared" si="34"/>
        <v>49190000</v>
      </c>
      <c r="L533" s="48">
        <f t="shared" si="35"/>
        <v>81110000</v>
      </c>
    </row>
    <row r="534" spans="1:12" ht="72" x14ac:dyDescent="0.25">
      <c r="A534" s="43">
        <v>704850</v>
      </c>
      <c r="B534" s="44"/>
      <c r="C534" s="44" t="s">
        <v>4342</v>
      </c>
      <c r="D534" s="45"/>
      <c r="E534" s="46">
        <v>14.06</v>
      </c>
      <c r="F534" s="46">
        <v>4.92</v>
      </c>
      <c r="G534" s="46">
        <v>9.14</v>
      </c>
      <c r="H534" s="46">
        <v>0</v>
      </c>
      <c r="I534" s="47">
        <f t="shared" si="32"/>
        <v>13142820</v>
      </c>
      <c r="J534" s="48">
        <f t="shared" si="33"/>
        <v>55716000</v>
      </c>
      <c r="K534" s="47">
        <f t="shared" si="34"/>
        <v>27930400</v>
      </c>
      <c r="L534" s="48">
        <f t="shared" si="35"/>
        <v>48769600</v>
      </c>
    </row>
    <row r="535" spans="1:12" ht="72" x14ac:dyDescent="0.25">
      <c r="A535" s="43">
        <v>704855</v>
      </c>
      <c r="B535" s="44"/>
      <c r="C535" s="44" t="s">
        <v>4343</v>
      </c>
      <c r="D535" s="45"/>
      <c r="E535" s="46">
        <v>21</v>
      </c>
      <c r="F535" s="46">
        <v>10</v>
      </c>
      <c r="G535" s="46">
        <v>11</v>
      </c>
      <c r="H535" s="46">
        <v>0</v>
      </c>
      <c r="I535" s="47">
        <f t="shared" si="32"/>
        <v>18075000</v>
      </c>
      <c r="J535" s="48">
        <f t="shared" si="33"/>
        <v>74600000</v>
      </c>
      <c r="K535" s="47">
        <f t="shared" si="34"/>
        <v>41160000</v>
      </c>
      <c r="L535" s="48">
        <f t="shared" si="35"/>
        <v>66240000</v>
      </c>
    </row>
    <row r="536" spans="1:12" ht="36" x14ac:dyDescent="0.25">
      <c r="A536" s="43">
        <v>704860</v>
      </c>
      <c r="B536" s="44"/>
      <c r="C536" s="44" t="s">
        <v>4344</v>
      </c>
      <c r="D536" s="45"/>
      <c r="E536" s="46">
        <v>11.09</v>
      </c>
      <c r="F536" s="46">
        <v>3.88</v>
      </c>
      <c r="G536" s="46">
        <v>7.21</v>
      </c>
      <c r="H536" s="46">
        <v>0</v>
      </c>
      <c r="I536" s="47">
        <f t="shared" si="32"/>
        <v>10366980</v>
      </c>
      <c r="J536" s="48">
        <f t="shared" si="33"/>
        <v>43949000</v>
      </c>
      <c r="K536" s="47">
        <f t="shared" si="34"/>
        <v>22030600</v>
      </c>
      <c r="L536" s="48">
        <f t="shared" si="35"/>
        <v>38469400</v>
      </c>
    </row>
    <row r="537" spans="1:12" ht="54" x14ac:dyDescent="0.25">
      <c r="A537" s="43">
        <v>704865</v>
      </c>
      <c r="B537" s="44"/>
      <c r="C537" s="44" t="s">
        <v>4345</v>
      </c>
      <c r="D537" s="45"/>
      <c r="E537" s="46">
        <v>13.07</v>
      </c>
      <c r="F537" s="46">
        <v>5.38</v>
      </c>
      <c r="G537" s="46">
        <v>7.69</v>
      </c>
      <c r="H537" s="46">
        <v>0</v>
      </c>
      <c r="I537" s="47">
        <f t="shared" si="32"/>
        <v>11744430</v>
      </c>
      <c r="J537" s="48">
        <f t="shared" si="33"/>
        <v>49172000</v>
      </c>
      <c r="K537" s="47">
        <f t="shared" si="34"/>
        <v>25794400</v>
      </c>
      <c r="L537" s="48">
        <f t="shared" si="35"/>
        <v>43327600</v>
      </c>
    </row>
    <row r="538" spans="1:12" ht="54" x14ac:dyDescent="0.25">
      <c r="A538" s="43">
        <v>704870</v>
      </c>
      <c r="B538" s="44"/>
      <c r="C538" s="44" t="s">
        <v>4346</v>
      </c>
      <c r="D538" s="45"/>
      <c r="E538" s="46">
        <v>17.010000000000002</v>
      </c>
      <c r="F538" s="46">
        <v>7.87</v>
      </c>
      <c r="G538" s="46">
        <v>9.14</v>
      </c>
      <c r="H538" s="46">
        <v>0</v>
      </c>
      <c r="I538" s="47">
        <f t="shared" si="32"/>
        <v>14775645</v>
      </c>
      <c r="J538" s="48">
        <f t="shared" si="33"/>
        <v>61173500</v>
      </c>
      <c r="K538" s="47">
        <f t="shared" si="34"/>
        <v>33387900</v>
      </c>
      <c r="L538" s="48">
        <f t="shared" si="35"/>
        <v>54227100</v>
      </c>
    </row>
    <row r="539" spans="1:12" ht="36" x14ac:dyDescent="0.25">
      <c r="A539" s="43">
        <v>704875</v>
      </c>
      <c r="B539" s="44"/>
      <c r="C539" s="44" t="s">
        <v>4347</v>
      </c>
      <c r="D539" s="45"/>
      <c r="E539" s="46">
        <v>12.48</v>
      </c>
      <c r="F539" s="46">
        <v>5.27</v>
      </c>
      <c r="G539" s="46">
        <v>7.21</v>
      </c>
      <c r="H539" s="46">
        <v>0</v>
      </c>
      <c r="I539" s="47">
        <f t="shared" si="32"/>
        <v>11136345</v>
      </c>
      <c r="J539" s="48">
        <f t="shared" si="33"/>
        <v>46520500</v>
      </c>
      <c r="K539" s="47">
        <f t="shared" si="34"/>
        <v>24602100</v>
      </c>
      <c r="L539" s="48">
        <f t="shared" si="35"/>
        <v>41040900</v>
      </c>
    </row>
    <row r="540" spans="1:12" ht="36" x14ac:dyDescent="0.25">
      <c r="A540" s="43">
        <v>704880</v>
      </c>
      <c r="B540" s="44"/>
      <c r="C540" s="44" t="s">
        <v>4348</v>
      </c>
      <c r="D540" s="45"/>
      <c r="E540" s="46">
        <v>11.87</v>
      </c>
      <c r="F540" s="46">
        <v>4.66</v>
      </c>
      <c r="G540" s="46">
        <v>7.21</v>
      </c>
      <c r="H540" s="46">
        <v>0</v>
      </c>
      <c r="I540" s="47">
        <f t="shared" si="32"/>
        <v>10798710</v>
      </c>
      <c r="J540" s="48">
        <f t="shared" si="33"/>
        <v>45392000</v>
      </c>
      <c r="K540" s="47">
        <f t="shared" si="34"/>
        <v>23473600</v>
      </c>
      <c r="L540" s="48">
        <f t="shared" si="35"/>
        <v>39912400</v>
      </c>
    </row>
    <row r="541" spans="1:12" ht="19.5" x14ac:dyDescent="0.25">
      <c r="A541" s="43">
        <v>704885</v>
      </c>
      <c r="B541" s="44"/>
      <c r="C541" s="44" t="s">
        <v>4349</v>
      </c>
      <c r="D541" s="45"/>
      <c r="E541" s="46">
        <v>11.77</v>
      </c>
      <c r="F541" s="46">
        <v>4.72</v>
      </c>
      <c r="G541" s="46">
        <v>7.05</v>
      </c>
      <c r="H541" s="46">
        <v>0</v>
      </c>
      <c r="I541" s="47">
        <f t="shared" si="32"/>
        <v>10649520</v>
      </c>
      <c r="J541" s="48">
        <f t="shared" si="33"/>
        <v>44687000</v>
      </c>
      <c r="K541" s="47">
        <f t="shared" si="34"/>
        <v>23255000</v>
      </c>
      <c r="L541" s="48">
        <f t="shared" si="35"/>
        <v>39329000</v>
      </c>
    </row>
    <row r="542" spans="1:12" ht="19.5" x14ac:dyDescent="0.25">
      <c r="A542" s="43">
        <v>704890</v>
      </c>
      <c r="B542" s="44"/>
      <c r="C542" s="44" t="s">
        <v>4350</v>
      </c>
      <c r="D542" s="45"/>
      <c r="E542" s="46">
        <v>14</v>
      </c>
      <c r="F542" s="46">
        <v>7</v>
      </c>
      <c r="G542" s="46">
        <v>7</v>
      </c>
      <c r="H542" s="46">
        <v>0</v>
      </c>
      <c r="I542" s="47">
        <f t="shared" si="32"/>
        <v>11854500</v>
      </c>
      <c r="J542" s="48">
        <f t="shared" si="33"/>
        <v>48650000</v>
      </c>
      <c r="K542" s="47">
        <f t="shared" si="34"/>
        <v>27370000</v>
      </c>
      <c r="L542" s="48">
        <f t="shared" si="35"/>
        <v>43330000</v>
      </c>
    </row>
    <row r="543" spans="1:12" ht="36" x14ac:dyDescent="0.25">
      <c r="A543" s="43">
        <v>704895</v>
      </c>
      <c r="B543" s="44"/>
      <c r="C543" s="44" t="s">
        <v>4351</v>
      </c>
      <c r="D543" s="45"/>
      <c r="E543" s="46">
        <v>17</v>
      </c>
      <c r="F543" s="46">
        <v>8</v>
      </c>
      <c r="G543" s="46">
        <v>9</v>
      </c>
      <c r="H543" s="46">
        <v>0</v>
      </c>
      <c r="I543" s="47">
        <f t="shared" si="32"/>
        <v>14688000</v>
      </c>
      <c r="J543" s="48">
        <f t="shared" si="33"/>
        <v>60700000</v>
      </c>
      <c r="K543" s="47">
        <f t="shared" si="34"/>
        <v>33340000</v>
      </c>
      <c r="L543" s="48">
        <f t="shared" si="35"/>
        <v>53860000</v>
      </c>
    </row>
    <row r="544" spans="1:12" ht="36" x14ac:dyDescent="0.25">
      <c r="A544" s="43">
        <v>704900</v>
      </c>
      <c r="B544" s="44"/>
      <c r="C544" s="44" t="s">
        <v>4352</v>
      </c>
      <c r="D544" s="45"/>
      <c r="E544" s="46">
        <v>11.07</v>
      </c>
      <c r="F544" s="46">
        <v>4.12</v>
      </c>
      <c r="G544" s="46">
        <v>6.95</v>
      </c>
      <c r="H544" s="46">
        <v>0</v>
      </c>
      <c r="I544" s="47">
        <f t="shared" si="32"/>
        <v>10203420</v>
      </c>
      <c r="J544" s="48">
        <f t="shared" si="33"/>
        <v>43067000</v>
      </c>
      <c r="K544" s="47">
        <f t="shared" si="34"/>
        <v>21939000</v>
      </c>
      <c r="L544" s="48">
        <f t="shared" si="35"/>
        <v>37785000</v>
      </c>
    </row>
    <row r="545" spans="1:12" ht="72" x14ac:dyDescent="0.25">
      <c r="A545" s="43">
        <v>704905</v>
      </c>
      <c r="B545" s="44"/>
      <c r="C545" s="44" t="s">
        <v>4353</v>
      </c>
      <c r="D545" s="45"/>
      <c r="E545" s="46">
        <v>11.07</v>
      </c>
      <c r="F545" s="46">
        <v>4.12</v>
      </c>
      <c r="G545" s="46">
        <v>6.95</v>
      </c>
      <c r="H545" s="46">
        <v>0</v>
      </c>
      <c r="I545" s="47">
        <f t="shared" si="32"/>
        <v>10203420</v>
      </c>
      <c r="J545" s="48">
        <f t="shared" si="33"/>
        <v>43067000</v>
      </c>
      <c r="K545" s="47">
        <f t="shared" si="34"/>
        <v>21939000</v>
      </c>
      <c r="L545" s="48">
        <f t="shared" si="35"/>
        <v>37785000</v>
      </c>
    </row>
    <row r="546" spans="1:12" ht="54" x14ac:dyDescent="0.25">
      <c r="A546" s="43">
        <v>704910</v>
      </c>
      <c r="B546" s="44"/>
      <c r="C546" s="44" t="s">
        <v>4354</v>
      </c>
      <c r="D546" s="45"/>
      <c r="E546" s="46">
        <v>30.01</v>
      </c>
      <c r="F546" s="46">
        <v>10.5</v>
      </c>
      <c r="G546" s="46">
        <v>19.510000000000002</v>
      </c>
      <c r="H546" s="46">
        <v>0</v>
      </c>
      <c r="I546" s="47">
        <f t="shared" si="32"/>
        <v>28053150</v>
      </c>
      <c r="J546" s="48">
        <f t="shared" si="33"/>
        <v>118926000.00000001</v>
      </c>
      <c r="K546" s="47">
        <f t="shared" si="34"/>
        <v>59615600</v>
      </c>
      <c r="L546" s="48">
        <f t="shared" si="35"/>
        <v>104098400</v>
      </c>
    </row>
    <row r="547" spans="1:12" ht="36" x14ac:dyDescent="0.25">
      <c r="A547" s="43">
        <v>704915</v>
      </c>
      <c r="B547" s="44"/>
      <c r="C547" s="44" t="s">
        <v>4355</v>
      </c>
      <c r="D547" s="45"/>
      <c r="E547" s="46">
        <v>12.35</v>
      </c>
      <c r="F547" s="46">
        <v>4.59</v>
      </c>
      <c r="G547" s="46">
        <v>7.76</v>
      </c>
      <c r="H547" s="46">
        <v>0</v>
      </c>
      <c r="I547" s="47">
        <f t="shared" si="32"/>
        <v>11386965</v>
      </c>
      <c r="J547" s="48">
        <f t="shared" si="33"/>
        <v>48067500</v>
      </c>
      <c r="K547" s="47">
        <f t="shared" si="34"/>
        <v>24477100</v>
      </c>
      <c r="L547" s="48">
        <f t="shared" si="35"/>
        <v>42169900</v>
      </c>
    </row>
    <row r="548" spans="1:12" ht="19.5" x14ac:dyDescent="0.25">
      <c r="A548" s="43">
        <v>704920</v>
      </c>
      <c r="B548" s="44"/>
      <c r="C548" s="44" t="s">
        <v>4356</v>
      </c>
      <c r="D548" s="45"/>
      <c r="E548" s="46">
        <v>11.09</v>
      </c>
      <c r="F548" s="46">
        <v>3.88</v>
      </c>
      <c r="G548" s="46">
        <v>7.21</v>
      </c>
      <c r="H548" s="46">
        <v>0</v>
      </c>
      <c r="I548" s="47">
        <f t="shared" si="32"/>
        <v>10366980</v>
      </c>
      <c r="J548" s="48">
        <f t="shared" si="33"/>
        <v>43949000</v>
      </c>
      <c r="K548" s="47">
        <f t="shared" si="34"/>
        <v>22030600</v>
      </c>
      <c r="L548" s="48">
        <f t="shared" si="35"/>
        <v>38469400</v>
      </c>
    </row>
    <row r="549" spans="1:12" ht="108" x14ac:dyDescent="0.25">
      <c r="A549" s="43">
        <v>704925</v>
      </c>
      <c r="B549" s="44"/>
      <c r="C549" s="44" t="s">
        <v>4357</v>
      </c>
      <c r="D549" s="45"/>
      <c r="E549" s="46">
        <v>40</v>
      </c>
      <c r="F549" s="46">
        <v>16</v>
      </c>
      <c r="G549" s="46">
        <v>24</v>
      </c>
      <c r="H549" s="46">
        <v>0</v>
      </c>
      <c r="I549" s="47">
        <f t="shared" si="32"/>
        <v>36216000</v>
      </c>
      <c r="J549" s="48">
        <f t="shared" si="33"/>
        <v>152000000</v>
      </c>
      <c r="K549" s="47">
        <f t="shared" si="34"/>
        <v>79040000</v>
      </c>
      <c r="L549" s="48">
        <f t="shared" si="35"/>
        <v>133760000</v>
      </c>
    </row>
    <row r="550" spans="1:12" ht="36" x14ac:dyDescent="0.25">
      <c r="A550" s="43">
        <v>704930</v>
      </c>
      <c r="B550" s="44"/>
      <c r="C550" s="44" t="s">
        <v>4358</v>
      </c>
      <c r="D550" s="45"/>
      <c r="E550" s="46">
        <v>15</v>
      </c>
      <c r="F550" s="46">
        <v>8</v>
      </c>
      <c r="G550" s="46">
        <v>7</v>
      </c>
      <c r="H550" s="46">
        <v>0</v>
      </c>
      <c r="I550" s="47">
        <f t="shared" si="32"/>
        <v>12408000</v>
      </c>
      <c r="J550" s="48">
        <f t="shared" si="33"/>
        <v>50500000</v>
      </c>
      <c r="K550" s="47">
        <f t="shared" si="34"/>
        <v>29220000</v>
      </c>
      <c r="L550" s="48">
        <f t="shared" si="35"/>
        <v>45180000</v>
      </c>
    </row>
    <row r="551" spans="1:12" ht="72" x14ac:dyDescent="0.25">
      <c r="A551" s="43">
        <v>704935</v>
      </c>
      <c r="B551" s="44"/>
      <c r="C551" s="44" t="s">
        <v>4359</v>
      </c>
      <c r="D551" s="45"/>
      <c r="E551" s="46">
        <v>18</v>
      </c>
      <c r="F551" s="46">
        <v>9</v>
      </c>
      <c r="G551" s="46">
        <v>9</v>
      </c>
      <c r="H551" s="46">
        <v>0</v>
      </c>
      <c r="I551" s="47">
        <f t="shared" si="32"/>
        <v>15241500</v>
      </c>
      <c r="J551" s="48">
        <f t="shared" si="33"/>
        <v>62550000</v>
      </c>
      <c r="K551" s="47">
        <f t="shared" si="34"/>
        <v>35190000</v>
      </c>
      <c r="L551" s="48">
        <f t="shared" si="35"/>
        <v>55710000</v>
      </c>
    </row>
    <row r="552" spans="1:12" ht="54" x14ac:dyDescent="0.25">
      <c r="A552" s="43">
        <v>704940</v>
      </c>
      <c r="B552" s="44"/>
      <c r="C552" s="44" t="s">
        <v>4360</v>
      </c>
      <c r="D552" s="45"/>
      <c r="E552" s="46">
        <v>28.49</v>
      </c>
      <c r="F552" s="46">
        <v>12.73</v>
      </c>
      <c r="G552" s="46">
        <v>15.76</v>
      </c>
      <c r="H552" s="46">
        <v>0</v>
      </c>
      <c r="I552" s="47">
        <f t="shared" si="32"/>
        <v>25012455</v>
      </c>
      <c r="J552" s="48">
        <f t="shared" si="33"/>
        <v>103926500</v>
      </c>
      <c r="K552" s="47">
        <f t="shared" si="34"/>
        <v>56016100</v>
      </c>
      <c r="L552" s="48">
        <f t="shared" si="35"/>
        <v>91948900</v>
      </c>
    </row>
    <row r="553" spans="1:12" ht="36" x14ac:dyDescent="0.25">
      <c r="A553" s="43">
        <v>704945</v>
      </c>
      <c r="B553" s="44"/>
      <c r="C553" s="44" t="s">
        <v>4361</v>
      </c>
      <c r="D553" s="45"/>
      <c r="E553" s="46">
        <v>10.9</v>
      </c>
      <c r="F553" s="46">
        <v>4.28</v>
      </c>
      <c r="G553" s="46">
        <v>6.62</v>
      </c>
      <c r="H553" s="46">
        <v>0</v>
      </c>
      <c r="I553" s="47">
        <f t="shared" si="32"/>
        <v>9915780</v>
      </c>
      <c r="J553" s="48">
        <f t="shared" si="33"/>
        <v>41680000</v>
      </c>
      <c r="K553" s="47">
        <f t="shared" si="34"/>
        <v>21555200</v>
      </c>
      <c r="L553" s="48">
        <f t="shared" si="35"/>
        <v>36648800</v>
      </c>
    </row>
    <row r="554" spans="1:12" ht="54" x14ac:dyDescent="0.25">
      <c r="A554" s="43">
        <v>704950</v>
      </c>
      <c r="B554" s="44"/>
      <c r="C554" s="44" t="s">
        <v>4362</v>
      </c>
      <c r="D554" s="45"/>
      <c r="E554" s="46">
        <v>17</v>
      </c>
      <c r="F554" s="46">
        <v>8</v>
      </c>
      <c r="G554" s="46">
        <v>9</v>
      </c>
      <c r="H554" s="46">
        <v>0</v>
      </c>
      <c r="I554" s="47">
        <f t="shared" si="32"/>
        <v>14688000</v>
      </c>
      <c r="J554" s="48">
        <f t="shared" si="33"/>
        <v>60700000</v>
      </c>
      <c r="K554" s="47">
        <f t="shared" si="34"/>
        <v>33340000</v>
      </c>
      <c r="L554" s="48">
        <f t="shared" si="35"/>
        <v>53860000</v>
      </c>
    </row>
    <row r="555" spans="1:12" ht="54" x14ac:dyDescent="0.25">
      <c r="A555" s="43">
        <v>704955</v>
      </c>
      <c r="B555" s="44"/>
      <c r="C555" s="44" t="s">
        <v>4363</v>
      </c>
      <c r="D555" s="45" t="s">
        <v>4364</v>
      </c>
      <c r="E555" s="46">
        <v>18.61</v>
      </c>
      <c r="F555" s="46">
        <v>9.16</v>
      </c>
      <c r="G555" s="46">
        <v>9.4499999999999993</v>
      </c>
      <c r="H555" s="46">
        <v>0</v>
      </c>
      <c r="I555" s="47">
        <f t="shared" si="32"/>
        <v>15843060</v>
      </c>
      <c r="J555" s="48">
        <f t="shared" si="33"/>
        <v>65141000</v>
      </c>
      <c r="K555" s="47">
        <f t="shared" si="34"/>
        <v>36413000</v>
      </c>
      <c r="L555" s="48">
        <f t="shared" si="35"/>
        <v>57959000</v>
      </c>
    </row>
    <row r="556" spans="1:12" ht="36" x14ac:dyDescent="0.25">
      <c r="A556" s="43">
        <v>704960</v>
      </c>
      <c r="B556" s="44"/>
      <c r="C556" s="44" t="s">
        <v>4365</v>
      </c>
      <c r="D556" s="45"/>
      <c r="E556" s="46">
        <v>10.72</v>
      </c>
      <c r="F556" s="46">
        <v>3.99</v>
      </c>
      <c r="G556" s="46">
        <v>6.73</v>
      </c>
      <c r="H556" s="46">
        <v>0</v>
      </c>
      <c r="I556" s="47">
        <f t="shared" si="32"/>
        <v>9880665</v>
      </c>
      <c r="J556" s="48">
        <f t="shared" si="33"/>
        <v>41704500</v>
      </c>
      <c r="K556" s="47">
        <f t="shared" si="34"/>
        <v>21245300</v>
      </c>
      <c r="L556" s="48">
        <f t="shared" si="35"/>
        <v>36589700</v>
      </c>
    </row>
    <row r="557" spans="1:12" ht="36" x14ac:dyDescent="0.25">
      <c r="A557" s="43">
        <v>704965</v>
      </c>
      <c r="B557" s="44"/>
      <c r="C557" s="44" t="s">
        <v>4366</v>
      </c>
      <c r="D557" s="45"/>
      <c r="E557" s="46">
        <v>10.5</v>
      </c>
      <c r="F557" s="46">
        <v>5</v>
      </c>
      <c r="G557" s="46">
        <v>5.5</v>
      </c>
      <c r="H557" s="46">
        <v>0</v>
      </c>
      <c r="I557" s="47">
        <f t="shared" si="32"/>
        <v>9037500</v>
      </c>
      <c r="J557" s="48">
        <f t="shared" si="33"/>
        <v>37300000</v>
      </c>
      <c r="K557" s="47">
        <f t="shared" si="34"/>
        <v>20580000</v>
      </c>
      <c r="L557" s="48">
        <f t="shared" si="35"/>
        <v>33120000</v>
      </c>
    </row>
    <row r="558" spans="1:12" ht="90" x14ac:dyDescent="0.25">
      <c r="A558" s="43">
        <v>704970</v>
      </c>
      <c r="B558" s="44"/>
      <c r="C558" s="44" t="s">
        <v>4367</v>
      </c>
      <c r="D558" s="45"/>
      <c r="E558" s="46">
        <v>59.59</v>
      </c>
      <c r="F558" s="46">
        <v>25.61</v>
      </c>
      <c r="G558" s="46">
        <v>33.979999999999997</v>
      </c>
      <c r="H558" s="46">
        <v>0</v>
      </c>
      <c r="I558" s="47">
        <f t="shared" si="32"/>
        <v>52912335</v>
      </c>
      <c r="J558" s="48">
        <f t="shared" si="33"/>
        <v>220676499.99999997</v>
      </c>
      <c r="K558" s="47">
        <f t="shared" si="34"/>
        <v>117377300</v>
      </c>
      <c r="L558" s="48">
        <f t="shared" si="35"/>
        <v>194851700</v>
      </c>
    </row>
    <row r="559" spans="1:12" ht="72" x14ac:dyDescent="0.25">
      <c r="A559" s="43">
        <v>704975</v>
      </c>
      <c r="B559" s="44"/>
      <c r="C559" s="44" t="s">
        <v>4368</v>
      </c>
      <c r="D559" s="45"/>
      <c r="E559" s="46">
        <v>25.95</v>
      </c>
      <c r="F559" s="46">
        <v>10.41</v>
      </c>
      <c r="G559" s="46">
        <v>15.54</v>
      </c>
      <c r="H559" s="46">
        <v>0</v>
      </c>
      <c r="I559" s="47">
        <f t="shared" si="32"/>
        <v>23477535</v>
      </c>
      <c r="J559" s="48">
        <f t="shared" si="33"/>
        <v>98512500</v>
      </c>
      <c r="K559" s="47">
        <f t="shared" si="34"/>
        <v>51270900</v>
      </c>
      <c r="L559" s="48">
        <f t="shared" si="35"/>
        <v>86702100</v>
      </c>
    </row>
    <row r="560" spans="1:12" ht="54" x14ac:dyDescent="0.25">
      <c r="A560" s="43">
        <v>704980</v>
      </c>
      <c r="B560" s="44"/>
      <c r="C560" s="44" t="s">
        <v>4369</v>
      </c>
      <c r="D560" s="45"/>
      <c r="E560" s="46">
        <v>55.08</v>
      </c>
      <c r="F560" s="46">
        <v>19.28</v>
      </c>
      <c r="G560" s="46">
        <v>35.799999999999997</v>
      </c>
      <c r="H560" s="46">
        <v>0</v>
      </c>
      <c r="I560" s="47">
        <f t="shared" si="32"/>
        <v>51483480</v>
      </c>
      <c r="J560" s="48">
        <f t="shared" si="33"/>
        <v>218248000</v>
      </c>
      <c r="K560" s="47">
        <f t="shared" si="34"/>
        <v>109416000</v>
      </c>
      <c r="L560" s="48">
        <f t="shared" si="35"/>
        <v>191040000</v>
      </c>
    </row>
    <row r="561" spans="1:12" ht="72" x14ac:dyDescent="0.25">
      <c r="A561" s="43">
        <v>704985</v>
      </c>
      <c r="B561" s="44"/>
      <c r="C561" s="44" t="s">
        <v>4370</v>
      </c>
      <c r="D561" s="45"/>
      <c r="E561" s="46">
        <v>55</v>
      </c>
      <c r="F561" s="46">
        <v>26</v>
      </c>
      <c r="G561" s="46">
        <v>29</v>
      </c>
      <c r="H561" s="46">
        <v>0</v>
      </c>
      <c r="I561" s="47">
        <f t="shared" si="32"/>
        <v>47451000</v>
      </c>
      <c r="J561" s="48">
        <f t="shared" si="33"/>
        <v>196000000</v>
      </c>
      <c r="K561" s="47">
        <f t="shared" si="34"/>
        <v>107840000</v>
      </c>
      <c r="L561" s="48">
        <f t="shared" si="35"/>
        <v>173960000</v>
      </c>
    </row>
    <row r="562" spans="1:12" ht="36" x14ac:dyDescent="0.25">
      <c r="A562" s="43">
        <v>704990</v>
      </c>
      <c r="B562" s="44"/>
      <c r="C562" s="44" t="s">
        <v>4371</v>
      </c>
      <c r="D562" s="45"/>
      <c r="E562" s="46">
        <v>55.08</v>
      </c>
      <c r="F562" s="46">
        <v>19.28</v>
      </c>
      <c r="G562" s="46">
        <v>35.799999999999997</v>
      </c>
      <c r="H562" s="46">
        <v>0</v>
      </c>
      <c r="I562" s="47">
        <f t="shared" si="32"/>
        <v>51483480</v>
      </c>
      <c r="J562" s="48">
        <f t="shared" si="33"/>
        <v>218248000</v>
      </c>
      <c r="K562" s="47">
        <f t="shared" si="34"/>
        <v>109416000</v>
      </c>
      <c r="L562" s="48">
        <f t="shared" si="35"/>
        <v>191040000</v>
      </c>
    </row>
    <row r="563" spans="1:12" ht="54" x14ac:dyDescent="0.25">
      <c r="A563" s="43">
        <v>704995</v>
      </c>
      <c r="B563" s="44"/>
      <c r="C563" s="44" t="s">
        <v>4372</v>
      </c>
      <c r="D563" s="45"/>
      <c r="E563" s="46">
        <v>8.83</v>
      </c>
      <c r="F563" s="46">
        <v>4.3499999999999996</v>
      </c>
      <c r="G563" s="46">
        <v>4.4800000000000004</v>
      </c>
      <c r="H563" s="46">
        <v>0</v>
      </c>
      <c r="I563" s="47">
        <f t="shared" si="32"/>
        <v>7514925.0000000009</v>
      </c>
      <c r="J563" s="48">
        <f t="shared" si="33"/>
        <v>30895500.000000004</v>
      </c>
      <c r="K563" s="47">
        <f t="shared" si="34"/>
        <v>17276300</v>
      </c>
      <c r="L563" s="48">
        <f t="shared" si="35"/>
        <v>27490700</v>
      </c>
    </row>
    <row r="564" spans="1:12" ht="54" x14ac:dyDescent="0.25">
      <c r="A564" s="43">
        <v>705000</v>
      </c>
      <c r="B564" s="44"/>
      <c r="C564" s="44" t="s">
        <v>4373</v>
      </c>
      <c r="D564" s="45"/>
      <c r="E564" s="46">
        <v>16.18</v>
      </c>
      <c r="F564" s="46">
        <v>6.02</v>
      </c>
      <c r="G564" s="46">
        <v>10.16</v>
      </c>
      <c r="H564" s="46">
        <v>0</v>
      </c>
      <c r="I564" s="47">
        <f t="shared" si="32"/>
        <v>14914470</v>
      </c>
      <c r="J564" s="48">
        <f t="shared" si="33"/>
        <v>62953000</v>
      </c>
      <c r="K564" s="47">
        <f t="shared" si="34"/>
        <v>32066600</v>
      </c>
      <c r="L564" s="48">
        <f t="shared" si="35"/>
        <v>55231400</v>
      </c>
    </row>
    <row r="565" spans="1:12" ht="36" x14ac:dyDescent="0.25">
      <c r="A565" s="43">
        <v>705005</v>
      </c>
      <c r="B565" s="44"/>
      <c r="C565" s="44" t="s">
        <v>4374</v>
      </c>
      <c r="D565" s="45"/>
      <c r="E565" s="46">
        <v>13.2</v>
      </c>
      <c r="F565" s="46">
        <v>4.91</v>
      </c>
      <c r="G565" s="46">
        <v>8.2899999999999991</v>
      </c>
      <c r="H565" s="46">
        <v>0</v>
      </c>
      <c r="I565" s="47">
        <f t="shared" si="32"/>
        <v>12168284.999999998</v>
      </c>
      <c r="J565" s="48">
        <f t="shared" si="33"/>
        <v>51362499.999999993</v>
      </c>
      <c r="K565" s="47">
        <f t="shared" si="34"/>
        <v>26160900</v>
      </c>
      <c r="L565" s="48">
        <f t="shared" si="35"/>
        <v>45062100</v>
      </c>
    </row>
    <row r="566" spans="1:12" ht="36" x14ac:dyDescent="0.25">
      <c r="A566" s="43">
        <v>705010</v>
      </c>
      <c r="B566" s="44"/>
      <c r="C566" s="44" t="s">
        <v>4375</v>
      </c>
      <c r="D566" s="45"/>
      <c r="E566" s="46">
        <v>24.66</v>
      </c>
      <c r="F566" s="46">
        <v>8.6300000000000008</v>
      </c>
      <c r="G566" s="46">
        <v>16.03</v>
      </c>
      <c r="H566" s="46">
        <v>0</v>
      </c>
      <c r="I566" s="47">
        <f t="shared" si="32"/>
        <v>23050905</v>
      </c>
      <c r="J566" s="48">
        <f t="shared" si="33"/>
        <v>97718500</v>
      </c>
      <c r="K566" s="47">
        <f t="shared" si="34"/>
        <v>48987300.000000007</v>
      </c>
      <c r="L566" s="48">
        <f t="shared" si="35"/>
        <v>85535700</v>
      </c>
    </row>
    <row r="567" spans="1:12" ht="54" x14ac:dyDescent="0.25">
      <c r="A567" s="43">
        <v>705015</v>
      </c>
      <c r="B567" s="44"/>
      <c r="C567" s="44" t="s">
        <v>4376</v>
      </c>
      <c r="D567" s="45"/>
      <c r="E567" s="46">
        <v>61.65</v>
      </c>
      <c r="F567" s="46">
        <v>21.58</v>
      </c>
      <c r="G567" s="46">
        <v>40.07</v>
      </c>
      <c r="H567" s="46">
        <v>0</v>
      </c>
      <c r="I567" s="47">
        <f t="shared" si="32"/>
        <v>57624330</v>
      </c>
      <c r="J567" s="48">
        <f t="shared" si="33"/>
        <v>244280000</v>
      </c>
      <c r="K567" s="47">
        <f t="shared" si="34"/>
        <v>122467200</v>
      </c>
      <c r="L567" s="48">
        <f t="shared" si="35"/>
        <v>213826800</v>
      </c>
    </row>
    <row r="568" spans="1:12" ht="54" x14ac:dyDescent="0.25">
      <c r="A568" s="43">
        <v>705020</v>
      </c>
      <c r="B568" s="44"/>
      <c r="C568" s="44" t="s">
        <v>4377</v>
      </c>
      <c r="D568" s="45"/>
      <c r="E568" s="46">
        <v>61.65</v>
      </c>
      <c r="F568" s="46">
        <v>21.58</v>
      </c>
      <c r="G568" s="46">
        <v>40.07</v>
      </c>
      <c r="H568" s="46">
        <v>0</v>
      </c>
      <c r="I568" s="47">
        <f t="shared" si="32"/>
        <v>57624330</v>
      </c>
      <c r="J568" s="48">
        <f t="shared" si="33"/>
        <v>244280000</v>
      </c>
      <c r="K568" s="47">
        <f t="shared" si="34"/>
        <v>122467200</v>
      </c>
      <c r="L568" s="48">
        <f t="shared" si="35"/>
        <v>213826800</v>
      </c>
    </row>
    <row r="569" spans="1:12" ht="19.5" x14ac:dyDescent="0.25">
      <c r="A569" s="43">
        <v>705025</v>
      </c>
      <c r="B569" s="44"/>
      <c r="C569" s="44" t="s">
        <v>4378</v>
      </c>
      <c r="D569" s="45"/>
      <c r="E569" s="46">
        <v>15.63</v>
      </c>
      <c r="F569" s="46">
        <v>5.47</v>
      </c>
      <c r="G569" s="46">
        <v>10.16</v>
      </c>
      <c r="H569" s="46">
        <v>0</v>
      </c>
      <c r="I569" s="47">
        <f t="shared" si="32"/>
        <v>14610045</v>
      </c>
      <c r="J569" s="48">
        <f t="shared" si="33"/>
        <v>61935500</v>
      </c>
      <c r="K569" s="47">
        <f t="shared" si="34"/>
        <v>31049100</v>
      </c>
      <c r="L569" s="48">
        <f t="shared" si="35"/>
        <v>54213900</v>
      </c>
    </row>
    <row r="570" spans="1:12" ht="19.5" x14ac:dyDescent="0.25">
      <c r="A570" s="43">
        <v>705030</v>
      </c>
      <c r="B570" s="44"/>
      <c r="C570" s="44" t="s">
        <v>4379</v>
      </c>
      <c r="D570" s="45"/>
      <c r="E570" s="46">
        <v>15.63</v>
      </c>
      <c r="F570" s="46">
        <v>5.47</v>
      </c>
      <c r="G570" s="46">
        <v>10.16</v>
      </c>
      <c r="H570" s="46">
        <v>0</v>
      </c>
      <c r="I570" s="47">
        <f t="shared" si="32"/>
        <v>14610045</v>
      </c>
      <c r="J570" s="48">
        <f t="shared" si="33"/>
        <v>61935500</v>
      </c>
      <c r="K570" s="47">
        <f t="shared" si="34"/>
        <v>31049100</v>
      </c>
      <c r="L570" s="48">
        <f t="shared" si="35"/>
        <v>54213900</v>
      </c>
    </row>
    <row r="571" spans="1:12" ht="19.5" x14ac:dyDescent="0.25">
      <c r="A571" s="43">
        <v>705035</v>
      </c>
      <c r="B571" s="44"/>
      <c r="C571" s="44" t="s">
        <v>4380</v>
      </c>
      <c r="D571" s="45"/>
      <c r="E571" s="46">
        <v>18.77</v>
      </c>
      <c r="F571" s="46">
        <v>6.57</v>
      </c>
      <c r="G571" s="46">
        <v>12.2</v>
      </c>
      <c r="H571" s="46">
        <v>0</v>
      </c>
      <c r="I571" s="47">
        <f t="shared" si="32"/>
        <v>17544495</v>
      </c>
      <c r="J571" s="48">
        <f t="shared" si="33"/>
        <v>74374500</v>
      </c>
      <c r="K571" s="47">
        <f t="shared" si="34"/>
        <v>37286500</v>
      </c>
      <c r="L571" s="48">
        <f t="shared" si="35"/>
        <v>65102500</v>
      </c>
    </row>
    <row r="572" spans="1:12" ht="270" x14ac:dyDescent="0.25">
      <c r="A572" s="43">
        <v>705040</v>
      </c>
      <c r="B572" s="44"/>
      <c r="C572" s="44" t="s">
        <v>4381</v>
      </c>
      <c r="D572" s="45" t="s">
        <v>4382</v>
      </c>
      <c r="E572" s="46">
        <v>115</v>
      </c>
      <c r="F572" s="46">
        <v>65</v>
      </c>
      <c r="G572" s="46">
        <v>50</v>
      </c>
      <c r="H572" s="46">
        <v>0</v>
      </c>
      <c r="I572" s="47">
        <f t="shared" si="32"/>
        <v>92977500</v>
      </c>
      <c r="J572" s="48">
        <f t="shared" si="33"/>
        <v>375250000</v>
      </c>
      <c r="K572" s="47">
        <f t="shared" si="34"/>
        <v>223250000</v>
      </c>
      <c r="L572" s="48">
        <f t="shared" si="35"/>
        <v>337250000</v>
      </c>
    </row>
    <row r="573" spans="1:12" ht="216" x14ac:dyDescent="0.25">
      <c r="A573" s="43">
        <v>705045</v>
      </c>
      <c r="B573" s="44"/>
      <c r="C573" s="44" t="s">
        <v>4383</v>
      </c>
      <c r="D573" s="45" t="s">
        <v>4315</v>
      </c>
      <c r="E573" s="46">
        <v>160</v>
      </c>
      <c r="F573" s="46">
        <v>60</v>
      </c>
      <c r="G573" s="46">
        <v>100</v>
      </c>
      <c r="H573" s="46">
        <v>0</v>
      </c>
      <c r="I573" s="47">
        <f t="shared" si="32"/>
        <v>147210000</v>
      </c>
      <c r="J573" s="48">
        <f t="shared" si="33"/>
        <v>621000000</v>
      </c>
      <c r="K573" s="47">
        <f t="shared" si="34"/>
        <v>317000000</v>
      </c>
      <c r="L573" s="48">
        <f t="shared" si="35"/>
        <v>545000000</v>
      </c>
    </row>
    <row r="574" spans="1:12" ht="270" x14ac:dyDescent="0.25">
      <c r="A574" s="43">
        <v>705050</v>
      </c>
      <c r="B574" s="44"/>
      <c r="C574" s="44" t="s">
        <v>4384</v>
      </c>
      <c r="D574" s="45" t="s">
        <v>4385</v>
      </c>
      <c r="E574" s="46">
        <v>160</v>
      </c>
      <c r="F574" s="46">
        <v>60</v>
      </c>
      <c r="G574" s="46">
        <v>100</v>
      </c>
      <c r="H574" s="46">
        <v>0</v>
      </c>
      <c r="I574" s="47">
        <f t="shared" si="32"/>
        <v>147210000</v>
      </c>
      <c r="J574" s="48">
        <f t="shared" si="33"/>
        <v>621000000</v>
      </c>
      <c r="K574" s="47">
        <f t="shared" si="34"/>
        <v>317000000</v>
      </c>
      <c r="L574" s="48">
        <f t="shared" si="35"/>
        <v>545000000</v>
      </c>
    </row>
    <row r="575" spans="1:12" ht="216" x14ac:dyDescent="0.25">
      <c r="A575" s="43">
        <v>705055</v>
      </c>
      <c r="B575" s="44"/>
      <c r="C575" s="44" t="s">
        <v>4386</v>
      </c>
      <c r="D575" s="45" t="s">
        <v>4315</v>
      </c>
      <c r="E575" s="46">
        <v>160</v>
      </c>
      <c r="F575" s="46">
        <v>60</v>
      </c>
      <c r="G575" s="46">
        <v>100</v>
      </c>
      <c r="H575" s="46">
        <v>0</v>
      </c>
      <c r="I575" s="47">
        <f t="shared" si="32"/>
        <v>147210000</v>
      </c>
      <c r="J575" s="48">
        <f t="shared" si="33"/>
        <v>621000000</v>
      </c>
      <c r="K575" s="47">
        <f t="shared" si="34"/>
        <v>317000000</v>
      </c>
      <c r="L575" s="48">
        <f t="shared" si="35"/>
        <v>545000000</v>
      </c>
    </row>
    <row r="576" spans="1:12" ht="54" x14ac:dyDescent="0.25">
      <c r="A576" s="43">
        <v>705060</v>
      </c>
      <c r="B576" s="44" t="s">
        <v>16</v>
      </c>
      <c r="C576" s="44" t="s">
        <v>4387</v>
      </c>
      <c r="D576" s="45"/>
      <c r="E576" s="46">
        <v>131.69999999999999</v>
      </c>
      <c r="F576" s="46">
        <v>36</v>
      </c>
      <c r="G576" s="46">
        <v>95.7</v>
      </c>
      <c r="H576" s="46">
        <v>0</v>
      </c>
      <c r="I576" s="47">
        <f t="shared" si="32"/>
        <v>129024000</v>
      </c>
      <c r="J576" s="48">
        <f t="shared" si="33"/>
        <v>554670000</v>
      </c>
      <c r="K576" s="47">
        <f t="shared" si="34"/>
        <v>263742000</v>
      </c>
      <c r="L576" s="48">
        <f t="shared" si="35"/>
        <v>481938000</v>
      </c>
    </row>
    <row r="577" spans="1:12" ht="54" x14ac:dyDescent="0.25">
      <c r="A577" s="43">
        <v>705065</v>
      </c>
      <c r="B577" s="44" t="s">
        <v>16</v>
      </c>
      <c r="C577" s="44" t="s">
        <v>4388</v>
      </c>
      <c r="D577" s="45"/>
      <c r="E577" s="46">
        <v>134.1</v>
      </c>
      <c r="F577" s="46">
        <v>22.8</v>
      </c>
      <c r="G577" s="46">
        <v>111.3</v>
      </c>
      <c r="H577" s="46">
        <v>0</v>
      </c>
      <c r="I577" s="47">
        <f t="shared" si="32"/>
        <v>139501800</v>
      </c>
      <c r="J577" s="48">
        <f t="shared" si="33"/>
        <v>609810000</v>
      </c>
      <c r="K577" s="47">
        <f t="shared" si="34"/>
        <v>271458000</v>
      </c>
      <c r="L577" s="48">
        <f t="shared" si="35"/>
        <v>525222000</v>
      </c>
    </row>
    <row r="578" spans="1:12" ht="54" x14ac:dyDescent="0.25">
      <c r="A578" s="43">
        <v>705070</v>
      </c>
      <c r="B578" s="44" t="s">
        <v>16</v>
      </c>
      <c r="C578" s="44" t="s">
        <v>4389</v>
      </c>
      <c r="D578" s="45"/>
      <c r="E578" s="46">
        <v>134.1</v>
      </c>
      <c r="F578" s="46">
        <v>22.8</v>
      </c>
      <c r="G578" s="46">
        <v>111.3</v>
      </c>
      <c r="H578" s="46">
        <v>0</v>
      </c>
      <c r="I578" s="47">
        <f t="shared" si="32"/>
        <v>139501800</v>
      </c>
      <c r="J578" s="48">
        <f t="shared" si="33"/>
        <v>609810000</v>
      </c>
      <c r="K578" s="47">
        <f t="shared" si="34"/>
        <v>271458000</v>
      </c>
      <c r="L578" s="48">
        <f t="shared" si="35"/>
        <v>525222000</v>
      </c>
    </row>
    <row r="579" spans="1:12" ht="36" x14ac:dyDescent="0.25">
      <c r="A579" s="43">
        <v>705075</v>
      </c>
      <c r="B579" s="44"/>
      <c r="C579" s="44" t="s">
        <v>4390</v>
      </c>
      <c r="D579" s="45"/>
      <c r="E579" s="46">
        <v>11.3</v>
      </c>
      <c r="F579" s="46">
        <v>4.2</v>
      </c>
      <c r="G579" s="46">
        <v>7.1</v>
      </c>
      <c r="H579" s="46">
        <v>0</v>
      </c>
      <c r="I579" s="47">
        <f t="shared" ref="I579:I642" si="36">F579*553500+G579*1140000</f>
        <v>10418700</v>
      </c>
      <c r="J579" s="48">
        <f t="shared" ref="J579:J642" si="37">F579*1850000+G579*5100000</f>
        <v>43980000</v>
      </c>
      <c r="K579" s="47">
        <f t="shared" ref="K579:K642" si="38">F579*1850000+G579*2060000</f>
        <v>22396000</v>
      </c>
      <c r="L579" s="48">
        <f t="shared" ref="L579:L642" si="39">F579*1850000+G579*4340000</f>
        <v>38584000</v>
      </c>
    </row>
    <row r="580" spans="1:12" ht="90" x14ac:dyDescent="0.25">
      <c r="A580" s="43">
        <v>705080</v>
      </c>
      <c r="B580" s="44" t="s">
        <v>24</v>
      </c>
      <c r="C580" s="44" t="s">
        <v>4391</v>
      </c>
      <c r="D580" s="45" t="s">
        <v>4392</v>
      </c>
      <c r="E580" s="46">
        <v>5.8</v>
      </c>
      <c r="F580" s="46">
        <v>1.8</v>
      </c>
      <c r="G580" s="46">
        <v>4</v>
      </c>
      <c r="H580" s="46">
        <v>0</v>
      </c>
      <c r="I580" s="47">
        <f t="shared" si="36"/>
        <v>5556300</v>
      </c>
      <c r="J580" s="48">
        <f t="shared" si="37"/>
        <v>23730000</v>
      </c>
      <c r="K580" s="47">
        <f t="shared" si="38"/>
        <v>11570000</v>
      </c>
      <c r="L580" s="48">
        <f t="shared" si="39"/>
        <v>20690000</v>
      </c>
    </row>
    <row r="581" spans="1:12" ht="72" x14ac:dyDescent="0.25">
      <c r="A581" s="43">
        <v>705085</v>
      </c>
      <c r="B581" s="44" t="s">
        <v>24</v>
      </c>
      <c r="C581" s="44" t="s">
        <v>4393</v>
      </c>
      <c r="D581" s="45"/>
      <c r="E581" s="46">
        <v>7.7</v>
      </c>
      <c r="F581" s="46">
        <v>2.4</v>
      </c>
      <c r="G581" s="46">
        <v>5.3</v>
      </c>
      <c r="H581" s="46">
        <v>0</v>
      </c>
      <c r="I581" s="47">
        <f t="shared" si="36"/>
        <v>7370400</v>
      </c>
      <c r="J581" s="48">
        <f t="shared" si="37"/>
        <v>31470000</v>
      </c>
      <c r="K581" s="47">
        <f t="shared" si="38"/>
        <v>15358000</v>
      </c>
      <c r="L581" s="48">
        <f t="shared" si="39"/>
        <v>27442000</v>
      </c>
    </row>
    <row r="582" spans="1:12" ht="252" x14ac:dyDescent="0.25">
      <c r="A582" s="43">
        <v>705090</v>
      </c>
      <c r="B582" s="44" t="s">
        <v>16</v>
      </c>
      <c r="C582" s="44" t="s">
        <v>4394</v>
      </c>
      <c r="D582" s="45" t="s">
        <v>4395</v>
      </c>
      <c r="E582" s="46">
        <v>90.2</v>
      </c>
      <c r="F582" s="46">
        <v>12</v>
      </c>
      <c r="G582" s="46">
        <v>78.2</v>
      </c>
      <c r="H582" s="46">
        <v>0</v>
      </c>
      <c r="I582" s="47">
        <f t="shared" si="36"/>
        <v>95790000</v>
      </c>
      <c r="J582" s="48">
        <f t="shared" si="37"/>
        <v>421020000</v>
      </c>
      <c r="K582" s="47">
        <f t="shared" si="38"/>
        <v>183292000</v>
      </c>
      <c r="L582" s="48">
        <f t="shared" si="39"/>
        <v>361588000</v>
      </c>
    </row>
    <row r="583" spans="1:12" ht="144" x14ac:dyDescent="0.25">
      <c r="A583" s="43">
        <v>705092</v>
      </c>
      <c r="B583" s="44" t="s">
        <v>16</v>
      </c>
      <c r="C583" s="44" t="s">
        <v>4396</v>
      </c>
      <c r="D583" s="45" t="s">
        <v>4397</v>
      </c>
      <c r="E583" s="46">
        <v>0</v>
      </c>
      <c r="F583" s="46">
        <v>0</v>
      </c>
      <c r="G583" s="46">
        <v>0</v>
      </c>
      <c r="H583" s="46">
        <v>0</v>
      </c>
      <c r="I583" s="47">
        <f t="shared" si="36"/>
        <v>0</v>
      </c>
      <c r="J583" s="48">
        <f t="shared" si="37"/>
        <v>0</v>
      </c>
      <c r="K583" s="47">
        <f t="shared" si="38"/>
        <v>0</v>
      </c>
      <c r="L583" s="48">
        <f t="shared" si="39"/>
        <v>0</v>
      </c>
    </row>
    <row r="584" spans="1:12" ht="306" x14ac:dyDescent="0.25">
      <c r="A584" s="43">
        <v>705290</v>
      </c>
      <c r="B584" s="44"/>
      <c r="C584" s="44" t="s">
        <v>4398</v>
      </c>
      <c r="D584" s="45" t="s">
        <v>4399</v>
      </c>
      <c r="E584" s="46">
        <v>5</v>
      </c>
      <c r="F584" s="46">
        <v>5</v>
      </c>
      <c r="G584" s="46">
        <v>0</v>
      </c>
      <c r="H584" s="46">
        <v>0</v>
      </c>
      <c r="I584" s="47">
        <f t="shared" si="36"/>
        <v>2767500</v>
      </c>
      <c r="J584" s="48">
        <f t="shared" si="37"/>
        <v>9250000</v>
      </c>
      <c r="K584" s="47">
        <f t="shared" si="38"/>
        <v>9250000</v>
      </c>
      <c r="L584" s="48">
        <f t="shared" si="39"/>
        <v>9250000</v>
      </c>
    </row>
    <row r="585" spans="1:12" ht="198" x14ac:dyDescent="0.25">
      <c r="A585" s="43">
        <v>705295</v>
      </c>
      <c r="B585" s="44"/>
      <c r="C585" s="44" t="s">
        <v>4400</v>
      </c>
      <c r="D585" s="45" t="s">
        <v>4401</v>
      </c>
      <c r="E585" s="46">
        <v>3</v>
      </c>
      <c r="F585" s="46">
        <v>3</v>
      </c>
      <c r="G585" s="46">
        <v>0</v>
      </c>
      <c r="H585" s="46">
        <v>0</v>
      </c>
      <c r="I585" s="47">
        <f t="shared" si="36"/>
        <v>1660500</v>
      </c>
      <c r="J585" s="48">
        <f t="shared" si="37"/>
        <v>5550000</v>
      </c>
      <c r="K585" s="47">
        <f t="shared" si="38"/>
        <v>5550000</v>
      </c>
      <c r="L585" s="48">
        <f t="shared" si="39"/>
        <v>5550000</v>
      </c>
    </row>
    <row r="586" spans="1:12" ht="180" x14ac:dyDescent="0.25">
      <c r="A586" s="43">
        <v>705300</v>
      </c>
      <c r="B586" s="44"/>
      <c r="C586" s="44" t="s">
        <v>4402</v>
      </c>
      <c r="D586" s="45" t="s">
        <v>4403</v>
      </c>
      <c r="E586" s="46">
        <v>5</v>
      </c>
      <c r="F586" s="46">
        <v>5</v>
      </c>
      <c r="G586" s="46">
        <v>0</v>
      </c>
      <c r="H586" s="46">
        <v>0</v>
      </c>
      <c r="I586" s="47">
        <f t="shared" si="36"/>
        <v>2767500</v>
      </c>
      <c r="J586" s="48">
        <f t="shared" si="37"/>
        <v>9250000</v>
      </c>
      <c r="K586" s="47">
        <f t="shared" si="38"/>
        <v>9250000</v>
      </c>
      <c r="L586" s="48">
        <f t="shared" si="39"/>
        <v>9250000</v>
      </c>
    </row>
    <row r="587" spans="1:12" ht="198" x14ac:dyDescent="0.25">
      <c r="A587" s="43">
        <v>705305</v>
      </c>
      <c r="B587" s="44"/>
      <c r="C587" s="44" t="s">
        <v>4404</v>
      </c>
      <c r="D587" s="45" t="s">
        <v>4405</v>
      </c>
      <c r="E587" s="46">
        <v>15</v>
      </c>
      <c r="F587" s="46">
        <v>15</v>
      </c>
      <c r="G587" s="46">
        <v>0</v>
      </c>
      <c r="H587" s="46">
        <v>0</v>
      </c>
      <c r="I587" s="47">
        <f t="shared" si="36"/>
        <v>8302500</v>
      </c>
      <c r="J587" s="48">
        <f t="shared" si="37"/>
        <v>27750000</v>
      </c>
      <c r="K587" s="47">
        <f t="shared" si="38"/>
        <v>27750000</v>
      </c>
      <c r="L587" s="48">
        <f t="shared" si="39"/>
        <v>27750000</v>
      </c>
    </row>
    <row r="588" spans="1:12" ht="108" x14ac:dyDescent="0.25">
      <c r="A588" s="43">
        <v>705315</v>
      </c>
      <c r="B588" s="44"/>
      <c r="C588" s="44" t="s">
        <v>4406</v>
      </c>
      <c r="D588" s="45" t="s">
        <v>4407</v>
      </c>
      <c r="E588" s="46">
        <v>30</v>
      </c>
      <c r="F588" s="46">
        <v>30</v>
      </c>
      <c r="G588" s="46">
        <v>0</v>
      </c>
      <c r="H588" s="46">
        <v>0</v>
      </c>
      <c r="I588" s="47">
        <f t="shared" si="36"/>
        <v>16605000</v>
      </c>
      <c r="J588" s="48">
        <f t="shared" si="37"/>
        <v>55500000</v>
      </c>
      <c r="K588" s="47">
        <f t="shared" si="38"/>
        <v>55500000</v>
      </c>
      <c r="L588" s="48">
        <f t="shared" si="39"/>
        <v>55500000</v>
      </c>
    </row>
    <row r="589" spans="1:12" ht="72" x14ac:dyDescent="0.25">
      <c r="A589" s="43">
        <v>705320</v>
      </c>
      <c r="B589" s="44"/>
      <c r="C589" s="44" t="s">
        <v>4408</v>
      </c>
      <c r="D589" s="45"/>
      <c r="E589" s="46">
        <v>1.2</v>
      </c>
      <c r="F589" s="46">
        <v>1.2</v>
      </c>
      <c r="G589" s="46">
        <v>0</v>
      </c>
      <c r="H589" s="46">
        <v>0</v>
      </c>
      <c r="I589" s="47">
        <f t="shared" si="36"/>
        <v>664200</v>
      </c>
      <c r="J589" s="48">
        <f t="shared" si="37"/>
        <v>2220000</v>
      </c>
      <c r="K589" s="47">
        <f t="shared" si="38"/>
        <v>2220000</v>
      </c>
      <c r="L589" s="48">
        <f t="shared" si="39"/>
        <v>2220000</v>
      </c>
    </row>
    <row r="590" spans="1:12" ht="216" x14ac:dyDescent="0.25">
      <c r="A590" s="43">
        <v>705325</v>
      </c>
      <c r="B590" s="44"/>
      <c r="C590" s="44" t="s">
        <v>4409</v>
      </c>
      <c r="D590" s="45" t="s">
        <v>4410</v>
      </c>
      <c r="E590" s="46">
        <v>10</v>
      </c>
      <c r="F590" s="46">
        <v>10</v>
      </c>
      <c r="G590" s="46">
        <v>0</v>
      </c>
      <c r="H590" s="46">
        <v>0</v>
      </c>
      <c r="I590" s="47">
        <f t="shared" si="36"/>
        <v>5535000</v>
      </c>
      <c r="J590" s="48">
        <f t="shared" si="37"/>
        <v>18500000</v>
      </c>
      <c r="K590" s="47">
        <f t="shared" si="38"/>
        <v>18500000</v>
      </c>
      <c r="L590" s="48">
        <f t="shared" si="39"/>
        <v>18500000</v>
      </c>
    </row>
    <row r="591" spans="1:12" ht="90" x14ac:dyDescent="0.25">
      <c r="A591" s="43">
        <v>705330</v>
      </c>
      <c r="B591" s="44"/>
      <c r="C591" s="44" t="s">
        <v>4411</v>
      </c>
      <c r="D591" s="45"/>
      <c r="E591" s="46">
        <v>4</v>
      </c>
      <c r="F591" s="46">
        <v>0</v>
      </c>
      <c r="G591" s="46">
        <v>4</v>
      </c>
      <c r="H591" s="46">
        <v>0</v>
      </c>
      <c r="I591" s="47">
        <f t="shared" si="36"/>
        <v>4560000</v>
      </c>
      <c r="J591" s="48">
        <f t="shared" si="37"/>
        <v>20400000</v>
      </c>
      <c r="K591" s="47">
        <f t="shared" si="38"/>
        <v>8240000</v>
      </c>
      <c r="L591" s="48">
        <f t="shared" si="39"/>
        <v>17360000</v>
      </c>
    </row>
    <row r="592" spans="1:12" ht="180" x14ac:dyDescent="0.25">
      <c r="A592" s="43">
        <v>705335</v>
      </c>
      <c r="B592" s="44"/>
      <c r="C592" s="44" t="s">
        <v>4402</v>
      </c>
      <c r="D592" s="45" t="s">
        <v>4412</v>
      </c>
      <c r="E592" s="46">
        <v>5</v>
      </c>
      <c r="F592" s="46">
        <v>5</v>
      </c>
      <c r="G592" s="46">
        <v>0</v>
      </c>
      <c r="H592" s="46">
        <v>0</v>
      </c>
      <c r="I592" s="47">
        <f t="shared" si="36"/>
        <v>2767500</v>
      </c>
      <c r="J592" s="48">
        <f t="shared" si="37"/>
        <v>9250000</v>
      </c>
      <c r="K592" s="47">
        <f t="shared" si="38"/>
        <v>9250000</v>
      </c>
      <c r="L592" s="48">
        <f t="shared" si="39"/>
        <v>9250000</v>
      </c>
    </row>
    <row r="593" spans="1:12" ht="198" x14ac:dyDescent="0.25">
      <c r="A593" s="43">
        <v>705340</v>
      </c>
      <c r="B593" s="44"/>
      <c r="C593" s="44" t="s">
        <v>4404</v>
      </c>
      <c r="D593" s="45" t="s">
        <v>4413</v>
      </c>
      <c r="E593" s="46">
        <v>15</v>
      </c>
      <c r="F593" s="46">
        <v>15</v>
      </c>
      <c r="G593" s="46">
        <v>0</v>
      </c>
      <c r="H593" s="46">
        <v>0</v>
      </c>
      <c r="I593" s="47">
        <f t="shared" si="36"/>
        <v>8302500</v>
      </c>
      <c r="J593" s="48">
        <f t="shared" si="37"/>
        <v>27750000</v>
      </c>
      <c r="K593" s="47">
        <f t="shared" si="38"/>
        <v>27750000</v>
      </c>
      <c r="L593" s="48">
        <f t="shared" si="39"/>
        <v>27750000</v>
      </c>
    </row>
    <row r="594" spans="1:12" ht="72" x14ac:dyDescent="0.25">
      <c r="A594" s="43">
        <v>705350</v>
      </c>
      <c r="B594" s="44"/>
      <c r="C594" s="44" t="s">
        <v>4414</v>
      </c>
      <c r="D594" s="45" t="s">
        <v>4415</v>
      </c>
      <c r="E594" s="46">
        <v>40</v>
      </c>
      <c r="F594" s="46">
        <v>40</v>
      </c>
      <c r="G594" s="46">
        <v>0</v>
      </c>
      <c r="H594" s="46">
        <v>0</v>
      </c>
      <c r="I594" s="47">
        <f t="shared" si="36"/>
        <v>22140000</v>
      </c>
      <c r="J594" s="48">
        <f t="shared" si="37"/>
        <v>74000000</v>
      </c>
      <c r="K594" s="47">
        <f t="shared" si="38"/>
        <v>74000000</v>
      </c>
      <c r="L594" s="48">
        <f t="shared" si="39"/>
        <v>74000000</v>
      </c>
    </row>
    <row r="595" spans="1:12" ht="162" x14ac:dyDescent="0.25">
      <c r="A595" s="43">
        <v>705352</v>
      </c>
      <c r="B595" s="44"/>
      <c r="C595" s="44" t="s">
        <v>4416</v>
      </c>
      <c r="D595" s="45" t="s">
        <v>4417</v>
      </c>
      <c r="E595" s="46">
        <v>20</v>
      </c>
      <c r="F595" s="46">
        <v>20</v>
      </c>
      <c r="G595" s="46">
        <v>0</v>
      </c>
      <c r="H595" s="46">
        <v>0</v>
      </c>
      <c r="I595" s="47">
        <f t="shared" si="36"/>
        <v>11070000</v>
      </c>
      <c r="J595" s="48">
        <f t="shared" si="37"/>
        <v>37000000</v>
      </c>
      <c r="K595" s="47">
        <f t="shared" si="38"/>
        <v>37000000</v>
      </c>
      <c r="L595" s="48">
        <f t="shared" si="39"/>
        <v>37000000</v>
      </c>
    </row>
    <row r="596" spans="1:12" ht="90" x14ac:dyDescent="0.25">
      <c r="A596" s="43">
        <v>705355</v>
      </c>
      <c r="B596" s="44"/>
      <c r="C596" s="44" t="s">
        <v>4418</v>
      </c>
      <c r="D596" s="45" t="s">
        <v>4419</v>
      </c>
      <c r="E596" s="46">
        <v>5</v>
      </c>
      <c r="F596" s="46">
        <v>5</v>
      </c>
      <c r="G596" s="46">
        <v>0</v>
      </c>
      <c r="H596" s="46">
        <v>0</v>
      </c>
      <c r="I596" s="47">
        <f t="shared" si="36"/>
        <v>2767500</v>
      </c>
      <c r="J596" s="48">
        <f t="shared" si="37"/>
        <v>9250000</v>
      </c>
      <c r="K596" s="47">
        <f t="shared" si="38"/>
        <v>9250000</v>
      </c>
      <c r="L596" s="48">
        <f t="shared" si="39"/>
        <v>9250000</v>
      </c>
    </row>
    <row r="597" spans="1:12" ht="108" x14ac:dyDescent="0.25">
      <c r="A597" s="43">
        <v>705360</v>
      </c>
      <c r="B597" s="44"/>
      <c r="C597" s="44" t="s">
        <v>4420</v>
      </c>
      <c r="D597" s="45" t="s">
        <v>4421</v>
      </c>
      <c r="E597" s="46">
        <v>9</v>
      </c>
      <c r="F597" s="46">
        <v>9</v>
      </c>
      <c r="G597" s="46">
        <v>0</v>
      </c>
      <c r="H597" s="46">
        <v>0</v>
      </c>
      <c r="I597" s="47">
        <f t="shared" si="36"/>
        <v>4981500</v>
      </c>
      <c r="J597" s="48">
        <f t="shared" si="37"/>
        <v>16650000</v>
      </c>
      <c r="K597" s="47">
        <f t="shared" si="38"/>
        <v>16650000</v>
      </c>
      <c r="L597" s="48">
        <f t="shared" si="39"/>
        <v>16650000</v>
      </c>
    </row>
    <row r="598" spans="1:12" ht="54" x14ac:dyDescent="0.25">
      <c r="A598" s="43">
        <v>705370</v>
      </c>
      <c r="B598" s="44"/>
      <c r="C598" s="44" t="s">
        <v>4422</v>
      </c>
      <c r="D598" s="45"/>
      <c r="E598" s="46">
        <v>12</v>
      </c>
      <c r="F598" s="46">
        <v>12</v>
      </c>
      <c r="G598" s="46">
        <v>0</v>
      </c>
      <c r="H598" s="46">
        <v>0</v>
      </c>
      <c r="I598" s="47">
        <f t="shared" si="36"/>
        <v>6642000</v>
      </c>
      <c r="J598" s="48">
        <f t="shared" si="37"/>
        <v>22200000</v>
      </c>
      <c r="K598" s="47">
        <f t="shared" si="38"/>
        <v>22200000</v>
      </c>
      <c r="L598" s="48">
        <f t="shared" si="39"/>
        <v>22200000</v>
      </c>
    </row>
    <row r="599" spans="1:12" ht="90" x14ac:dyDescent="0.25">
      <c r="A599" s="43">
        <v>705375</v>
      </c>
      <c r="B599" s="44"/>
      <c r="C599" s="44" t="s">
        <v>4408</v>
      </c>
      <c r="D599" s="45" t="s">
        <v>4423</v>
      </c>
      <c r="E599" s="46">
        <v>1.2</v>
      </c>
      <c r="F599" s="46">
        <v>1.2</v>
      </c>
      <c r="G599" s="46">
        <v>0</v>
      </c>
      <c r="H599" s="46">
        <v>0</v>
      </c>
      <c r="I599" s="47">
        <f t="shared" si="36"/>
        <v>664200</v>
      </c>
      <c r="J599" s="48">
        <f t="shared" si="37"/>
        <v>2220000</v>
      </c>
      <c r="K599" s="47">
        <f t="shared" si="38"/>
        <v>2220000</v>
      </c>
      <c r="L599" s="48">
        <f t="shared" si="39"/>
        <v>2220000</v>
      </c>
    </row>
    <row r="600" spans="1:12" ht="90" x14ac:dyDescent="0.25">
      <c r="A600" s="43">
        <v>705380</v>
      </c>
      <c r="B600" s="44"/>
      <c r="C600" s="44" t="s">
        <v>4424</v>
      </c>
      <c r="D600" s="45" t="s">
        <v>4425</v>
      </c>
      <c r="E600" s="46">
        <v>2</v>
      </c>
      <c r="F600" s="46">
        <v>2</v>
      </c>
      <c r="G600" s="46">
        <v>0</v>
      </c>
      <c r="H600" s="46">
        <v>0</v>
      </c>
      <c r="I600" s="47">
        <f t="shared" si="36"/>
        <v>1107000</v>
      </c>
      <c r="J600" s="48">
        <f t="shared" si="37"/>
        <v>3700000</v>
      </c>
      <c r="K600" s="47">
        <f t="shared" si="38"/>
        <v>3700000</v>
      </c>
      <c r="L600" s="48">
        <f t="shared" si="39"/>
        <v>3700000</v>
      </c>
    </row>
    <row r="601" spans="1:12" ht="54" x14ac:dyDescent="0.25">
      <c r="A601" s="43">
        <v>705390</v>
      </c>
      <c r="B601" s="44"/>
      <c r="C601" s="44" t="s">
        <v>4426</v>
      </c>
      <c r="D601" s="45"/>
      <c r="E601" s="46">
        <v>9</v>
      </c>
      <c r="F601" s="46">
        <v>9</v>
      </c>
      <c r="G601" s="46">
        <v>0</v>
      </c>
      <c r="H601" s="46">
        <v>0</v>
      </c>
      <c r="I601" s="47">
        <f t="shared" si="36"/>
        <v>4981500</v>
      </c>
      <c r="J601" s="48">
        <f t="shared" si="37"/>
        <v>16650000</v>
      </c>
      <c r="K601" s="47">
        <f t="shared" si="38"/>
        <v>16650000</v>
      </c>
      <c r="L601" s="48">
        <f t="shared" si="39"/>
        <v>16650000</v>
      </c>
    </row>
    <row r="602" spans="1:12" ht="72" x14ac:dyDescent="0.25">
      <c r="A602" s="43">
        <v>705395</v>
      </c>
      <c r="B602" s="44"/>
      <c r="C602" s="44" t="s">
        <v>4427</v>
      </c>
      <c r="D602" s="45"/>
      <c r="E602" s="46">
        <v>2</v>
      </c>
      <c r="F602" s="46">
        <v>2</v>
      </c>
      <c r="G602" s="46">
        <v>0</v>
      </c>
      <c r="H602" s="46">
        <v>0</v>
      </c>
      <c r="I602" s="47">
        <f t="shared" si="36"/>
        <v>1107000</v>
      </c>
      <c r="J602" s="48">
        <f t="shared" si="37"/>
        <v>3700000</v>
      </c>
      <c r="K602" s="47">
        <f t="shared" si="38"/>
        <v>3700000</v>
      </c>
      <c r="L602" s="48">
        <f t="shared" si="39"/>
        <v>3700000</v>
      </c>
    </row>
    <row r="603" spans="1:12" ht="108" x14ac:dyDescent="0.25">
      <c r="A603" s="43">
        <v>705398</v>
      </c>
      <c r="B603" s="44"/>
      <c r="C603" s="44" t="s">
        <v>4428</v>
      </c>
      <c r="D603" s="45" t="s">
        <v>4429</v>
      </c>
      <c r="E603" s="46">
        <v>10</v>
      </c>
      <c r="F603" s="46">
        <v>10</v>
      </c>
      <c r="G603" s="46">
        <v>0</v>
      </c>
      <c r="H603" s="46">
        <v>0</v>
      </c>
      <c r="I603" s="47">
        <f t="shared" si="36"/>
        <v>5535000</v>
      </c>
      <c r="J603" s="48">
        <f t="shared" si="37"/>
        <v>18500000</v>
      </c>
      <c r="K603" s="47">
        <f t="shared" si="38"/>
        <v>18500000</v>
      </c>
      <c r="L603" s="48">
        <f t="shared" si="39"/>
        <v>18500000</v>
      </c>
    </row>
    <row r="604" spans="1:12" ht="108" x14ac:dyDescent="0.25">
      <c r="A604" s="43">
        <v>705400</v>
      </c>
      <c r="B604" s="44"/>
      <c r="C604" s="44" t="s">
        <v>4430</v>
      </c>
      <c r="D604" s="45" t="s">
        <v>4429</v>
      </c>
      <c r="E604" s="46">
        <v>15</v>
      </c>
      <c r="F604" s="46">
        <v>15</v>
      </c>
      <c r="G604" s="46">
        <v>0</v>
      </c>
      <c r="H604" s="46">
        <v>0</v>
      </c>
      <c r="I604" s="47">
        <f t="shared" si="36"/>
        <v>8302500</v>
      </c>
      <c r="J604" s="48">
        <f t="shared" si="37"/>
        <v>27750000</v>
      </c>
      <c r="K604" s="47">
        <f t="shared" si="38"/>
        <v>27750000</v>
      </c>
      <c r="L604" s="48">
        <f t="shared" si="39"/>
        <v>27750000</v>
      </c>
    </row>
    <row r="605" spans="1:12" ht="144" x14ac:dyDescent="0.25">
      <c r="A605" s="43">
        <v>705404</v>
      </c>
      <c r="B605" s="44"/>
      <c r="C605" s="44" t="s">
        <v>4431</v>
      </c>
      <c r="D605" s="45"/>
      <c r="E605" s="46">
        <v>4</v>
      </c>
      <c r="F605" s="46">
        <v>0</v>
      </c>
      <c r="G605" s="46">
        <v>4</v>
      </c>
      <c r="H605" s="46">
        <v>0</v>
      </c>
      <c r="I605" s="47">
        <f t="shared" si="36"/>
        <v>4560000</v>
      </c>
      <c r="J605" s="48">
        <f t="shared" si="37"/>
        <v>20400000</v>
      </c>
      <c r="K605" s="47">
        <f t="shared" si="38"/>
        <v>8240000</v>
      </c>
      <c r="L605" s="48">
        <f t="shared" si="39"/>
        <v>17360000</v>
      </c>
    </row>
    <row r="606" spans="1:12" ht="144" x14ac:dyDescent="0.25">
      <c r="A606" s="43">
        <v>705405</v>
      </c>
      <c r="B606" s="44"/>
      <c r="C606" s="44" t="s">
        <v>4432</v>
      </c>
      <c r="D606" s="45" t="s">
        <v>4433</v>
      </c>
      <c r="E606" s="46">
        <v>5</v>
      </c>
      <c r="F606" s="46">
        <v>0</v>
      </c>
      <c r="G606" s="46">
        <v>5</v>
      </c>
      <c r="H606" s="46">
        <v>0</v>
      </c>
      <c r="I606" s="47">
        <f t="shared" si="36"/>
        <v>5700000</v>
      </c>
      <c r="J606" s="48">
        <f t="shared" si="37"/>
        <v>25500000</v>
      </c>
      <c r="K606" s="47">
        <f t="shared" si="38"/>
        <v>10300000</v>
      </c>
      <c r="L606" s="48">
        <f t="shared" si="39"/>
        <v>21700000</v>
      </c>
    </row>
    <row r="607" spans="1:12" ht="144" x14ac:dyDescent="0.25">
      <c r="A607" s="43">
        <v>705410</v>
      </c>
      <c r="B607" s="44"/>
      <c r="C607" s="44" t="s">
        <v>4434</v>
      </c>
      <c r="D607" s="45" t="s">
        <v>4435</v>
      </c>
      <c r="E607" s="46">
        <v>5</v>
      </c>
      <c r="F607" s="46">
        <v>0</v>
      </c>
      <c r="G607" s="46">
        <v>5</v>
      </c>
      <c r="H607" s="46">
        <v>0</v>
      </c>
      <c r="I607" s="47">
        <f t="shared" si="36"/>
        <v>5700000</v>
      </c>
      <c r="J607" s="48">
        <f t="shared" si="37"/>
        <v>25500000</v>
      </c>
      <c r="K607" s="47">
        <f t="shared" si="38"/>
        <v>10300000</v>
      </c>
      <c r="L607" s="48">
        <f t="shared" si="39"/>
        <v>21700000</v>
      </c>
    </row>
    <row r="608" spans="1:12" ht="144" x14ac:dyDescent="0.25">
      <c r="A608" s="43">
        <v>705415</v>
      </c>
      <c r="B608" s="44"/>
      <c r="C608" s="44" t="s">
        <v>4436</v>
      </c>
      <c r="D608" s="45" t="s">
        <v>4433</v>
      </c>
      <c r="E608" s="46">
        <v>6</v>
      </c>
      <c r="F608" s="46">
        <v>0</v>
      </c>
      <c r="G608" s="46">
        <v>6</v>
      </c>
      <c r="H608" s="46">
        <v>0</v>
      </c>
      <c r="I608" s="47">
        <f t="shared" si="36"/>
        <v>6840000</v>
      </c>
      <c r="J608" s="48">
        <f t="shared" si="37"/>
        <v>30600000</v>
      </c>
      <c r="K608" s="47">
        <f t="shared" si="38"/>
        <v>12360000</v>
      </c>
      <c r="L608" s="48">
        <f t="shared" si="39"/>
        <v>26040000</v>
      </c>
    </row>
    <row r="609" spans="1:12" ht="144" x14ac:dyDescent="0.25">
      <c r="A609" s="43">
        <v>705420</v>
      </c>
      <c r="B609" s="44"/>
      <c r="C609" s="44" t="s">
        <v>4437</v>
      </c>
      <c r="D609" s="45" t="s">
        <v>4433</v>
      </c>
      <c r="E609" s="46">
        <v>7</v>
      </c>
      <c r="F609" s="46">
        <v>0</v>
      </c>
      <c r="G609" s="46">
        <v>7</v>
      </c>
      <c r="H609" s="46">
        <v>0</v>
      </c>
      <c r="I609" s="47">
        <f t="shared" si="36"/>
        <v>7980000</v>
      </c>
      <c r="J609" s="48">
        <f t="shared" si="37"/>
        <v>35700000</v>
      </c>
      <c r="K609" s="47">
        <f t="shared" si="38"/>
        <v>14420000</v>
      </c>
      <c r="L609" s="48">
        <f t="shared" si="39"/>
        <v>30380000</v>
      </c>
    </row>
    <row r="610" spans="1:12" ht="144" x14ac:dyDescent="0.25">
      <c r="A610" s="43">
        <v>705425</v>
      </c>
      <c r="B610" s="44"/>
      <c r="C610" s="44" t="s">
        <v>4438</v>
      </c>
      <c r="D610" s="45" t="s">
        <v>4435</v>
      </c>
      <c r="E610" s="46">
        <v>8.5</v>
      </c>
      <c r="F610" s="46">
        <v>0</v>
      </c>
      <c r="G610" s="46">
        <v>8.5</v>
      </c>
      <c r="H610" s="46">
        <v>0</v>
      </c>
      <c r="I610" s="47">
        <f t="shared" si="36"/>
        <v>9690000</v>
      </c>
      <c r="J610" s="48">
        <f t="shared" si="37"/>
        <v>43350000</v>
      </c>
      <c r="K610" s="47">
        <f t="shared" si="38"/>
        <v>17510000</v>
      </c>
      <c r="L610" s="48">
        <f t="shared" si="39"/>
        <v>36890000</v>
      </c>
    </row>
    <row r="611" spans="1:12" ht="36" x14ac:dyDescent="0.25">
      <c r="A611" s="43">
        <v>705430</v>
      </c>
      <c r="B611" s="44"/>
      <c r="C611" s="44" t="s">
        <v>4439</v>
      </c>
      <c r="D611" s="45"/>
      <c r="E611" s="46">
        <v>1</v>
      </c>
      <c r="F611" s="46">
        <v>0</v>
      </c>
      <c r="G611" s="46">
        <v>1</v>
      </c>
      <c r="H611" s="46">
        <v>0</v>
      </c>
      <c r="I611" s="47">
        <f t="shared" si="36"/>
        <v>1140000</v>
      </c>
      <c r="J611" s="48">
        <f t="shared" si="37"/>
        <v>5100000</v>
      </c>
      <c r="K611" s="47">
        <f t="shared" si="38"/>
        <v>2060000</v>
      </c>
      <c r="L611" s="48">
        <f t="shared" si="39"/>
        <v>4340000</v>
      </c>
    </row>
    <row r="612" spans="1:12" ht="36" x14ac:dyDescent="0.25">
      <c r="A612" s="43">
        <v>705435</v>
      </c>
      <c r="B612" s="44"/>
      <c r="C612" s="44" t="s">
        <v>4440</v>
      </c>
      <c r="D612" s="45"/>
      <c r="E612" s="46">
        <v>1.2</v>
      </c>
      <c r="F612" s="46">
        <v>0</v>
      </c>
      <c r="G612" s="46">
        <v>1.2</v>
      </c>
      <c r="H612" s="46">
        <v>0</v>
      </c>
      <c r="I612" s="47">
        <f t="shared" si="36"/>
        <v>1368000</v>
      </c>
      <c r="J612" s="48">
        <f t="shared" si="37"/>
        <v>6120000</v>
      </c>
      <c r="K612" s="47">
        <f t="shared" si="38"/>
        <v>2472000</v>
      </c>
      <c r="L612" s="48">
        <f t="shared" si="39"/>
        <v>5208000</v>
      </c>
    </row>
    <row r="613" spans="1:12" ht="90" x14ac:dyDescent="0.25">
      <c r="A613" s="43">
        <v>705445</v>
      </c>
      <c r="B613" s="44"/>
      <c r="C613" s="44" t="s">
        <v>4441</v>
      </c>
      <c r="D613" s="45"/>
      <c r="E613" s="46">
        <v>15</v>
      </c>
      <c r="F613" s="46">
        <v>15</v>
      </c>
      <c r="G613" s="46">
        <v>0</v>
      </c>
      <c r="H613" s="46">
        <v>0</v>
      </c>
      <c r="I613" s="47">
        <f t="shared" si="36"/>
        <v>8302500</v>
      </c>
      <c r="J613" s="48">
        <f t="shared" si="37"/>
        <v>27750000</v>
      </c>
      <c r="K613" s="47">
        <f t="shared" si="38"/>
        <v>27750000</v>
      </c>
      <c r="L613" s="48">
        <f t="shared" si="39"/>
        <v>27750000</v>
      </c>
    </row>
    <row r="614" spans="1:12" ht="72" x14ac:dyDescent="0.25">
      <c r="A614" s="43">
        <v>705450</v>
      </c>
      <c r="B614" s="44"/>
      <c r="C614" s="44" t="s">
        <v>4442</v>
      </c>
      <c r="D614" s="45"/>
      <c r="E614" s="46">
        <v>55</v>
      </c>
      <c r="F614" s="46">
        <v>55</v>
      </c>
      <c r="G614" s="46">
        <v>0</v>
      </c>
      <c r="H614" s="46">
        <v>0</v>
      </c>
      <c r="I614" s="47">
        <f t="shared" si="36"/>
        <v>30442500</v>
      </c>
      <c r="J614" s="48">
        <f t="shared" si="37"/>
        <v>101750000</v>
      </c>
      <c r="K614" s="47">
        <f t="shared" si="38"/>
        <v>101750000</v>
      </c>
      <c r="L614" s="48">
        <f t="shared" si="39"/>
        <v>101750000</v>
      </c>
    </row>
    <row r="615" spans="1:12" ht="162" x14ac:dyDescent="0.25">
      <c r="A615" s="43">
        <v>705452</v>
      </c>
      <c r="B615" s="44"/>
      <c r="C615" s="44" t="s">
        <v>4443</v>
      </c>
      <c r="D615" s="45" t="s">
        <v>4417</v>
      </c>
      <c r="E615" s="46">
        <v>20</v>
      </c>
      <c r="F615" s="46">
        <v>20</v>
      </c>
      <c r="G615" s="46">
        <v>0</v>
      </c>
      <c r="H615" s="46">
        <v>0</v>
      </c>
      <c r="I615" s="47">
        <f t="shared" si="36"/>
        <v>11070000</v>
      </c>
      <c r="J615" s="48">
        <f t="shared" si="37"/>
        <v>37000000</v>
      </c>
      <c r="K615" s="47">
        <f t="shared" si="38"/>
        <v>37000000</v>
      </c>
      <c r="L615" s="48">
        <f t="shared" si="39"/>
        <v>37000000</v>
      </c>
    </row>
    <row r="616" spans="1:12" ht="54" x14ac:dyDescent="0.25">
      <c r="A616" s="43">
        <v>705455</v>
      </c>
      <c r="B616" s="44"/>
      <c r="C616" s="44" t="s">
        <v>4444</v>
      </c>
      <c r="D616" s="45"/>
      <c r="E616" s="46">
        <v>33</v>
      </c>
      <c r="F616" s="46">
        <v>33</v>
      </c>
      <c r="G616" s="46">
        <v>0</v>
      </c>
      <c r="H616" s="46">
        <v>0</v>
      </c>
      <c r="I616" s="47">
        <f t="shared" si="36"/>
        <v>18265500</v>
      </c>
      <c r="J616" s="48">
        <f t="shared" si="37"/>
        <v>61050000</v>
      </c>
      <c r="K616" s="47">
        <f t="shared" si="38"/>
        <v>61050000</v>
      </c>
      <c r="L616" s="48">
        <f t="shared" si="39"/>
        <v>61050000</v>
      </c>
    </row>
    <row r="617" spans="1:12" ht="54" x14ac:dyDescent="0.25">
      <c r="A617" s="43">
        <v>705460</v>
      </c>
      <c r="B617" s="44"/>
      <c r="C617" s="44" t="s">
        <v>4445</v>
      </c>
      <c r="D617" s="45"/>
      <c r="E617" s="46">
        <v>2.5</v>
      </c>
      <c r="F617" s="46">
        <v>2.5</v>
      </c>
      <c r="G617" s="46">
        <v>0</v>
      </c>
      <c r="H617" s="46">
        <v>0</v>
      </c>
      <c r="I617" s="47">
        <f t="shared" si="36"/>
        <v>1383750</v>
      </c>
      <c r="J617" s="48">
        <f t="shared" si="37"/>
        <v>4625000</v>
      </c>
      <c r="K617" s="47">
        <f t="shared" si="38"/>
        <v>4625000</v>
      </c>
      <c r="L617" s="48">
        <f t="shared" si="39"/>
        <v>4625000</v>
      </c>
    </row>
    <row r="618" spans="1:12" ht="54" x14ac:dyDescent="0.25">
      <c r="A618" s="43">
        <v>705465</v>
      </c>
      <c r="B618" s="44"/>
      <c r="C618" s="44" t="s">
        <v>4446</v>
      </c>
      <c r="D618" s="45"/>
      <c r="E618" s="46">
        <v>25</v>
      </c>
      <c r="F618" s="46">
        <v>25</v>
      </c>
      <c r="G618" s="46">
        <v>0</v>
      </c>
      <c r="H618" s="46">
        <v>0</v>
      </c>
      <c r="I618" s="47">
        <f t="shared" si="36"/>
        <v>13837500</v>
      </c>
      <c r="J618" s="48">
        <f t="shared" si="37"/>
        <v>46250000</v>
      </c>
      <c r="K618" s="47">
        <f t="shared" si="38"/>
        <v>46250000</v>
      </c>
      <c r="L618" s="48">
        <f t="shared" si="39"/>
        <v>46250000</v>
      </c>
    </row>
    <row r="619" spans="1:12" ht="72" x14ac:dyDescent="0.25">
      <c r="A619" s="43">
        <v>705470</v>
      </c>
      <c r="B619" s="44"/>
      <c r="C619" s="44" t="s">
        <v>4447</v>
      </c>
      <c r="D619" s="45"/>
      <c r="E619" s="46">
        <v>2</v>
      </c>
      <c r="F619" s="46">
        <v>2</v>
      </c>
      <c r="G619" s="46">
        <v>0</v>
      </c>
      <c r="H619" s="46">
        <v>0</v>
      </c>
      <c r="I619" s="47">
        <f t="shared" si="36"/>
        <v>1107000</v>
      </c>
      <c r="J619" s="48">
        <f t="shared" si="37"/>
        <v>3700000</v>
      </c>
      <c r="K619" s="47">
        <f t="shared" si="38"/>
        <v>3700000</v>
      </c>
      <c r="L619" s="48">
        <f t="shared" si="39"/>
        <v>3700000</v>
      </c>
    </row>
    <row r="620" spans="1:12" ht="306" x14ac:dyDescent="0.25">
      <c r="A620" s="43">
        <v>705472</v>
      </c>
      <c r="B620" s="44" t="s">
        <v>16</v>
      </c>
      <c r="C620" s="44" t="s">
        <v>4448</v>
      </c>
      <c r="D620" s="45"/>
      <c r="E620" s="46">
        <v>7</v>
      </c>
      <c r="F620" s="46">
        <v>2</v>
      </c>
      <c r="G620" s="46">
        <v>5</v>
      </c>
      <c r="H620" s="46">
        <v>0</v>
      </c>
      <c r="I620" s="47">
        <f t="shared" si="36"/>
        <v>6807000</v>
      </c>
      <c r="J620" s="48">
        <f t="shared" si="37"/>
        <v>29200000</v>
      </c>
      <c r="K620" s="47">
        <f t="shared" si="38"/>
        <v>14000000</v>
      </c>
      <c r="L620" s="48">
        <f t="shared" si="39"/>
        <v>25400000</v>
      </c>
    </row>
    <row r="621" spans="1:12" ht="108" x14ac:dyDescent="0.25">
      <c r="A621" s="43">
        <v>705475</v>
      </c>
      <c r="B621" s="44"/>
      <c r="C621" s="44" t="s">
        <v>4449</v>
      </c>
      <c r="D621" s="45"/>
      <c r="E621" s="46">
        <v>25</v>
      </c>
      <c r="F621" s="46">
        <v>25</v>
      </c>
      <c r="G621" s="46">
        <v>0</v>
      </c>
      <c r="H621" s="46">
        <v>0</v>
      </c>
      <c r="I621" s="47">
        <f t="shared" si="36"/>
        <v>13837500</v>
      </c>
      <c r="J621" s="48">
        <f t="shared" si="37"/>
        <v>46250000</v>
      </c>
      <c r="K621" s="47">
        <f t="shared" si="38"/>
        <v>46250000</v>
      </c>
      <c r="L621" s="48">
        <f t="shared" si="39"/>
        <v>46250000</v>
      </c>
    </row>
    <row r="622" spans="1:12" ht="180" x14ac:dyDescent="0.25">
      <c r="A622" s="43">
        <v>705480</v>
      </c>
      <c r="B622" s="44"/>
      <c r="C622" s="44" t="s">
        <v>4450</v>
      </c>
      <c r="D622" s="45" t="s">
        <v>4451</v>
      </c>
      <c r="E622" s="46">
        <v>50</v>
      </c>
      <c r="F622" s="46">
        <v>0</v>
      </c>
      <c r="G622" s="46">
        <v>50</v>
      </c>
      <c r="H622" s="46">
        <v>0</v>
      </c>
      <c r="I622" s="47">
        <f t="shared" si="36"/>
        <v>57000000</v>
      </c>
      <c r="J622" s="48">
        <f t="shared" si="37"/>
        <v>255000000</v>
      </c>
      <c r="K622" s="47">
        <f t="shared" si="38"/>
        <v>103000000</v>
      </c>
      <c r="L622" s="48">
        <f t="shared" si="39"/>
        <v>217000000</v>
      </c>
    </row>
    <row r="623" spans="1:12" ht="198" x14ac:dyDescent="0.25">
      <c r="A623" s="43">
        <v>705485</v>
      </c>
      <c r="B623" s="44"/>
      <c r="C623" s="44" t="s">
        <v>4452</v>
      </c>
      <c r="D623" s="45" t="s">
        <v>4451</v>
      </c>
      <c r="E623" s="46">
        <v>55</v>
      </c>
      <c r="F623" s="46">
        <v>0</v>
      </c>
      <c r="G623" s="46">
        <v>55</v>
      </c>
      <c r="H623" s="46">
        <v>0</v>
      </c>
      <c r="I623" s="47">
        <f t="shared" si="36"/>
        <v>62700000</v>
      </c>
      <c r="J623" s="48">
        <f t="shared" si="37"/>
        <v>280500000</v>
      </c>
      <c r="K623" s="47">
        <f t="shared" si="38"/>
        <v>113300000</v>
      </c>
      <c r="L623" s="48">
        <f t="shared" si="39"/>
        <v>238700000</v>
      </c>
    </row>
    <row r="624" spans="1:12" ht="270" x14ac:dyDescent="0.25">
      <c r="A624" s="43">
        <v>705490</v>
      </c>
      <c r="B624" s="44"/>
      <c r="C624" s="44" t="s">
        <v>4453</v>
      </c>
      <c r="D624" s="45" t="s">
        <v>4454</v>
      </c>
      <c r="E624" s="46">
        <v>60</v>
      </c>
      <c r="F624" s="46">
        <v>0</v>
      </c>
      <c r="G624" s="46">
        <v>60</v>
      </c>
      <c r="H624" s="46">
        <v>0</v>
      </c>
      <c r="I624" s="47">
        <f t="shared" si="36"/>
        <v>68400000</v>
      </c>
      <c r="J624" s="48">
        <f t="shared" si="37"/>
        <v>306000000</v>
      </c>
      <c r="K624" s="47">
        <f t="shared" si="38"/>
        <v>123600000</v>
      </c>
      <c r="L624" s="48">
        <f t="shared" si="39"/>
        <v>260400000</v>
      </c>
    </row>
    <row r="625" spans="1:12" ht="288" x14ac:dyDescent="0.25">
      <c r="A625" s="43">
        <v>705495</v>
      </c>
      <c r="B625" s="44"/>
      <c r="C625" s="44" t="s">
        <v>4455</v>
      </c>
      <c r="D625" s="45" t="s">
        <v>4451</v>
      </c>
      <c r="E625" s="46">
        <v>66</v>
      </c>
      <c r="F625" s="46">
        <v>0</v>
      </c>
      <c r="G625" s="46">
        <v>66</v>
      </c>
      <c r="H625" s="46">
        <v>0</v>
      </c>
      <c r="I625" s="47">
        <f t="shared" si="36"/>
        <v>75240000</v>
      </c>
      <c r="J625" s="48">
        <f t="shared" si="37"/>
        <v>336600000</v>
      </c>
      <c r="K625" s="47">
        <f t="shared" si="38"/>
        <v>135960000</v>
      </c>
      <c r="L625" s="48">
        <f t="shared" si="39"/>
        <v>286440000</v>
      </c>
    </row>
    <row r="626" spans="1:12" ht="288" x14ac:dyDescent="0.25">
      <c r="A626" s="43">
        <v>705496</v>
      </c>
      <c r="B626" s="44"/>
      <c r="C626" s="44" t="s">
        <v>4456</v>
      </c>
      <c r="D626" s="45" t="s">
        <v>4451</v>
      </c>
      <c r="E626" s="46">
        <v>73</v>
      </c>
      <c r="F626" s="46">
        <v>0</v>
      </c>
      <c r="G626" s="46">
        <v>73</v>
      </c>
      <c r="H626" s="46">
        <v>0</v>
      </c>
      <c r="I626" s="47">
        <f t="shared" si="36"/>
        <v>83220000</v>
      </c>
      <c r="J626" s="48">
        <f t="shared" si="37"/>
        <v>372300000</v>
      </c>
      <c r="K626" s="47">
        <f t="shared" si="38"/>
        <v>150380000</v>
      </c>
      <c r="L626" s="48">
        <f t="shared" si="39"/>
        <v>316820000</v>
      </c>
    </row>
    <row r="627" spans="1:12" ht="198" x14ac:dyDescent="0.25">
      <c r="A627" s="43">
        <v>705497</v>
      </c>
      <c r="B627" s="44"/>
      <c r="C627" s="44" t="s">
        <v>4457</v>
      </c>
      <c r="D627" s="45" t="s">
        <v>4451</v>
      </c>
      <c r="E627" s="46">
        <v>80</v>
      </c>
      <c r="F627" s="46">
        <v>0</v>
      </c>
      <c r="G627" s="46">
        <v>80</v>
      </c>
      <c r="H627" s="46">
        <v>0</v>
      </c>
      <c r="I627" s="47">
        <f t="shared" si="36"/>
        <v>91200000</v>
      </c>
      <c r="J627" s="48">
        <f t="shared" si="37"/>
        <v>408000000</v>
      </c>
      <c r="K627" s="47">
        <f t="shared" si="38"/>
        <v>164800000</v>
      </c>
      <c r="L627" s="48">
        <f t="shared" si="39"/>
        <v>347200000</v>
      </c>
    </row>
    <row r="628" spans="1:12" ht="108" x14ac:dyDescent="0.25">
      <c r="A628" s="43">
        <v>705505</v>
      </c>
      <c r="B628" s="44" t="s">
        <v>24</v>
      </c>
      <c r="C628" s="44" t="s">
        <v>4458</v>
      </c>
      <c r="D628" s="45"/>
      <c r="E628" s="46">
        <v>130</v>
      </c>
      <c r="F628" s="46">
        <v>0</v>
      </c>
      <c r="G628" s="46">
        <v>130</v>
      </c>
      <c r="H628" s="46">
        <v>0</v>
      </c>
      <c r="I628" s="47">
        <f t="shared" si="36"/>
        <v>148200000</v>
      </c>
      <c r="J628" s="48">
        <f t="shared" si="37"/>
        <v>663000000</v>
      </c>
      <c r="K628" s="47">
        <f t="shared" si="38"/>
        <v>267800000</v>
      </c>
      <c r="L628" s="48">
        <f t="shared" si="39"/>
        <v>564200000</v>
      </c>
    </row>
    <row r="629" spans="1:12" ht="126" x14ac:dyDescent="0.25">
      <c r="A629" s="43">
        <v>705510</v>
      </c>
      <c r="B629" s="44"/>
      <c r="C629" s="44" t="s">
        <v>4459</v>
      </c>
      <c r="D629" s="45"/>
      <c r="E629" s="46">
        <v>30</v>
      </c>
      <c r="F629" s="46">
        <v>30</v>
      </c>
      <c r="G629" s="46">
        <v>0</v>
      </c>
      <c r="H629" s="46">
        <v>0</v>
      </c>
      <c r="I629" s="47">
        <f t="shared" si="36"/>
        <v>16605000</v>
      </c>
      <c r="J629" s="48">
        <f t="shared" si="37"/>
        <v>55500000</v>
      </c>
      <c r="K629" s="47">
        <f t="shared" si="38"/>
        <v>55500000</v>
      </c>
      <c r="L629" s="48">
        <f t="shared" si="39"/>
        <v>55500000</v>
      </c>
    </row>
    <row r="630" spans="1:12" ht="144" x14ac:dyDescent="0.25">
      <c r="A630" s="43">
        <v>705515</v>
      </c>
      <c r="B630" s="44"/>
      <c r="C630" s="44" t="s">
        <v>4460</v>
      </c>
      <c r="D630" s="45"/>
      <c r="E630" s="46">
        <v>35</v>
      </c>
      <c r="F630" s="46">
        <v>35</v>
      </c>
      <c r="G630" s="46">
        <v>0</v>
      </c>
      <c r="H630" s="46">
        <v>0</v>
      </c>
      <c r="I630" s="47">
        <f t="shared" si="36"/>
        <v>19372500</v>
      </c>
      <c r="J630" s="48">
        <f t="shared" si="37"/>
        <v>64750000</v>
      </c>
      <c r="K630" s="47">
        <f t="shared" si="38"/>
        <v>64750000</v>
      </c>
      <c r="L630" s="48">
        <f t="shared" si="39"/>
        <v>64750000</v>
      </c>
    </row>
    <row r="631" spans="1:12" ht="144" x14ac:dyDescent="0.25">
      <c r="A631" s="43">
        <v>705520</v>
      </c>
      <c r="B631" s="44"/>
      <c r="C631" s="44" t="s">
        <v>4461</v>
      </c>
      <c r="D631" s="45"/>
      <c r="E631" s="46">
        <v>50</v>
      </c>
      <c r="F631" s="46">
        <v>50</v>
      </c>
      <c r="G631" s="46">
        <v>0</v>
      </c>
      <c r="H631" s="46">
        <v>0</v>
      </c>
      <c r="I631" s="47">
        <f t="shared" si="36"/>
        <v>27675000</v>
      </c>
      <c r="J631" s="48">
        <f t="shared" si="37"/>
        <v>92500000</v>
      </c>
      <c r="K631" s="47">
        <f t="shared" si="38"/>
        <v>92500000</v>
      </c>
      <c r="L631" s="48">
        <f t="shared" si="39"/>
        <v>92500000</v>
      </c>
    </row>
    <row r="632" spans="1:12" ht="162" x14ac:dyDescent="0.25">
      <c r="A632" s="43">
        <v>705525</v>
      </c>
      <c r="B632" s="44"/>
      <c r="C632" s="44" t="s">
        <v>4462</v>
      </c>
      <c r="D632" s="45"/>
      <c r="E632" s="46">
        <v>50</v>
      </c>
      <c r="F632" s="46">
        <v>50</v>
      </c>
      <c r="G632" s="46">
        <v>0</v>
      </c>
      <c r="H632" s="46">
        <v>0</v>
      </c>
      <c r="I632" s="47">
        <f t="shared" si="36"/>
        <v>27675000</v>
      </c>
      <c r="J632" s="48">
        <f t="shared" si="37"/>
        <v>92500000</v>
      </c>
      <c r="K632" s="47">
        <f t="shared" si="38"/>
        <v>92500000</v>
      </c>
      <c r="L632" s="48">
        <f t="shared" si="39"/>
        <v>92500000</v>
      </c>
    </row>
    <row r="633" spans="1:12" ht="162" x14ac:dyDescent="0.25">
      <c r="A633" s="43">
        <v>705530</v>
      </c>
      <c r="B633" s="44"/>
      <c r="C633" s="44" t="s">
        <v>4463</v>
      </c>
      <c r="D633" s="45"/>
      <c r="E633" s="46">
        <v>35</v>
      </c>
      <c r="F633" s="46">
        <v>35</v>
      </c>
      <c r="G633" s="46">
        <v>0</v>
      </c>
      <c r="H633" s="46">
        <v>0</v>
      </c>
      <c r="I633" s="47">
        <f t="shared" si="36"/>
        <v>19372500</v>
      </c>
      <c r="J633" s="48">
        <f t="shared" si="37"/>
        <v>64750000</v>
      </c>
      <c r="K633" s="47">
        <f t="shared" si="38"/>
        <v>64750000</v>
      </c>
      <c r="L633" s="48">
        <f t="shared" si="39"/>
        <v>64750000</v>
      </c>
    </row>
    <row r="634" spans="1:12" ht="144" x14ac:dyDescent="0.25">
      <c r="A634" s="43">
        <v>705535</v>
      </c>
      <c r="B634" s="44"/>
      <c r="C634" s="44" t="s">
        <v>4464</v>
      </c>
      <c r="D634" s="45"/>
      <c r="E634" s="46">
        <v>30</v>
      </c>
      <c r="F634" s="46">
        <v>30</v>
      </c>
      <c r="G634" s="46">
        <v>0</v>
      </c>
      <c r="H634" s="46">
        <v>0</v>
      </c>
      <c r="I634" s="47">
        <f t="shared" si="36"/>
        <v>16605000</v>
      </c>
      <c r="J634" s="48">
        <f t="shared" si="37"/>
        <v>55500000</v>
      </c>
      <c r="K634" s="47">
        <f t="shared" si="38"/>
        <v>55500000</v>
      </c>
      <c r="L634" s="48">
        <f t="shared" si="39"/>
        <v>55500000</v>
      </c>
    </row>
    <row r="635" spans="1:12" ht="162" x14ac:dyDescent="0.25">
      <c r="A635" s="43">
        <v>705540</v>
      </c>
      <c r="B635" s="44"/>
      <c r="C635" s="44" t="s">
        <v>4465</v>
      </c>
      <c r="D635" s="45"/>
      <c r="E635" s="46">
        <v>75</v>
      </c>
      <c r="F635" s="46">
        <v>75</v>
      </c>
      <c r="G635" s="46">
        <v>0</v>
      </c>
      <c r="H635" s="46">
        <v>0</v>
      </c>
      <c r="I635" s="47">
        <f t="shared" si="36"/>
        <v>41512500</v>
      </c>
      <c r="J635" s="48">
        <f t="shared" si="37"/>
        <v>138750000</v>
      </c>
      <c r="K635" s="47">
        <f t="shared" si="38"/>
        <v>138750000</v>
      </c>
      <c r="L635" s="48">
        <f t="shared" si="39"/>
        <v>138750000</v>
      </c>
    </row>
    <row r="636" spans="1:12" ht="162" x14ac:dyDescent="0.25">
      <c r="A636" s="43">
        <v>705545</v>
      </c>
      <c r="B636" s="44"/>
      <c r="C636" s="44" t="s">
        <v>4466</v>
      </c>
      <c r="D636" s="45"/>
      <c r="E636" s="46">
        <v>35</v>
      </c>
      <c r="F636" s="46">
        <v>35</v>
      </c>
      <c r="G636" s="46">
        <v>0</v>
      </c>
      <c r="H636" s="46">
        <v>0</v>
      </c>
      <c r="I636" s="47">
        <f t="shared" si="36"/>
        <v>19372500</v>
      </c>
      <c r="J636" s="48">
        <f t="shared" si="37"/>
        <v>64750000</v>
      </c>
      <c r="K636" s="47">
        <f t="shared" si="38"/>
        <v>64750000</v>
      </c>
      <c r="L636" s="48">
        <f t="shared" si="39"/>
        <v>64750000</v>
      </c>
    </row>
    <row r="637" spans="1:12" ht="144" x14ac:dyDescent="0.25">
      <c r="A637" s="43">
        <v>705550</v>
      </c>
      <c r="B637" s="44"/>
      <c r="C637" s="44" t="s">
        <v>4467</v>
      </c>
      <c r="D637" s="45"/>
      <c r="E637" s="46">
        <v>105</v>
      </c>
      <c r="F637" s="46">
        <v>105</v>
      </c>
      <c r="G637" s="46">
        <v>0</v>
      </c>
      <c r="H637" s="46">
        <v>0</v>
      </c>
      <c r="I637" s="47">
        <f t="shared" si="36"/>
        <v>58117500</v>
      </c>
      <c r="J637" s="48">
        <f t="shared" si="37"/>
        <v>194250000</v>
      </c>
      <c r="K637" s="47">
        <f t="shared" si="38"/>
        <v>194250000</v>
      </c>
      <c r="L637" s="48">
        <f t="shared" si="39"/>
        <v>194250000</v>
      </c>
    </row>
    <row r="638" spans="1:12" ht="144" x14ac:dyDescent="0.25">
      <c r="A638" s="43">
        <v>705555</v>
      </c>
      <c r="B638" s="44"/>
      <c r="C638" s="44" t="s">
        <v>4468</v>
      </c>
      <c r="D638" s="45"/>
      <c r="E638" s="46">
        <v>70</v>
      </c>
      <c r="F638" s="46">
        <v>70</v>
      </c>
      <c r="G638" s="46">
        <v>0</v>
      </c>
      <c r="H638" s="46">
        <v>0</v>
      </c>
      <c r="I638" s="47">
        <f t="shared" si="36"/>
        <v>38745000</v>
      </c>
      <c r="J638" s="48">
        <f t="shared" si="37"/>
        <v>129500000</v>
      </c>
      <c r="K638" s="47">
        <f t="shared" si="38"/>
        <v>129500000</v>
      </c>
      <c r="L638" s="48">
        <f t="shared" si="39"/>
        <v>129500000</v>
      </c>
    </row>
    <row r="639" spans="1:12" ht="234" x14ac:dyDescent="0.25">
      <c r="A639" s="43">
        <v>705610</v>
      </c>
      <c r="B639" s="44" t="s">
        <v>16</v>
      </c>
      <c r="C639" s="44" t="s">
        <v>4469</v>
      </c>
      <c r="D639" s="45" t="s">
        <v>5539</v>
      </c>
      <c r="E639" s="46">
        <v>230</v>
      </c>
      <c r="F639" s="46">
        <v>80</v>
      </c>
      <c r="G639" s="46">
        <v>150</v>
      </c>
      <c r="H639" s="46">
        <v>0</v>
      </c>
      <c r="I639" s="47">
        <f t="shared" si="36"/>
        <v>215280000</v>
      </c>
      <c r="J639" s="48">
        <f t="shared" si="37"/>
        <v>913000000</v>
      </c>
      <c r="K639" s="47">
        <f t="shared" si="38"/>
        <v>457000000</v>
      </c>
      <c r="L639" s="48">
        <f t="shared" si="39"/>
        <v>799000000</v>
      </c>
    </row>
    <row r="640" spans="1:12" ht="234" x14ac:dyDescent="0.25">
      <c r="A640" s="43">
        <v>705611</v>
      </c>
      <c r="B640" s="44" t="s">
        <v>16</v>
      </c>
      <c r="C640" s="44" t="s">
        <v>4470</v>
      </c>
      <c r="D640" s="45" t="s">
        <v>5539</v>
      </c>
      <c r="E640" s="46">
        <v>184</v>
      </c>
      <c r="F640" s="46">
        <v>34</v>
      </c>
      <c r="G640" s="46">
        <v>150</v>
      </c>
      <c r="H640" s="46">
        <v>0</v>
      </c>
      <c r="I640" s="47">
        <f t="shared" si="36"/>
        <v>189819000</v>
      </c>
      <c r="J640" s="48">
        <f t="shared" si="37"/>
        <v>827900000</v>
      </c>
      <c r="K640" s="47">
        <f t="shared" si="38"/>
        <v>371900000</v>
      </c>
      <c r="L640" s="48">
        <f t="shared" si="39"/>
        <v>713900000</v>
      </c>
    </row>
    <row r="641" spans="1:12" ht="234" x14ac:dyDescent="0.25">
      <c r="A641" s="43">
        <v>705615</v>
      </c>
      <c r="B641" s="44" t="s">
        <v>16</v>
      </c>
      <c r="C641" s="44" t="s">
        <v>5540</v>
      </c>
      <c r="D641" s="45" t="s">
        <v>5539</v>
      </c>
      <c r="E641" s="46">
        <v>280</v>
      </c>
      <c r="F641" s="46">
        <v>90</v>
      </c>
      <c r="G641" s="46">
        <v>190</v>
      </c>
      <c r="H641" s="46">
        <v>0</v>
      </c>
      <c r="I641" s="47">
        <f t="shared" si="36"/>
        <v>266415000</v>
      </c>
      <c r="J641" s="48">
        <f t="shared" si="37"/>
        <v>1135500000</v>
      </c>
      <c r="K641" s="47">
        <f t="shared" si="38"/>
        <v>557900000</v>
      </c>
      <c r="L641" s="48">
        <f t="shared" si="39"/>
        <v>991100000</v>
      </c>
    </row>
    <row r="642" spans="1:12" ht="234" x14ac:dyDescent="0.25">
      <c r="A642" s="43">
        <v>705616</v>
      </c>
      <c r="B642" s="44" t="s">
        <v>16</v>
      </c>
      <c r="C642" s="44" t="s">
        <v>4471</v>
      </c>
      <c r="D642" s="45" t="s">
        <v>5541</v>
      </c>
      <c r="E642" s="46">
        <v>234</v>
      </c>
      <c r="F642" s="46">
        <v>44</v>
      </c>
      <c r="G642" s="46">
        <v>190</v>
      </c>
      <c r="H642" s="46">
        <v>0</v>
      </c>
      <c r="I642" s="47">
        <f t="shared" si="36"/>
        <v>240954000</v>
      </c>
      <c r="J642" s="48">
        <f t="shared" si="37"/>
        <v>1050400000</v>
      </c>
      <c r="K642" s="47">
        <f t="shared" si="38"/>
        <v>472800000</v>
      </c>
      <c r="L642" s="48">
        <f t="shared" si="39"/>
        <v>906000000</v>
      </c>
    </row>
    <row r="643" spans="1:12" ht="216" x14ac:dyDescent="0.25">
      <c r="A643" s="43">
        <v>705620</v>
      </c>
      <c r="B643" s="44"/>
      <c r="C643" s="44" t="s">
        <v>4472</v>
      </c>
      <c r="D643" s="45" t="s">
        <v>4473</v>
      </c>
      <c r="E643" s="46">
        <v>346</v>
      </c>
      <c r="F643" s="46">
        <v>100</v>
      </c>
      <c r="G643" s="46">
        <v>246</v>
      </c>
      <c r="H643" s="46">
        <v>0</v>
      </c>
      <c r="I643" s="47">
        <f t="shared" ref="I643:I679" si="40">F643*553500+G643*1140000</f>
        <v>335790000</v>
      </c>
      <c r="J643" s="48">
        <f t="shared" ref="J643:J679" si="41">F643*1850000+G643*5100000</f>
        <v>1439600000</v>
      </c>
      <c r="K643" s="47">
        <f t="shared" ref="K643:K679" si="42">F643*1850000+G643*2060000</f>
        <v>691760000</v>
      </c>
      <c r="L643" s="48">
        <f t="shared" ref="L643:L679" si="43">F643*1850000+G643*4340000</f>
        <v>1252640000</v>
      </c>
    </row>
    <row r="644" spans="1:12" ht="342" x14ac:dyDescent="0.25">
      <c r="A644" s="43">
        <v>705625</v>
      </c>
      <c r="B644" s="44"/>
      <c r="C644" s="44" t="s">
        <v>4474</v>
      </c>
      <c r="D644" s="45" t="s">
        <v>4475</v>
      </c>
      <c r="E644" s="46">
        <v>371</v>
      </c>
      <c r="F644" s="46">
        <v>100</v>
      </c>
      <c r="G644" s="46">
        <v>271</v>
      </c>
      <c r="H644" s="46">
        <v>0</v>
      </c>
      <c r="I644" s="47">
        <f t="shared" si="40"/>
        <v>364290000</v>
      </c>
      <c r="J644" s="48">
        <f t="shared" si="41"/>
        <v>1567100000</v>
      </c>
      <c r="K644" s="47">
        <f t="shared" si="42"/>
        <v>743260000</v>
      </c>
      <c r="L644" s="48">
        <f t="shared" si="43"/>
        <v>1361140000</v>
      </c>
    </row>
    <row r="645" spans="1:12" ht="288" x14ac:dyDescent="0.25">
      <c r="A645" s="43">
        <v>705630</v>
      </c>
      <c r="B645" s="44"/>
      <c r="C645" s="44" t="s">
        <v>4476</v>
      </c>
      <c r="D645" s="45" t="s">
        <v>4451</v>
      </c>
      <c r="E645" s="46">
        <v>398</v>
      </c>
      <c r="F645" s="46">
        <v>100</v>
      </c>
      <c r="G645" s="46">
        <v>298</v>
      </c>
      <c r="H645" s="46">
        <v>0</v>
      </c>
      <c r="I645" s="47">
        <f t="shared" si="40"/>
        <v>395070000</v>
      </c>
      <c r="J645" s="48">
        <f t="shared" si="41"/>
        <v>1704800000</v>
      </c>
      <c r="K645" s="47">
        <f t="shared" si="42"/>
        <v>798880000</v>
      </c>
      <c r="L645" s="48">
        <f t="shared" si="43"/>
        <v>1478320000</v>
      </c>
    </row>
    <row r="646" spans="1:12" ht="234" x14ac:dyDescent="0.25">
      <c r="A646" s="43">
        <v>705635</v>
      </c>
      <c r="B646" s="44"/>
      <c r="C646" s="44" t="s">
        <v>4477</v>
      </c>
      <c r="D646" s="45" t="s">
        <v>4451</v>
      </c>
      <c r="E646" s="46">
        <v>427</v>
      </c>
      <c r="F646" s="46">
        <v>100</v>
      </c>
      <c r="G646" s="46">
        <v>327</v>
      </c>
      <c r="H646" s="46">
        <v>0</v>
      </c>
      <c r="I646" s="47">
        <f t="shared" si="40"/>
        <v>428130000</v>
      </c>
      <c r="J646" s="48">
        <f t="shared" si="41"/>
        <v>1852700000</v>
      </c>
      <c r="K646" s="47">
        <f t="shared" si="42"/>
        <v>858620000</v>
      </c>
      <c r="L646" s="48">
        <f t="shared" si="43"/>
        <v>1604180000</v>
      </c>
    </row>
    <row r="647" spans="1:12" ht="216" x14ac:dyDescent="0.25">
      <c r="A647" s="43">
        <v>705640</v>
      </c>
      <c r="B647" s="44"/>
      <c r="C647" s="44" t="s">
        <v>4478</v>
      </c>
      <c r="D647" s="45" t="s">
        <v>4479</v>
      </c>
      <c r="E647" s="46">
        <v>460</v>
      </c>
      <c r="F647" s="46">
        <v>100</v>
      </c>
      <c r="G647" s="46">
        <v>360</v>
      </c>
      <c r="H647" s="46">
        <v>0</v>
      </c>
      <c r="I647" s="47">
        <f t="shared" si="40"/>
        <v>465750000</v>
      </c>
      <c r="J647" s="48">
        <f t="shared" si="41"/>
        <v>2021000000</v>
      </c>
      <c r="K647" s="47">
        <f t="shared" si="42"/>
        <v>926600000</v>
      </c>
      <c r="L647" s="48">
        <f t="shared" si="43"/>
        <v>1747400000</v>
      </c>
    </row>
    <row r="648" spans="1:12" ht="162" x14ac:dyDescent="0.25">
      <c r="A648" s="43">
        <v>705645</v>
      </c>
      <c r="B648" s="44"/>
      <c r="C648" s="44" t="s">
        <v>4480</v>
      </c>
      <c r="D648" s="45" t="s">
        <v>4451</v>
      </c>
      <c r="E648" s="46">
        <v>496</v>
      </c>
      <c r="F648" s="46">
        <v>100</v>
      </c>
      <c r="G648" s="46">
        <v>396</v>
      </c>
      <c r="H648" s="46">
        <v>0</v>
      </c>
      <c r="I648" s="47">
        <f t="shared" si="40"/>
        <v>506790000</v>
      </c>
      <c r="J648" s="48">
        <f t="shared" si="41"/>
        <v>2204600000</v>
      </c>
      <c r="K648" s="47">
        <f t="shared" si="42"/>
        <v>1000760000</v>
      </c>
      <c r="L648" s="48">
        <f t="shared" si="43"/>
        <v>1903640000</v>
      </c>
    </row>
    <row r="649" spans="1:12" ht="90" x14ac:dyDescent="0.25">
      <c r="A649" s="43">
        <v>705650</v>
      </c>
      <c r="B649" s="44"/>
      <c r="C649" s="44" t="s">
        <v>4481</v>
      </c>
      <c r="D649" s="45"/>
      <c r="E649" s="46">
        <v>9.5</v>
      </c>
      <c r="F649" s="46">
        <v>3</v>
      </c>
      <c r="G649" s="46">
        <v>6.5</v>
      </c>
      <c r="H649" s="46">
        <v>0</v>
      </c>
      <c r="I649" s="47">
        <f t="shared" si="40"/>
        <v>9070500</v>
      </c>
      <c r="J649" s="48">
        <f t="shared" si="41"/>
        <v>38700000</v>
      </c>
      <c r="K649" s="47">
        <f t="shared" si="42"/>
        <v>18940000</v>
      </c>
      <c r="L649" s="48">
        <f t="shared" si="43"/>
        <v>33760000</v>
      </c>
    </row>
    <row r="650" spans="1:12" ht="72" x14ac:dyDescent="0.25">
      <c r="A650" s="43">
        <v>705700</v>
      </c>
      <c r="B650" s="44"/>
      <c r="C650" s="44" t="s">
        <v>4482</v>
      </c>
      <c r="D650" s="45" t="s">
        <v>4483</v>
      </c>
      <c r="E650" s="46">
        <v>17</v>
      </c>
      <c r="F650" s="46">
        <v>10</v>
      </c>
      <c r="G650" s="46">
        <v>7</v>
      </c>
      <c r="H650" s="46">
        <v>0</v>
      </c>
      <c r="I650" s="47">
        <f t="shared" si="40"/>
        <v>13515000</v>
      </c>
      <c r="J650" s="48">
        <f t="shared" si="41"/>
        <v>54200000</v>
      </c>
      <c r="K650" s="47">
        <f t="shared" si="42"/>
        <v>32920000</v>
      </c>
      <c r="L650" s="48">
        <f t="shared" si="43"/>
        <v>48880000</v>
      </c>
    </row>
    <row r="651" spans="1:12" ht="72" x14ac:dyDescent="0.25">
      <c r="A651" s="43">
        <v>705705</v>
      </c>
      <c r="B651" s="44"/>
      <c r="C651" s="44" t="s">
        <v>4484</v>
      </c>
      <c r="D651" s="45" t="s">
        <v>4483</v>
      </c>
      <c r="E651" s="46">
        <v>22</v>
      </c>
      <c r="F651" s="46">
        <v>15</v>
      </c>
      <c r="G651" s="46">
        <v>7</v>
      </c>
      <c r="H651" s="46">
        <v>0</v>
      </c>
      <c r="I651" s="47">
        <f t="shared" si="40"/>
        <v>16282500</v>
      </c>
      <c r="J651" s="48">
        <f t="shared" si="41"/>
        <v>63450000</v>
      </c>
      <c r="K651" s="47">
        <f t="shared" si="42"/>
        <v>42170000</v>
      </c>
      <c r="L651" s="48">
        <f t="shared" si="43"/>
        <v>58130000</v>
      </c>
    </row>
    <row r="652" spans="1:12" ht="72" x14ac:dyDescent="0.25">
      <c r="A652" s="43">
        <v>705710</v>
      </c>
      <c r="B652" s="44" t="s">
        <v>24</v>
      </c>
      <c r="C652" s="44" t="s">
        <v>4485</v>
      </c>
      <c r="D652" s="45" t="s">
        <v>4483</v>
      </c>
      <c r="E652" s="46">
        <v>14</v>
      </c>
      <c r="F652" s="46">
        <v>7</v>
      </c>
      <c r="G652" s="46">
        <v>7</v>
      </c>
      <c r="H652" s="46">
        <v>0</v>
      </c>
      <c r="I652" s="47">
        <f t="shared" si="40"/>
        <v>11854500</v>
      </c>
      <c r="J652" s="48">
        <f t="shared" si="41"/>
        <v>48650000</v>
      </c>
      <c r="K652" s="47">
        <f t="shared" si="42"/>
        <v>27370000</v>
      </c>
      <c r="L652" s="48">
        <f t="shared" si="43"/>
        <v>43330000</v>
      </c>
    </row>
    <row r="653" spans="1:12" ht="36" x14ac:dyDescent="0.25">
      <c r="A653" s="43">
        <v>706000</v>
      </c>
      <c r="B653" s="44"/>
      <c r="C653" s="44" t="s">
        <v>4486</v>
      </c>
      <c r="D653" s="45"/>
      <c r="E653" s="46">
        <v>4.0199999999999996</v>
      </c>
      <c r="F653" s="46">
        <v>1.7</v>
      </c>
      <c r="G653" s="46">
        <v>2.3199999999999998</v>
      </c>
      <c r="H653" s="46">
        <v>0</v>
      </c>
      <c r="I653" s="47">
        <f t="shared" si="40"/>
        <v>3585750</v>
      </c>
      <c r="J653" s="48">
        <f t="shared" si="41"/>
        <v>14977000</v>
      </c>
      <c r="K653" s="47">
        <f t="shared" si="42"/>
        <v>7924200</v>
      </c>
      <c r="L653" s="48">
        <f t="shared" si="43"/>
        <v>13213800</v>
      </c>
    </row>
    <row r="654" spans="1:12" ht="36" x14ac:dyDescent="0.25">
      <c r="A654" s="43">
        <v>706005</v>
      </c>
      <c r="B654" s="44"/>
      <c r="C654" s="44" t="s">
        <v>4487</v>
      </c>
      <c r="D654" s="45"/>
      <c r="E654" s="46">
        <v>6.77</v>
      </c>
      <c r="F654" s="46">
        <v>3.87</v>
      </c>
      <c r="G654" s="46">
        <v>2.9</v>
      </c>
      <c r="H654" s="46">
        <v>0</v>
      </c>
      <c r="I654" s="47">
        <f t="shared" si="40"/>
        <v>5448045</v>
      </c>
      <c r="J654" s="48">
        <f t="shared" si="41"/>
        <v>21949500</v>
      </c>
      <c r="K654" s="47">
        <f t="shared" si="42"/>
        <v>13133500</v>
      </c>
      <c r="L654" s="48">
        <f t="shared" si="43"/>
        <v>19745500</v>
      </c>
    </row>
    <row r="655" spans="1:12" ht="19.5" x14ac:dyDescent="0.25">
      <c r="A655" s="43">
        <v>706010</v>
      </c>
      <c r="B655" s="44"/>
      <c r="C655" s="44" t="s">
        <v>4488</v>
      </c>
      <c r="D655" s="45"/>
      <c r="E655" s="46">
        <v>2.23</v>
      </c>
      <c r="F655" s="46">
        <v>0.89</v>
      </c>
      <c r="G655" s="46">
        <v>1.34</v>
      </c>
      <c r="H655" s="46">
        <v>0</v>
      </c>
      <c r="I655" s="47">
        <f t="shared" si="40"/>
        <v>2020215</v>
      </c>
      <c r="J655" s="48">
        <f t="shared" si="41"/>
        <v>8480500</v>
      </c>
      <c r="K655" s="47">
        <f t="shared" si="42"/>
        <v>4406900</v>
      </c>
      <c r="L655" s="48">
        <f t="shared" si="43"/>
        <v>7462100</v>
      </c>
    </row>
    <row r="656" spans="1:12" ht="19.5" x14ac:dyDescent="0.25">
      <c r="A656" s="43">
        <v>706015</v>
      </c>
      <c r="B656" s="44"/>
      <c r="C656" s="44" t="s">
        <v>4489</v>
      </c>
      <c r="D656" s="45"/>
      <c r="E656" s="46">
        <v>3.68</v>
      </c>
      <c r="F656" s="46">
        <v>2.0099999999999998</v>
      </c>
      <c r="G656" s="46">
        <v>1.67</v>
      </c>
      <c r="H656" s="46">
        <v>0</v>
      </c>
      <c r="I656" s="47">
        <f t="shared" si="40"/>
        <v>3016335</v>
      </c>
      <c r="J656" s="48">
        <f t="shared" si="41"/>
        <v>12235500</v>
      </c>
      <c r="K656" s="47">
        <f t="shared" si="42"/>
        <v>7158700</v>
      </c>
      <c r="L656" s="48">
        <f t="shared" si="43"/>
        <v>10966300</v>
      </c>
    </row>
    <row r="657" spans="1:12" ht="19.5" x14ac:dyDescent="0.25">
      <c r="A657" s="43">
        <v>706020</v>
      </c>
      <c r="B657" s="44"/>
      <c r="C657" s="44" t="s">
        <v>4490</v>
      </c>
      <c r="D657" s="45"/>
      <c r="E657" s="46">
        <v>8.25</v>
      </c>
      <c r="F657" s="46">
        <v>3.3</v>
      </c>
      <c r="G657" s="46">
        <v>4.95</v>
      </c>
      <c r="H657" s="46">
        <v>0</v>
      </c>
      <c r="I657" s="47">
        <f t="shared" si="40"/>
        <v>7469550</v>
      </c>
      <c r="J657" s="48">
        <f t="shared" si="41"/>
        <v>31350000</v>
      </c>
      <c r="K657" s="47">
        <f t="shared" si="42"/>
        <v>16302000</v>
      </c>
      <c r="L657" s="48">
        <f t="shared" si="43"/>
        <v>27588000</v>
      </c>
    </row>
    <row r="658" spans="1:12" ht="54" x14ac:dyDescent="0.25">
      <c r="A658" s="43">
        <v>706030</v>
      </c>
      <c r="B658" s="44" t="s">
        <v>16</v>
      </c>
      <c r="C658" s="44" t="s">
        <v>4491</v>
      </c>
      <c r="D658" s="45"/>
      <c r="E658" s="46">
        <v>4</v>
      </c>
      <c r="F658" s="46">
        <v>1.5</v>
      </c>
      <c r="G658" s="46">
        <v>2.5</v>
      </c>
      <c r="H658" s="46">
        <v>0</v>
      </c>
      <c r="I658" s="47">
        <f t="shared" si="40"/>
        <v>3680250</v>
      </c>
      <c r="J658" s="48">
        <f t="shared" si="41"/>
        <v>15525000</v>
      </c>
      <c r="K658" s="47">
        <f t="shared" si="42"/>
        <v>7925000</v>
      </c>
      <c r="L658" s="48">
        <f t="shared" si="43"/>
        <v>13625000</v>
      </c>
    </row>
    <row r="659" spans="1:12" ht="90" x14ac:dyDescent="0.25">
      <c r="A659" s="43">
        <v>706035</v>
      </c>
      <c r="B659" s="44" t="s">
        <v>16</v>
      </c>
      <c r="C659" s="44" t="s">
        <v>4492</v>
      </c>
      <c r="D659" s="45"/>
      <c r="E659" s="46">
        <v>3.5</v>
      </c>
      <c r="F659" s="46">
        <v>1.5</v>
      </c>
      <c r="G659" s="46">
        <v>2</v>
      </c>
      <c r="H659" s="46">
        <v>0</v>
      </c>
      <c r="I659" s="47">
        <f t="shared" si="40"/>
        <v>3110250</v>
      </c>
      <c r="J659" s="48">
        <f t="shared" si="41"/>
        <v>12975000</v>
      </c>
      <c r="K659" s="47">
        <f t="shared" si="42"/>
        <v>6895000</v>
      </c>
      <c r="L659" s="48">
        <f t="shared" si="43"/>
        <v>11455000</v>
      </c>
    </row>
    <row r="660" spans="1:12" ht="36" x14ac:dyDescent="0.25">
      <c r="A660" s="43">
        <v>706040</v>
      </c>
      <c r="B660" s="44" t="s">
        <v>16</v>
      </c>
      <c r="C660" s="44" t="s">
        <v>4493</v>
      </c>
      <c r="D660" s="45"/>
      <c r="E660" s="46">
        <v>1.5</v>
      </c>
      <c r="F660" s="46">
        <v>0.5</v>
      </c>
      <c r="G660" s="46">
        <v>1</v>
      </c>
      <c r="H660" s="46">
        <v>0</v>
      </c>
      <c r="I660" s="47">
        <f t="shared" si="40"/>
        <v>1416750</v>
      </c>
      <c r="J660" s="48">
        <f t="shared" si="41"/>
        <v>6025000</v>
      </c>
      <c r="K660" s="47">
        <f t="shared" si="42"/>
        <v>2985000</v>
      </c>
      <c r="L660" s="48">
        <f t="shared" si="43"/>
        <v>5265000</v>
      </c>
    </row>
    <row r="661" spans="1:12" ht="72" x14ac:dyDescent="0.25">
      <c r="A661" s="43">
        <v>706045</v>
      </c>
      <c r="B661" s="44" t="s">
        <v>16</v>
      </c>
      <c r="C661" s="44" t="s">
        <v>4494</v>
      </c>
      <c r="D661" s="45" t="s">
        <v>1</v>
      </c>
      <c r="E661" s="46">
        <v>2.2000000000000002</v>
      </c>
      <c r="F661" s="46">
        <v>1.5</v>
      </c>
      <c r="G661" s="46">
        <v>0.7</v>
      </c>
      <c r="H661" s="46">
        <v>0</v>
      </c>
      <c r="I661" s="47">
        <f t="shared" si="40"/>
        <v>1628250</v>
      </c>
      <c r="J661" s="48">
        <f t="shared" si="41"/>
        <v>6345000</v>
      </c>
      <c r="K661" s="47">
        <f t="shared" si="42"/>
        <v>4217000</v>
      </c>
      <c r="L661" s="48">
        <f t="shared" si="43"/>
        <v>5813000</v>
      </c>
    </row>
    <row r="662" spans="1:12" ht="19.5" x14ac:dyDescent="0.25">
      <c r="A662" s="43">
        <v>706050</v>
      </c>
      <c r="B662" s="44" t="s">
        <v>16</v>
      </c>
      <c r="C662" s="44" t="s">
        <v>4495</v>
      </c>
      <c r="D662" s="45"/>
      <c r="E662" s="46">
        <v>1.5</v>
      </c>
      <c r="F662" s="46">
        <v>0.5</v>
      </c>
      <c r="G662" s="46">
        <v>1</v>
      </c>
      <c r="H662" s="46">
        <v>0</v>
      </c>
      <c r="I662" s="47">
        <f t="shared" si="40"/>
        <v>1416750</v>
      </c>
      <c r="J662" s="48">
        <f t="shared" si="41"/>
        <v>6025000</v>
      </c>
      <c r="K662" s="47">
        <f t="shared" si="42"/>
        <v>2985000</v>
      </c>
      <c r="L662" s="48">
        <f t="shared" si="43"/>
        <v>5265000</v>
      </c>
    </row>
    <row r="663" spans="1:12" ht="36" x14ac:dyDescent="0.25">
      <c r="A663" s="43">
        <v>706055</v>
      </c>
      <c r="B663" s="44" t="s">
        <v>16</v>
      </c>
      <c r="C663" s="44" t="s">
        <v>4496</v>
      </c>
      <c r="D663" s="45"/>
      <c r="E663" s="46">
        <v>1.5</v>
      </c>
      <c r="F663" s="46">
        <v>0.5</v>
      </c>
      <c r="G663" s="46">
        <v>1</v>
      </c>
      <c r="H663" s="46">
        <v>0</v>
      </c>
      <c r="I663" s="47">
        <f t="shared" si="40"/>
        <v>1416750</v>
      </c>
      <c r="J663" s="48">
        <f t="shared" si="41"/>
        <v>6025000</v>
      </c>
      <c r="K663" s="47">
        <f t="shared" si="42"/>
        <v>2985000</v>
      </c>
      <c r="L663" s="48">
        <f t="shared" si="43"/>
        <v>5265000</v>
      </c>
    </row>
    <row r="664" spans="1:12" ht="36" x14ac:dyDescent="0.25">
      <c r="A664" s="43">
        <v>706060</v>
      </c>
      <c r="B664" s="44" t="s">
        <v>16</v>
      </c>
      <c r="C664" s="44" t="s">
        <v>4497</v>
      </c>
      <c r="D664" s="45"/>
      <c r="E664" s="46">
        <v>2</v>
      </c>
      <c r="F664" s="46">
        <v>0.5</v>
      </c>
      <c r="G664" s="46">
        <v>1.5</v>
      </c>
      <c r="H664" s="46">
        <v>0</v>
      </c>
      <c r="I664" s="47">
        <f t="shared" si="40"/>
        <v>1986750</v>
      </c>
      <c r="J664" s="48">
        <f t="shared" si="41"/>
        <v>8575000</v>
      </c>
      <c r="K664" s="47">
        <f t="shared" si="42"/>
        <v>4015000</v>
      </c>
      <c r="L664" s="48">
        <f t="shared" si="43"/>
        <v>7435000</v>
      </c>
    </row>
    <row r="665" spans="1:12" ht="36" x14ac:dyDescent="0.25">
      <c r="A665" s="43">
        <v>706065</v>
      </c>
      <c r="B665" s="44" t="s">
        <v>16</v>
      </c>
      <c r="C665" s="44" t="s">
        <v>4498</v>
      </c>
      <c r="D665" s="45"/>
      <c r="E665" s="46">
        <v>1</v>
      </c>
      <c r="F665" s="46">
        <v>0.5</v>
      </c>
      <c r="G665" s="46">
        <v>0.5</v>
      </c>
      <c r="H665" s="46">
        <v>0</v>
      </c>
      <c r="I665" s="47">
        <f t="shared" si="40"/>
        <v>846750</v>
      </c>
      <c r="J665" s="48">
        <f t="shared" si="41"/>
        <v>3475000</v>
      </c>
      <c r="K665" s="47">
        <f t="shared" si="42"/>
        <v>1955000</v>
      </c>
      <c r="L665" s="48">
        <f t="shared" si="43"/>
        <v>3095000</v>
      </c>
    </row>
    <row r="666" spans="1:12" ht="72" x14ac:dyDescent="0.25">
      <c r="A666" s="43">
        <v>706070</v>
      </c>
      <c r="B666" s="44" t="s">
        <v>16</v>
      </c>
      <c r="C666" s="44" t="s">
        <v>4499</v>
      </c>
      <c r="D666" s="45"/>
      <c r="E666" s="46">
        <v>3.5</v>
      </c>
      <c r="F666" s="46">
        <v>1.5</v>
      </c>
      <c r="G666" s="46">
        <v>2</v>
      </c>
      <c r="H666" s="46">
        <v>0</v>
      </c>
      <c r="I666" s="47">
        <f t="shared" si="40"/>
        <v>3110250</v>
      </c>
      <c r="J666" s="48">
        <f t="shared" si="41"/>
        <v>12975000</v>
      </c>
      <c r="K666" s="47">
        <f t="shared" si="42"/>
        <v>6895000</v>
      </c>
      <c r="L666" s="48">
        <f t="shared" si="43"/>
        <v>11455000</v>
      </c>
    </row>
    <row r="667" spans="1:12" ht="72" x14ac:dyDescent="0.25">
      <c r="A667" s="43">
        <v>709005</v>
      </c>
      <c r="B667" s="44"/>
      <c r="C667" s="44" t="s">
        <v>4500</v>
      </c>
      <c r="D667" s="45"/>
      <c r="E667" s="46">
        <v>4</v>
      </c>
      <c r="F667" s="46">
        <v>2.5</v>
      </c>
      <c r="G667" s="46">
        <v>1.5</v>
      </c>
      <c r="H667" s="46">
        <v>0</v>
      </c>
      <c r="I667" s="47">
        <f t="shared" si="40"/>
        <v>3093750</v>
      </c>
      <c r="J667" s="48">
        <f t="shared" si="41"/>
        <v>12275000</v>
      </c>
      <c r="K667" s="47">
        <f t="shared" si="42"/>
        <v>7715000</v>
      </c>
      <c r="L667" s="48">
        <f t="shared" si="43"/>
        <v>11135000</v>
      </c>
    </row>
    <row r="668" spans="1:12" ht="72" x14ac:dyDescent="0.25">
      <c r="A668" s="43">
        <v>709010</v>
      </c>
      <c r="B668" s="44"/>
      <c r="C668" s="44" t="s">
        <v>4501</v>
      </c>
      <c r="D668" s="45"/>
      <c r="E668" s="46">
        <v>12</v>
      </c>
      <c r="F668" s="46">
        <v>8</v>
      </c>
      <c r="G668" s="46">
        <v>4</v>
      </c>
      <c r="H668" s="46">
        <v>0</v>
      </c>
      <c r="I668" s="47">
        <f t="shared" si="40"/>
        <v>8988000</v>
      </c>
      <c r="J668" s="48">
        <f t="shared" si="41"/>
        <v>35200000</v>
      </c>
      <c r="K668" s="47">
        <f t="shared" si="42"/>
        <v>23040000</v>
      </c>
      <c r="L668" s="48">
        <f t="shared" si="43"/>
        <v>32160000</v>
      </c>
    </row>
    <row r="669" spans="1:12" ht="54" x14ac:dyDescent="0.25">
      <c r="A669" s="43">
        <v>709020</v>
      </c>
      <c r="B669" s="44"/>
      <c r="C669" s="44" t="s">
        <v>4502</v>
      </c>
      <c r="D669" s="45"/>
      <c r="E669" s="46">
        <v>67</v>
      </c>
      <c r="F669" s="46">
        <v>45</v>
      </c>
      <c r="G669" s="46">
        <v>22</v>
      </c>
      <c r="H669" s="46">
        <v>0</v>
      </c>
      <c r="I669" s="47">
        <f t="shared" si="40"/>
        <v>49987500</v>
      </c>
      <c r="J669" s="48">
        <f t="shared" si="41"/>
        <v>195450000</v>
      </c>
      <c r="K669" s="47">
        <f t="shared" si="42"/>
        <v>128570000</v>
      </c>
      <c r="L669" s="48">
        <f t="shared" si="43"/>
        <v>178730000</v>
      </c>
    </row>
    <row r="670" spans="1:12" ht="90" x14ac:dyDescent="0.25">
      <c r="A670" s="43">
        <v>709035</v>
      </c>
      <c r="B670" s="44"/>
      <c r="C670" s="44" t="s">
        <v>4503</v>
      </c>
      <c r="D670" s="45"/>
      <c r="E670" s="46">
        <v>11</v>
      </c>
      <c r="F670" s="46">
        <v>7</v>
      </c>
      <c r="G670" s="46">
        <v>4</v>
      </c>
      <c r="H670" s="46">
        <v>0</v>
      </c>
      <c r="I670" s="47">
        <f t="shared" si="40"/>
        <v>8434500</v>
      </c>
      <c r="J670" s="48">
        <f t="shared" si="41"/>
        <v>33350000</v>
      </c>
      <c r="K670" s="47">
        <f t="shared" si="42"/>
        <v>21190000</v>
      </c>
      <c r="L670" s="48">
        <f t="shared" si="43"/>
        <v>30310000</v>
      </c>
    </row>
    <row r="671" spans="1:12" ht="90" x14ac:dyDescent="0.25">
      <c r="A671" s="43">
        <v>709040</v>
      </c>
      <c r="B671" s="44"/>
      <c r="C671" s="44" t="s">
        <v>4504</v>
      </c>
      <c r="D671" s="45"/>
      <c r="E671" s="46">
        <v>5</v>
      </c>
      <c r="F671" s="46">
        <v>3</v>
      </c>
      <c r="G671" s="46">
        <v>2</v>
      </c>
      <c r="H671" s="46">
        <v>0</v>
      </c>
      <c r="I671" s="47">
        <f t="shared" si="40"/>
        <v>3940500</v>
      </c>
      <c r="J671" s="48">
        <f t="shared" si="41"/>
        <v>15750000</v>
      </c>
      <c r="K671" s="47">
        <f t="shared" si="42"/>
        <v>9670000</v>
      </c>
      <c r="L671" s="48">
        <f t="shared" si="43"/>
        <v>14230000</v>
      </c>
    </row>
    <row r="672" spans="1:12" ht="72" x14ac:dyDescent="0.25">
      <c r="A672" s="43">
        <v>709060</v>
      </c>
      <c r="B672" s="44"/>
      <c r="C672" s="44" t="s">
        <v>4505</v>
      </c>
      <c r="D672" s="45"/>
      <c r="E672" s="46">
        <v>21</v>
      </c>
      <c r="F672" s="46">
        <v>14</v>
      </c>
      <c r="G672" s="46">
        <v>7</v>
      </c>
      <c r="H672" s="46">
        <v>0</v>
      </c>
      <c r="I672" s="47">
        <f t="shared" si="40"/>
        <v>15729000</v>
      </c>
      <c r="J672" s="48">
        <f t="shared" si="41"/>
        <v>61600000</v>
      </c>
      <c r="K672" s="47">
        <f t="shared" si="42"/>
        <v>40320000</v>
      </c>
      <c r="L672" s="48">
        <f t="shared" si="43"/>
        <v>56280000</v>
      </c>
    </row>
    <row r="673" spans="1:12" ht="216" x14ac:dyDescent="0.25">
      <c r="A673" s="43">
        <v>709070</v>
      </c>
      <c r="B673" s="44" t="s">
        <v>70</v>
      </c>
      <c r="C673" s="44" t="s">
        <v>4506</v>
      </c>
      <c r="D673" s="45"/>
      <c r="E673" s="46">
        <v>6</v>
      </c>
      <c r="F673" s="46">
        <v>6</v>
      </c>
      <c r="G673" s="46">
        <v>0</v>
      </c>
      <c r="H673" s="46">
        <v>0</v>
      </c>
      <c r="I673" s="47">
        <f t="shared" si="40"/>
        <v>3321000</v>
      </c>
      <c r="J673" s="48">
        <f t="shared" si="41"/>
        <v>11100000</v>
      </c>
      <c r="K673" s="47">
        <f t="shared" si="42"/>
        <v>11100000</v>
      </c>
      <c r="L673" s="48">
        <f t="shared" si="43"/>
        <v>11100000</v>
      </c>
    </row>
    <row r="674" spans="1:12" ht="342" x14ac:dyDescent="0.25">
      <c r="A674" s="43">
        <v>709072</v>
      </c>
      <c r="B674" s="44" t="s">
        <v>70</v>
      </c>
      <c r="C674" s="44" t="s">
        <v>4507</v>
      </c>
      <c r="D674" s="45"/>
      <c r="E674" s="46">
        <v>20</v>
      </c>
      <c r="F674" s="46">
        <v>20</v>
      </c>
      <c r="G674" s="46">
        <v>0</v>
      </c>
      <c r="H674" s="46">
        <v>0</v>
      </c>
      <c r="I674" s="47">
        <f t="shared" si="40"/>
        <v>11070000</v>
      </c>
      <c r="J674" s="48">
        <f t="shared" si="41"/>
        <v>37000000</v>
      </c>
      <c r="K674" s="47">
        <f t="shared" si="42"/>
        <v>37000000</v>
      </c>
      <c r="L674" s="48">
        <f t="shared" si="43"/>
        <v>37000000</v>
      </c>
    </row>
    <row r="675" spans="1:12" ht="288" x14ac:dyDescent="0.25">
      <c r="A675" s="43">
        <v>709074</v>
      </c>
      <c r="B675" s="44" t="s">
        <v>70</v>
      </c>
      <c r="C675" s="44" t="s">
        <v>4508</v>
      </c>
      <c r="D675" s="45"/>
      <c r="E675" s="46">
        <v>36</v>
      </c>
      <c r="F675" s="46">
        <v>36</v>
      </c>
      <c r="G675" s="46">
        <v>0</v>
      </c>
      <c r="H675" s="46">
        <v>0</v>
      </c>
      <c r="I675" s="47">
        <f t="shared" si="40"/>
        <v>19926000</v>
      </c>
      <c r="J675" s="48">
        <f t="shared" si="41"/>
        <v>66600000</v>
      </c>
      <c r="K675" s="47">
        <f t="shared" si="42"/>
        <v>66600000</v>
      </c>
      <c r="L675" s="48">
        <f t="shared" si="43"/>
        <v>66600000</v>
      </c>
    </row>
    <row r="676" spans="1:12" ht="72" x14ac:dyDescent="0.25">
      <c r="A676" s="43">
        <v>709095</v>
      </c>
      <c r="B676" s="44" t="s">
        <v>24</v>
      </c>
      <c r="C676" s="44" t="s">
        <v>4509</v>
      </c>
      <c r="D676" s="45" t="s">
        <v>4510</v>
      </c>
      <c r="E676" s="46">
        <v>15</v>
      </c>
      <c r="F676" s="46">
        <v>5</v>
      </c>
      <c r="G676" s="46">
        <v>10</v>
      </c>
      <c r="H676" s="46">
        <v>0</v>
      </c>
      <c r="I676" s="47">
        <f t="shared" si="40"/>
        <v>14167500</v>
      </c>
      <c r="J676" s="48">
        <f t="shared" si="41"/>
        <v>60250000</v>
      </c>
      <c r="K676" s="47">
        <f t="shared" si="42"/>
        <v>29850000</v>
      </c>
      <c r="L676" s="48">
        <f t="shared" si="43"/>
        <v>52650000</v>
      </c>
    </row>
    <row r="677" spans="1:12" ht="72" x14ac:dyDescent="0.25">
      <c r="A677" s="43">
        <v>709100</v>
      </c>
      <c r="B677" s="44" t="s">
        <v>24</v>
      </c>
      <c r="C677" s="44" t="s">
        <v>4511</v>
      </c>
      <c r="D677" s="45" t="s">
        <v>4512</v>
      </c>
      <c r="E677" s="46">
        <v>6</v>
      </c>
      <c r="F677" s="46">
        <v>2</v>
      </c>
      <c r="G677" s="46">
        <v>4</v>
      </c>
      <c r="H677" s="46">
        <v>0</v>
      </c>
      <c r="I677" s="47">
        <f t="shared" si="40"/>
        <v>5667000</v>
      </c>
      <c r="J677" s="48">
        <f t="shared" si="41"/>
        <v>24100000</v>
      </c>
      <c r="K677" s="47">
        <f t="shared" si="42"/>
        <v>11940000</v>
      </c>
      <c r="L677" s="48">
        <f t="shared" si="43"/>
        <v>21060000</v>
      </c>
    </row>
    <row r="678" spans="1:12" ht="72" x14ac:dyDescent="0.25">
      <c r="A678" s="43">
        <v>709105</v>
      </c>
      <c r="B678" s="44"/>
      <c r="C678" s="44" t="s">
        <v>4513</v>
      </c>
      <c r="D678" s="45" t="s">
        <v>4514</v>
      </c>
      <c r="E678" s="46">
        <v>75</v>
      </c>
      <c r="F678" s="46">
        <v>50</v>
      </c>
      <c r="G678" s="46">
        <v>25</v>
      </c>
      <c r="H678" s="46">
        <v>0</v>
      </c>
      <c r="I678" s="47">
        <f t="shared" si="40"/>
        <v>56175000</v>
      </c>
      <c r="J678" s="48">
        <f t="shared" si="41"/>
        <v>220000000</v>
      </c>
      <c r="K678" s="47">
        <f t="shared" si="42"/>
        <v>144000000</v>
      </c>
      <c r="L678" s="48">
        <f t="shared" si="43"/>
        <v>201000000</v>
      </c>
    </row>
    <row r="679" spans="1:12" ht="19.5" x14ac:dyDescent="0.25">
      <c r="A679" s="43">
        <v>709106</v>
      </c>
      <c r="B679" s="44"/>
      <c r="C679" s="44" t="s">
        <v>4515</v>
      </c>
      <c r="D679" s="45"/>
      <c r="E679" s="46">
        <v>50</v>
      </c>
      <c r="F679" s="46">
        <v>35</v>
      </c>
      <c r="G679" s="46">
        <v>15</v>
      </c>
      <c r="H679" s="46">
        <v>0</v>
      </c>
      <c r="I679" s="47">
        <f t="shared" si="40"/>
        <v>36472500</v>
      </c>
      <c r="J679" s="48">
        <f t="shared" si="41"/>
        <v>141250000</v>
      </c>
      <c r="K679" s="47">
        <f t="shared" si="42"/>
        <v>95650000</v>
      </c>
      <c r="L679" s="48">
        <f t="shared" si="43"/>
        <v>129850000</v>
      </c>
    </row>
  </sheetData>
  <conditionalFormatting sqref="A593">
    <cfRule type="duplicateValues" dxfId="21" priority="19"/>
    <cfRule type="duplicateValues" dxfId="20" priority="20"/>
    <cfRule type="duplicateValues" dxfId="19" priority="21"/>
  </conditionalFormatting>
  <conditionalFormatting sqref="A600">
    <cfRule type="duplicateValues" dxfId="18" priority="16"/>
    <cfRule type="duplicateValues" dxfId="17" priority="17"/>
    <cfRule type="duplicateValues" dxfId="16" priority="18"/>
  </conditionalFormatting>
  <conditionalFormatting sqref="A604">
    <cfRule type="duplicateValues" dxfId="15" priority="13"/>
    <cfRule type="duplicateValues" dxfId="14" priority="14"/>
    <cfRule type="duplicateValues" dxfId="13" priority="15"/>
  </conditionalFormatting>
  <conditionalFormatting sqref="A606">
    <cfRule type="duplicateValues" dxfId="12" priority="10"/>
    <cfRule type="duplicateValues" dxfId="11" priority="11"/>
    <cfRule type="duplicateValues" dxfId="10" priority="12"/>
  </conditionalFormatting>
  <conditionalFormatting sqref="A607:A610">
    <cfRule type="duplicateValues" dxfId="9" priority="7"/>
    <cfRule type="duplicateValues" dxfId="8" priority="8"/>
    <cfRule type="duplicateValues" dxfId="7" priority="9"/>
  </conditionalFormatting>
  <conditionalFormatting sqref="A629:A633">
    <cfRule type="duplicateValues" dxfId="6" priority="4"/>
    <cfRule type="duplicateValues" dxfId="5" priority="5"/>
    <cfRule type="duplicateValues" dxfId="4" priority="6"/>
  </conditionalFormatting>
  <conditionalFormatting sqref="A650:A655">
    <cfRule type="duplicateValues" dxfId="3" priority="1"/>
    <cfRule type="duplicateValues" dxfId="2" priority="2"/>
    <cfRule type="duplicateValues" dxfId="1" priority="3"/>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53498-C94E-44D0-979C-CA11949B77D4}">
  <dimension ref="A1:K1164"/>
  <sheetViews>
    <sheetView rightToLeft="1" workbookViewId="0">
      <selection activeCell="A2" sqref="A2"/>
    </sheetView>
  </sheetViews>
  <sheetFormatPr defaultRowHeight="15" x14ac:dyDescent="0.25"/>
  <cols>
    <col min="1" max="1" width="11.140625" bestFit="1" customWidth="1"/>
    <col min="2" max="2" width="13.28515625" bestFit="1" customWidth="1"/>
    <col min="3" max="3" width="25.140625" bestFit="1" customWidth="1"/>
    <col min="4" max="4" width="18.28515625" bestFit="1" customWidth="1"/>
    <col min="5" max="5" width="8.5703125" bestFit="1" customWidth="1"/>
    <col min="6" max="6" width="12" bestFit="1" customWidth="1"/>
    <col min="7" max="7" width="9" bestFit="1" customWidth="1"/>
    <col min="8" max="8" width="15.5703125" bestFit="1" customWidth="1"/>
    <col min="9" max="9" width="17.5703125" bestFit="1" customWidth="1"/>
    <col min="10" max="10" width="21.5703125" bestFit="1" customWidth="1"/>
    <col min="11" max="11" width="15.5703125" bestFit="1" customWidth="1"/>
  </cols>
  <sheetData>
    <row r="1" spans="1:11" ht="42" x14ac:dyDescent="0.25">
      <c r="A1" s="25" t="s">
        <v>13</v>
      </c>
      <c r="B1" s="25" t="s">
        <v>2</v>
      </c>
      <c r="C1" s="25" t="s">
        <v>12</v>
      </c>
      <c r="D1" s="25" t="s">
        <v>3</v>
      </c>
      <c r="E1" s="49" t="s">
        <v>4</v>
      </c>
      <c r="F1" s="49" t="s">
        <v>5</v>
      </c>
      <c r="G1" s="49" t="s">
        <v>6</v>
      </c>
      <c r="H1" s="26" t="s">
        <v>8</v>
      </c>
      <c r="I1" s="26" t="s">
        <v>9</v>
      </c>
      <c r="J1" s="26" t="s">
        <v>10</v>
      </c>
      <c r="K1" s="26" t="s">
        <v>11</v>
      </c>
    </row>
    <row r="2" spans="1:11" ht="36" x14ac:dyDescent="0.5">
      <c r="A2" s="56">
        <v>800005</v>
      </c>
      <c r="B2" s="50"/>
      <c r="C2" s="51" t="s">
        <v>5542</v>
      </c>
      <c r="D2" s="51"/>
      <c r="E2" s="52">
        <v>0.06</v>
      </c>
      <c r="F2" s="52">
        <v>0</v>
      </c>
      <c r="G2" s="50">
        <v>0.06</v>
      </c>
      <c r="H2" s="53">
        <f>F2*790000+G2*1630000</f>
        <v>97800</v>
      </c>
      <c r="I2" s="24">
        <f>F2*1850000+G2*5100000</f>
        <v>306000</v>
      </c>
      <c r="J2" s="23">
        <f>F2*1850000+G2*2060000</f>
        <v>123600</v>
      </c>
      <c r="K2" s="24">
        <f>F2*1850000+G2*4340000</f>
        <v>260400</v>
      </c>
    </row>
    <row r="3" spans="1:11" ht="36" x14ac:dyDescent="0.5">
      <c r="A3" s="56">
        <v>800010</v>
      </c>
      <c r="B3" s="50"/>
      <c r="C3" s="51" t="s">
        <v>5543</v>
      </c>
      <c r="D3" s="51"/>
      <c r="E3" s="52">
        <v>0.11</v>
      </c>
      <c r="F3" s="52">
        <v>7.0000000000000007E-2</v>
      </c>
      <c r="G3" s="50">
        <v>0.04</v>
      </c>
      <c r="H3" s="53">
        <f t="shared" ref="H3:H66" si="0">F3*790000+G3*1630000</f>
        <v>120500</v>
      </c>
      <c r="I3" s="24">
        <f t="shared" ref="I3:I66" si="1">F3*1850000+G3*5100000</f>
        <v>333500</v>
      </c>
      <c r="J3" s="23">
        <f t="shared" ref="J3:J66" si="2">F3*1850000+G3*2060000</f>
        <v>211900</v>
      </c>
      <c r="K3" s="24">
        <f t="shared" ref="K3:K66" si="3">F3*1850000+G3*4340000</f>
        <v>303100</v>
      </c>
    </row>
    <row r="4" spans="1:11" ht="72" x14ac:dyDescent="0.5">
      <c r="A4" s="56">
        <v>800012</v>
      </c>
      <c r="B4" s="50"/>
      <c r="C4" s="51" t="s">
        <v>5544</v>
      </c>
      <c r="D4" s="51"/>
      <c r="E4" s="52">
        <v>0.23</v>
      </c>
      <c r="F4" s="52">
        <v>0.11</v>
      </c>
      <c r="G4" s="50">
        <v>0.12</v>
      </c>
      <c r="H4" s="53">
        <f t="shared" si="0"/>
        <v>282500</v>
      </c>
      <c r="I4" s="24">
        <f t="shared" si="1"/>
        <v>815500</v>
      </c>
      <c r="J4" s="23">
        <f t="shared" si="2"/>
        <v>450700</v>
      </c>
      <c r="K4" s="24">
        <f t="shared" si="3"/>
        <v>724300</v>
      </c>
    </row>
    <row r="5" spans="1:11" ht="36" x14ac:dyDescent="0.5">
      <c r="A5" s="56">
        <v>800015</v>
      </c>
      <c r="B5" s="50"/>
      <c r="C5" s="51" t="s">
        <v>5545</v>
      </c>
      <c r="D5" s="51"/>
      <c r="E5" s="52">
        <v>0.22</v>
      </c>
      <c r="F5" s="52">
        <v>0.18</v>
      </c>
      <c r="G5" s="50">
        <v>0.04</v>
      </c>
      <c r="H5" s="53">
        <f t="shared" si="0"/>
        <v>207400</v>
      </c>
      <c r="I5" s="24">
        <f t="shared" si="1"/>
        <v>537000</v>
      </c>
      <c r="J5" s="23">
        <f t="shared" si="2"/>
        <v>415400</v>
      </c>
      <c r="K5" s="24">
        <f t="shared" si="3"/>
        <v>506600</v>
      </c>
    </row>
    <row r="6" spans="1:11" ht="72" x14ac:dyDescent="0.5">
      <c r="A6" s="56">
        <v>800017</v>
      </c>
      <c r="B6" s="50"/>
      <c r="C6" s="51" t="s">
        <v>5546</v>
      </c>
      <c r="D6" s="51"/>
      <c r="E6" s="52">
        <v>0.3</v>
      </c>
      <c r="F6" s="52">
        <v>0.18</v>
      </c>
      <c r="G6" s="50">
        <v>0.12</v>
      </c>
      <c r="H6" s="53">
        <f t="shared" si="0"/>
        <v>337800</v>
      </c>
      <c r="I6" s="24">
        <f t="shared" si="1"/>
        <v>945000</v>
      </c>
      <c r="J6" s="23">
        <f t="shared" si="2"/>
        <v>580200</v>
      </c>
      <c r="K6" s="24">
        <f t="shared" si="3"/>
        <v>853800</v>
      </c>
    </row>
    <row r="7" spans="1:11" ht="36" x14ac:dyDescent="0.5">
      <c r="A7" s="56">
        <v>800020</v>
      </c>
      <c r="B7" s="50"/>
      <c r="C7" s="51" t="s">
        <v>5547</v>
      </c>
      <c r="D7" s="51"/>
      <c r="E7" s="52">
        <v>0.15</v>
      </c>
      <c r="F7" s="52">
        <v>7.0000000000000007E-2</v>
      </c>
      <c r="G7" s="50">
        <v>0.08</v>
      </c>
      <c r="H7" s="53">
        <f t="shared" si="0"/>
        <v>185700</v>
      </c>
      <c r="I7" s="24">
        <f t="shared" si="1"/>
        <v>537500</v>
      </c>
      <c r="J7" s="23">
        <f t="shared" si="2"/>
        <v>294300</v>
      </c>
      <c r="K7" s="24">
        <f t="shared" si="3"/>
        <v>476700</v>
      </c>
    </row>
    <row r="8" spans="1:11" ht="19.5" x14ac:dyDescent="0.5">
      <c r="A8" s="56">
        <v>800025</v>
      </c>
      <c r="B8" s="50"/>
      <c r="C8" s="51" t="s">
        <v>5548</v>
      </c>
      <c r="D8" s="51"/>
      <c r="E8" s="52">
        <v>0.08</v>
      </c>
      <c r="F8" s="52">
        <v>0.04</v>
      </c>
      <c r="G8" s="50">
        <v>0.04</v>
      </c>
      <c r="H8" s="53">
        <f t="shared" si="0"/>
        <v>96800</v>
      </c>
      <c r="I8" s="24">
        <f t="shared" si="1"/>
        <v>278000</v>
      </c>
      <c r="J8" s="23">
        <f t="shared" si="2"/>
        <v>156400</v>
      </c>
      <c r="K8" s="24">
        <f t="shared" si="3"/>
        <v>247600</v>
      </c>
    </row>
    <row r="9" spans="1:11" ht="36" x14ac:dyDescent="0.5">
      <c r="A9" s="56">
        <v>800030</v>
      </c>
      <c r="B9" s="50"/>
      <c r="C9" s="51" t="s">
        <v>5549</v>
      </c>
      <c r="D9" s="51"/>
      <c r="E9" s="52">
        <v>0.1</v>
      </c>
      <c r="F9" s="52">
        <v>0.03</v>
      </c>
      <c r="G9" s="50">
        <v>7.0000000000000007E-2</v>
      </c>
      <c r="H9" s="53">
        <f t="shared" si="0"/>
        <v>137800</v>
      </c>
      <c r="I9" s="24">
        <f t="shared" si="1"/>
        <v>412500.00000000006</v>
      </c>
      <c r="J9" s="23">
        <f t="shared" si="2"/>
        <v>199700</v>
      </c>
      <c r="K9" s="24">
        <f t="shared" si="3"/>
        <v>359300</v>
      </c>
    </row>
    <row r="10" spans="1:11" ht="36" x14ac:dyDescent="0.5">
      <c r="A10" s="56">
        <v>800035</v>
      </c>
      <c r="B10" s="50"/>
      <c r="C10" s="51" t="s">
        <v>5550</v>
      </c>
      <c r="D10" s="51"/>
      <c r="E10" s="52">
        <v>0.16</v>
      </c>
      <c r="F10" s="52">
        <v>0.03</v>
      </c>
      <c r="G10" s="50">
        <v>0.13</v>
      </c>
      <c r="H10" s="53">
        <f t="shared" si="0"/>
        <v>235600</v>
      </c>
      <c r="I10" s="24">
        <f t="shared" si="1"/>
        <v>718500</v>
      </c>
      <c r="J10" s="23">
        <f t="shared" si="2"/>
        <v>323300</v>
      </c>
      <c r="K10" s="24">
        <f t="shared" si="3"/>
        <v>619700</v>
      </c>
    </row>
    <row r="11" spans="1:11" ht="54" x14ac:dyDescent="0.5">
      <c r="A11" s="56">
        <v>800040</v>
      </c>
      <c r="B11" s="50"/>
      <c r="C11" s="51" t="s">
        <v>5551</v>
      </c>
      <c r="D11" s="51"/>
      <c r="E11" s="52">
        <v>0.19</v>
      </c>
      <c r="F11" s="52">
        <v>0.03</v>
      </c>
      <c r="G11" s="50">
        <v>0.16</v>
      </c>
      <c r="H11" s="53">
        <f t="shared" si="0"/>
        <v>284500</v>
      </c>
      <c r="I11" s="24">
        <f t="shared" si="1"/>
        <v>871500</v>
      </c>
      <c r="J11" s="23">
        <f t="shared" si="2"/>
        <v>385100</v>
      </c>
      <c r="K11" s="24">
        <f t="shared" si="3"/>
        <v>749900</v>
      </c>
    </row>
    <row r="12" spans="1:11" ht="36" x14ac:dyDescent="0.5">
      <c r="A12" s="56">
        <v>800045</v>
      </c>
      <c r="B12" s="50"/>
      <c r="C12" s="51" t="s">
        <v>5552</v>
      </c>
      <c r="D12" s="51"/>
      <c r="E12" s="52">
        <v>0.15</v>
      </c>
      <c r="F12" s="52">
        <v>7.0000000000000007E-2</v>
      </c>
      <c r="G12" s="50">
        <v>0.08</v>
      </c>
      <c r="H12" s="53">
        <f t="shared" si="0"/>
        <v>185700</v>
      </c>
      <c r="I12" s="24">
        <f t="shared" si="1"/>
        <v>537500</v>
      </c>
      <c r="J12" s="23">
        <f t="shared" si="2"/>
        <v>294300</v>
      </c>
      <c r="K12" s="24">
        <f t="shared" si="3"/>
        <v>476700</v>
      </c>
    </row>
    <row r="13" spans="1:11" ht="180" x14ac:dyDescent="0.5">
      <c r="A13" s="56">
        <v>800200</v>
      </c>
      <c r="B13" s="50"/>
      <c r="C13" s="51" t="s">
        <v>4516</v>
      </c>
      <c r="D13" s="51"/>
      <c r="E13" s="52">
        <v>0.16</v>
      </c>
      <c r="F13" s="52">
        <v>0.04</v>
      </c>
      <c r="G13" s="50">
        <v>0.12</v>
      </c>
      <c r="H13" s="53">
        <f t="shared" si="0"/>
        <v>227200</v>
      </c>
      <c r="I13" s="24">
        <f t="shared" si="1"/>
        <v>686000</v>
      </c>
      <c r="J13" s="23">
        <f t="shared" si="2"/>
        <v>321200</v>
      </c>
      <c r="K13" s="24">
        <f t="shared" si="3"/>
        <v>594800</v>
      </c>
    </row>
    <row r="14" spans="1:11" ht="54" x14ac:dyDescent="0.5">
      <c r="A14" s="56">
        <v>800205</v>
      </c>
      <c r="B14" s="50"/>
      <c r="C14" s="51" t="s">
        <v>5553</v>
      </c>
      <c r="D14" s="51"/>
      <c r="E14" s="52">
        <v>7.0000000000000007E-2</v>
      </c>
      <c r="F14" s="52">
        <v>0.02</v>
      </c>
      <c r="G14" s="50">
        <v>0.05</v>
      </c>
      <c r="H14" s="53">
        <f t="shared" si="0"/>
        <v>97300</v>
      </c>
      <c r="I14" s="24">
        <f t="shared" si="1"/>
        <v>292000</v>
      </c>
      <c r="J14" s="23">
        <f t="shared" si="2"/>
        <v>140000</v>
      </c>
      <c r="K14" s="24">
        <f t="shared" si="3"/>
        <v>254000</v>
      </c>
    </row>
    <row r="15" spans="1:11" ht="36" x14ac:dyDescent="0.5">
      <c r="A15" s="56">
        <v>800210</v>
      </c>
      <c r="B15" s="50"/>
      <c r="C15" s="51" t="s">
        <v>5554</v>
      </c>
      <c r="D15" s="51"/>
      <c r="E15" s="52">
        <v>7.0000000000000007E-2</v>
      </c>
      <c r="F15" s="52">
        <v>0.02</v>
      </c>
      <c r="G15" s="50">
        <v>0.05</v>
      </c>
      <c r="H15" s="53">
        <f t="shared" si="0"/>
        <v>97300</v>
      </c>
      <c r="I15" s="24">
        <f t="shared" si="1"/>
        <v>292000</v>
      </c>
      <c r="J15" s="23">
        <f t="shared" si="2"/>
        <v>140000</v>
      </c>
      <c r="K15" s="24">
        <f t="shared" si="3"/>
        <v>254000</v>
      </c>
    </row>
    <row r="16" spans="1:11" ht="36" x14ac:dyDescent="0.5">
      <c r="A16" s="56">
        <v>800215</v>
      </c>
      <c r="B16" s="50"/>
      <c r="C16" s="51" t="s">
        <v>5555</v>
      </c>
      <c r="D16" s="51"/>
      <c r="E16" s="52">
        <v>7.0000000000000007E-2</v>
      </c>
      <c r="F16" s="52">
        <v>0.02</v>
      </c>
      <c r="G16" s="50">
        <v>0.05</v>
      </c>
      <c r="H16" s="53">
        <f t="shared" si="0"/>
        <v>97300</v>
      </c>
      <c r="I16" s="24">
        <f t="shared" si="1"/>
        <v>292000</v>
      </c>
      <c r="J16" s="23">
        <f t="shared" si="2"/>
        <v>140000</v>
      </c>
      <c r="K16" s="24">
        <f t="shared" si="3"/>
        <v>254000</v>
      </c>
    </row>
    <row r="17" spans="1:11" ht="54" x14ac:dyDescent="0.5">
      <c r="A17" s="56">
        <v>800220</v>
      </c>
      <c r="B17" s="50"/>
      <c r="C17" s="51" t="s">
        <v>5556</v>
      </c>
      <c r="D17" s="51"/>
      <c r="E17" s="52">
        <v>0.14000000000000001</v>
      </c>
      <c r="F17" s="52">
        <v>0.04</v>
      </c>
      <c r="G17" s="50">
        <v>0.1</v>
      </c>
      <c r="H17" s="53">
        <f t="shared" si="0"/>
        <v>194600</v>
      </c>
      <c r="I17" s="24">
        <f t="shared" si="1"/>
        <v>584000</v>
      </c>
      <c r="J17" s="23">
        <f t="shared" si="2"/>
        <v>280000</v>
      </c>
      <c r="K17" s="24">
        <f t="shared" si="3"/>
        <v>508000</v>
      </c>
    </row>
    <row r="18" spans="1:11" ht="36" x14ac:dyDescent="0.5">
      <c r="A18" s="56">
        <v>800225</v>
      </c>
      <c r="B18" s="50"/>
      <c r="C18" s="51" t="s">
        <v>5557</v>
      </c>
      <c r="D18" s="51"/>
      <c r="E18" s="52">
        <v>0.16</v>
      </c>
      <c r="F18" s="52">
        <v>0.04</v>
      </c>
      <c r="G18" s="50">
        <v>0.12</v>
      </c>
      <c r="H18" s="53">
        <f t="shared" si="0"/>
        <v>227200</v>
      </c>
      <c r="I18" s="24">
        <f t="shared" si="1"/>
        <v>686000</v>
      </c>
      <c r="J18" s="23">
        <f t="shared" si="2"/>
        <v>321200</v>
      </c>
      <c r="K18" s="24">
        <f t="shared" si="3"/>
        <v>594800</v>
      </c>
    </row>
    <row r="19" spans="1:11" ht="54" x14ac:dyDescent="0.5">
      <c r="A19" s="56">
        <v>800230</v>
      </c>
      <c r="B19" s="50"/>
      <c r="C19" s="51" t="s">
        <v>5558</v>
      </c>
      <c r="D19" s="51"/>
      <c r="E19" s="52">
        <v>0.13</v>
      </c>
      <c r="F19" s="52">
        <v>0.03</v>
      </c>
      <c r="G19" s="50">
        <v>0.1</v>
      </c>
      <c r="H19" s="53">
        <f t="shared" si="0"/>
        <v>186700</v>
      </c>
      <c r="I19" s="24">
        <f t="shared" si="1"/>
        <v>565500</v>
      </c>
      <c r="J19" s="23">
        <f t="shared" si="2"/>
        <v>261500</v>
      </c>
      <c r="K19" s="24">
        <f t="shared" si="3"/>
        <v>489500</v>
      </c>
    </row>
    <row r="20" spans="1:11" ht="54" x14ac:dyDescent="0.5">
      <c r="A20" s="56">
        <v>800235</v>
      </c>
      <c r="B20" s="50"/>
      <c r="C20" s="51" t="s">
        <v>5559</v>
      </c>
      <c r="D20" s="51"/>
      <c r="E20" s="52">
        <v>0.12</v>
      </c>
      <c r="F20" s="52">
        <v>0.03</v>
      </c>
      <c r="G20" s="50">
        <v>0.09</v>
      </c>
      <c r="H20" s="53">
        <f t="shared" si="0"/>
        <v>170400</v>
      </c>
      <c r="I20" s="24">
        <f t="shared" si="1"/>
        <v>514500</v>
      </c>
      <c r="J20" s="23">
        <f t="shared" si="2"/>
        <v>240900</v>
      </c>
      <c r="K20" s="24">
        <f t="shared" si="3"/>
        <v>446100</v>
      </c>
    </row>
    <row r="21" spans="1:11" ht="36" x14ac:dyDescent="0.5">
      <c r="A21" s="56">
        <v>800240</v>
      </c>
      <c r="B21" s="50"/>
      <c r="C21" s="51" t="s">
        <v>5560</v>
      </c>
      <c r="D21" s="51"/>
      <c r="E21" s="52">
        <v>0.12</v>
      </c>
      <c r="F21" s="52">
        <v>0.03</v>
      </c>
      <c r="G21" s="50">
        <v>0.09</v>
      </c>
      <c r="H21" s="53">
        <f t="shared" si="0"/>
        <v>170400</v>
      </c>
      <c r="I21" s="24">
        <f t="shared" si="1"/>
        <v>514500</v>
      </c>
      <c r="J21" s="23">
        <f t="shared" si="2"/>
        <v>240900</v>
      </c>
      <c r="K21" s="24">
        <f t="shared" si="3"/>
        <v>446100</v>
      </c>
    </row>
    <row r="22" spans="1:11" ht="72" x14ac:dyDescent="0.5">
      <c r="A22" s="56">
        <v>800255</v>
      </c>
      <c r="B22" s="50"/>
      <c r="C22" s="51" t="s">
        <v>5561</v>
      </c>
      <c r="D22" s="51"/>
      <c r="E22" s="52">
        <v>0.18</v>
      </c>
      <c r="F22" s="52">
        <v>0.05</v>
      </c>
      <c r="G22" s="50">
        <v>0.13</v>
      </c>
      <c r="H22" s="53">
        <f t="shared" si="0"/>
        <v>251400</v>
      </c>
      <c r="I22" s="24">
        <f t="shared" si="1"/>
        <v>755500</v>
      </c>
      <c r="J22" s="23">
        <f t="shared" si="2"/>
        <v>360300</v>
      </c>
      <c r="K22" s="24">
        <f t="shared" si="3"/>
        <v>656700</v>
      </c>
    </row>
    <row r="23" spans="1:11" ht="54" x14ac:dyDescent="0.5">
      <c r="A23" s="56">
        <v>800260</v>
      </c>
      <c r="B23" s="50"/>
      <c r="C23" s="51" t="s">
        <v>5562</v>
      </c>
      <c r="D23" s="51"/>
      <c r="E23" s="52">
        <v>0.25</v>
      </c>
      <c r="F23" s="52">
        <v>0.04</v>
      </c>
      <c r="G23" s="50">
        <v>0.21</v>
      </c>
      <c r="H23" s="53">
        <f t="shared" si="0"/>
        <v>373900</v>
      </c>
      <c r="I23" s="24">
        <f t="shared" si="1"/>
        <v>1145000</v>
      </c>
      <c r="J23" s="23">
        <f t="shared" si="2"/>
        <v>506600</v>
      </c>
      <c r="K23" s="24">
        <f t="shared" si="3"/>
        <v>985400</v>
      </c>
    </row>
    <row r="24" spans="1:11" ht="19.5" x14ac:dyDescent="0.5">
      <c r="A24" s="56">
        <v>800265</v>
      </c>
      <c r="B24" s="50"/>
      <c r="C24" s="51" t="s">
        <v>5563</v>
      </c>
      <c r="D24" s="51"/>
      <c r="E24" s="52">
        <v>0.28000000000000003</v>
      </c>
      <c r="F24" s="52">
        <v>7.0000000000000007E-2</v>
      </c>
      <c r="G24" s="50">
        <v>0.21</v>
      </c>
      <c r="H24" s="53">
        <f t="shared" si="0"/>
        <v>397600</v>
      </c>
      <c r="I24" s="24">
        <f t="shared" si="1"/>
        <v>1200500</v>
      </c>
      <c r="J24" s="23">
        <f t="shared" si="2"/>
        <v>562100</v>
      </c>
      <c r="K24" s="24">
        <f t="shared" si="3"/>
        <v>1040900</v>
      </c>
    </row>
    <row r="25" spans="1:11" ht="36" x14ac:dyDescent="0.5">
      <c r="A25" s="56">
        <v>800266</v>
      </c>
      <c r="B25" s="50"/>
      <c r="C25" s="51" t="s">
        <v>5564</v>
      </c>
      <c r="D25" s="51"/>
      <c r="E25" s="52">
        <v>0.28000000000000003</v>
      </c>
      <c r="F25" s="52">
        <v>7.0000000000000007E-2</v>
      </c>
      <c r="G25" s="50">
        <v>0.21</v>
      </c>
      <c r="H25" s="53">
        <f t="shared" si="0"/>
        <v>397600</v>
      </c>
      <c r="I25" s="24">
        <f t="shared" si="1"/>
        <v>1200500</v>
      </c>
      <c r="J25" s="23">
        <f t="shared" si="2"/>
        <v>562100</v>
      </c>
      <c r="K25" s="24">
        <f t="shared" si="3"/>
        <v>1040900</v>
      </c>
    </row>
    <row r="26" spans="1:11" ht="36" x14ac:dyDescent="0.5">
      <c r="A26" s="56">
        <v>800270</v>
      </c>
      <c r="B26" s="50"/>
      <c r="C26" s="51" t="s">
        <v>5565</v>
      </c>
      <c r="D26" s="51"/>
      <c r="E26" s="52">
        <v>0.28000000000000003</v>
      </c>
      <c r="F26" s="52">
        <v>7.0000000000000007E-2</v>
      </c>
      <c r="G26" s="50">
        <v>0.21</v>
      </c>
      <c r="H26" s="53">
        <f t="shared" si="0"/>
        <v>397600</v>
      </c>
      <c r="I26" s="24">
        <f t="shared" si="1"/>
        <v>1200500</v>
      </c>
      <c r="J26" s="23">
        <f t="shared" si="2"/>
        <v>562100</v>
      </c>
      <c r="K26" s="24">
        <f t="shared" si="3"/>
        <v>1040900</v>
      </c>
    </row>
    <row r="27" spans="1:11" ht="36" x14ac:dyDescent="0.5">
      <c r="A27" s="56">
        <v>800275</v>
      </c>
      <c r="B27" s="50"/>
      <c r="C27" s="51" t="s">
        <v>5566</v>
      </c>
      <c r="D27" s="51"/>
      <c r="E27" s="52">
        <v>0.26</v>
      </c>
      <c r="F27" s="52">
        <v>0.05</v>
      </c>
      <c r="G27" s="50">
        <v>0.21</v>
      </c>
      <c r="H27" s="53">
        <f t="shared" si="0"/>
        <v>381800</v>
      </c>
      <c r="I27" s="24">
        <f t="shared" si="1"/>
        <v>1163500</v>
      </c>
      <c r="J27" s="23">
        <f t="shared" si="2"/>
        <v>525100</v>
      </c>
      <c r="K27" s="24">
        <f t="shared" si="3"/>
        <v>1003900</v>
      </c>
    </row>
    <row r="28" spans="1:11" ht="36" x14ac:dyDescent="0.5">
      <c r="A28" s="56">
        <v>800280</v>
      </c>
      <c r="B28" s="50"/>
      <c r="C28" s="51" t="s">
        <v>5567</v>
      </c>
      <c r="D28" s="51"/>
      <c r="E28" s="52">
        <v>0.13</v>
      </c>
      <c r="F28" s="52">
        <v>0.03</v>
      </c>
      <c r="G28" s="50">
        <v>0.1</v>
      </c>
      <c r="H28" s="53">
        <f t="shared" si="0"/>
        <v>186700</v>
      </c>
      <c r="I28" s="24">
        <f t="shared" si="1"/>
        <v>565500</v>
      </c>
      <c r="J28" s="23">
        <f t="shared" si="2"/>
        <v>261500</v>
      </c>
      <c r="K28" s="24">
        <f t="shared" si="3"/>
        <v>489500</v>
      </c>
    </row>
    <row r="29" spans="1:11" ht="36" x14ac:dyDescent="0.5">
      <c r="A29" s="56">
        <v>800290</v>
      </c>
      <c r="B29" s="50"/>
      <c r="C29" s="51" t="s">
        <v>5568</v>
      </c>
      <c r="D29" s="51"/>
      <c r="E29" s="52">
        <v>0.13</v>
      </c>
      <c r="F29" s="52">
        <v>0.03</v>
      </c>
      <c r="G29" s="50">
        <v>0.1</v>
      </c>
      <c r="H29" s="53">
        <f t="shared" si="0"/>
        <v>186700</v>
      </c>
      <c r="I29" s="24">
        <f t="shared" si="1"/>
        <v>565500</v>
      </c>
      <c r="J29" s="23">
        <f t="shared" si="2"/>
        <v>261500</v>
      </c>
      <c r="K29" s="24">
        <f t="shared" si="3"/>
        <v>489500</v>
      </c>
    </row>
    <row r="30" spans="1:11" ht="36" x14ac:dyDescent="0.5">
      <c r="A30" s="56">
        <v>800295</v>
      </c>
      <c r="B30" s="50" t="s">
        <v>5569</v>
      </c>
      <c r="C30" s="51" t="s">
        <v>5570</v>
      </c>
      <c r="D30" s="51"/>
      <c r="E30" s="52">
        <v>0.19</v>
      </c>
      <c r="F30" s="52">
        <v>0.05</v>
      </c>
      <c r="G30" s="50">
        <v>0.14000000000000001</v>
      </c>
      <c r="H30" s="53">
        <f t="shared" si="0"/>
        <v>267700</v>
      </c>
      <c r="I30" s="24">
        <f t="shared" si="1"/>
        <v>806500.00000000012</v>
      </c>
      <c r="J30" s="23">
        <f t="shared" si="2"/>
        <v>380900</v>
      </c>
      <c r="K30" s="24">
        <f t="shared" si="3"/>
        <v>700100</v>
      </c>
    </row>
    <row r="31" spans="1:11" ht="36" x14ac:dyDescent="0.5">
      <c r="A31" s="56">
        <v>800300</v>
      </c>
      <c r="B31" s="50" t="s">
        <v>5569</v>
      </c>
      <c r="C31" s="51" t="s">
        <v>5571</v>
      </c>
      <c r="D31" s="51"/>
      <c r="E31" s="52">
        <v>0.12</v>
      </c>
      <c r="F31" s="52">
        <v>0.03</v>
      </c>
      <c r="G31" s="50">
        <v>0.09</v>
      </c>
      <c r="H31" s="53">
        <f t="shared" si="0"/>
        <v>170400</v>
      </c>
      <c r="I31" s="24">
        <f t="shared" si="1"/>
        <v>514500</v>
      </c>
      <c r="J31" s="23">
        <f t="shared" si="2"/>
        <v>240900</v>
      </c>
      <c r="K31" s="24">
        <f t="shared" si="3"/>
        <v>446100</v>
      </c>
    </row>
    <row r="32" spans="1:11" ht="19.5" x14ac:dyDescent="0.5">
      <c r="A32" s="56">
        <v>800305</v>
      </c>
      <c r="B32" s="50" t="s">
        <v>5569</v>
      </c>
      <c r="C32" s="51" t="s">
        <v>5572</v>
      </c>
      <c r="D32" s="51"/>
      <c r="E32" s="52">
        <v>0.27</v>
      </c>
      <c r="F32" s="52">
        <v>7.0000000000000007E-2</v>
      </c>
      <c r="G32" s="50">
        <v>0.2</v>
      </c>
      <c r="H32" s="53">
        <f t="shared" si="0"/>
        <v>381300</v>
      </c>
      <c r="I32" s="24">
        <f t="shared" si="1"/>
        <v>1149500</v>
      </c>
      <c r="J32" s="23">
        <f t="shared" si="2"/>
        <v>541500</v>
      </c>
      <c r="K32" s="24">
        <f t="shared" si="3"/>
        <v>997500</v>
      </c>
    </row>
    <row r="33" spans="1:11" ht="36" x14ac:dyDescent="0.5">
      <c r="A33" s="56">
        <v>800315</v>
      </c>
      <c r="B33" s="50" t="s">
        <v>5569</v>
      </c>
      <c r="C33" s="51" t="s">
        <v>5573</v>
      </c>
      <c r="D33" s="51"/>
      <c r="E33" s="52">
        <v>0.45</v>
      </c>
      <c r="F33" s="52">
        <v>0.12</v>
      </c>
      <c r="G33" s="50">
        <v>0.33</v>
      </c>
      <c r="H33" s="53">
        <f t="shared" si="0"/>
        <v>632700</v>
      </c>
      <c r="I33" s="24">
        <f t="shared" si="1"/>
        <v>1905000</v>
      </c>
      <c r="J33" s="23">
        <f t="shared" si="2"/>
        <v>901800</v>
      </c>
      <c r="K33" s="24">
        <f t="shared" si="3"/>
        <v>1654200</v>
      </c>
    </row>
    <row r="34" spans="1:11" ht="36" x14ac:dyDescent="0.5">
      <c r="A34" s="56">
        <v>800320</v>
      </c>
      <c r="B34" s="50" t="s">
        <v>5569</v>
      </c>
      <c r="C34" s="51" t="s">
        <v>5574</v>
      </c>
      <c r="D34" s="51"/>
      <c r="E34" s="52">
        <v>0.89</v>
      </c>
      <c r="F34" s="52">
        <v>0.22</v>
      </c>
      <c r="G34" s="50">
        <v>0.67</v>
      </c>
      <c r="H34" s="53">
        <f t="shared" si="0"/>
        <v>1265900</v>
      </c>
      <c r="I34" s="24">
        <f t="shared" si="1"/>
        <v>3824000</v>
      </c>
      <c r="J34" s="23">
        <f t="shared" si="2"/>
        <v>1787200</v>
      </c>
      <c r="K34" s="24">
        <f t="shared" si="3"/>
        <v>3314800</v>
      </c>
    </row>
    <row r="35" spans="1:11" ht="36" x14ac:dyDescent="0.5">
      <c r="A35" s="56">
        <v>800400</v>
      </c>
      <c r="B35" s="50"/>
      <c r="C35" s="51" t="s">
        <v>5575</v>
      </c>
      <c r="D35" s="51"/>
      <c r="E35" s="52">
        <v>0.15</v>
      </c>
      <c r="F35" s="52">
        <v>0.05</v>
      </c>
      <c r="G35" s="50">
        <v>0.1</v>
      </c>
      <c r="H35" s="53">
        <f t="shared" si="0"/>
        <v>202500</v>
      </c>
      <c r="I35" s="24">
        <f t="shared" si="1"/>
        <v>602500</v>
      </c>
      <c r="J35" s="23">
        <f t="shared" si="2"/>
        <v>298500</v>
      </c>
      <c r="K35" s="24">
        <f t="shared" si="3"/>
        <v>526500</v>
      </c>
    </row>
    <row r="36" spans="1:11" ht="54" x14ac:dyDescent="0.5">
      <c r="A36" s="56">
        <v>800405</v>
      </c>
      <c r="B36" s="50"/>
      <c r="C36" s="51" t="s">
        <v>5576</v>
      </c>
      <c r="D36" s="51"/>
      <c r="E36" s="52">
        <v>0.18</v>
      </c>
      <c r="F36" s="52">
        <v>0.06</v>
      </c>
      <c r="G36" s="50">
        <v>0.12</v>
      </c>
      <c r="H36" s="53">
        <f t="shared" si="0"/>
        <v>243000</v>
      </c>
      <c r="I36" s="24">
        <f t="shared" si="1"/>
        <v>723000</v>
      </c>
      <c r="J36" s="23">
        <f t="shared" si="2"/>
        <v>358200</v>
      </c>
      <c r="K36" s="24">
        <f t="shared" si="3"/>
        <v>631800</v>
      </c>
    </row>
    <row r="37" spans="1:11" ht="36" x14ac:dyDescent="0.5">
      <c r="A37" s="56">
        <v>800410</v>
      </c>
      <c r="B37" s="50"/>
      <c r="C37" s="51" t="s">
        <v>5577</v>
      </c>
      <c r="D37" s="51"/>
      <c r="E37" s="52">
        <v>0.48</v>
      </c>
      <c r="F37" s="52">
        <v>0.12</v>
      </c>
      <c r="G37" s="50">
        <v>0.36</v>
      </c>
      <c r="H37" s="53">
        <f t="shared" si="0"/>
        <v>681600</v>
      </c>
      <c r="I37" s="24">
        <f t="shared" si="1"/>
        <v>2058000</v>
      </c>
      <c r="J37" s="23">
        <f t="shared" si="2"/>
        <v>963600</v>
      </c>
      <c r="K37" s="24">
        <f t="shared" si="3"/>
        <v>1784400</v>
      </c>
    </row>
    <row r="38" spans="1:11" ht="36" x14ac:dyDescent="0.5">
      <c r="A38" s="56">
        <v>800415</v>
      </c>
      <c r="B38" s="50"/>
      <c r="C38" s="51" t="s">
        <v>5578</v>
      </c>
      <c r="D38" s="51"/>
      <c r="E38" s="52">
        <v>0.13</v>
      </c>
      <c r="F38" s="52">
        <v>0.04</v>
      </c>
      <c r="G38" s="50">
        <v>0.09</v>
      </c>
      <c r="H38" s="53">
        <f t="shared" si="0"/>
        <v>178300</v>
      </c>
      <c r="I38" s="24">
        <f t="shared" si="1"/>
        <v>533000</v>
      </c>
      <c r="J38" s="23">
        <f t="shared" si="2"/>
        <v>259400</v>
      </c>
      <c r="K38" s="24">
        <f t="shared" si="3"/>
        <v>464600</v>
      </c>
    </row>
    <row r="39" spans="1:11" ht="19.5" x14ac:dyDescent="0.5">
      <c r="A39" s="56">
        <v>800416</v>
      </c>
      <c r="B39" s="50"/>
      <c r="C39" s="51" t="s">
        <v>5579</v>
      </c>
      <c r="D39" s="51"/>
      <c r="E39" s="52">
        <v>0.13</v>
      </c>
      <c r="F39" s="52">
        <v>0.04</v>
      </c>
      <c r="G39" s="50">
        <v>0.09</v>
      </c>
      <c r="H39" s="53">
        <f t="shared" si="0"/>
        <v>178300</v>
      </c>
      <c r="I39" s="24">
        <f t="shared" si="1"/>
        <v>533000</v>
      </c>
      <c r="J39" s="23">
        <f t="shared" si="2"/>
        <v>259400</v>
      </c>
      <c r="K39" s="24">
        <f t="shared" si="3"/>
        <v>464600</v>
      </c>
    </row>
    <row r="40" spans="1:11" ht="36" x14ac:dyDescent="0.5">
      <c r="A40" s="56">
        <v>800420</v>
      </c>
      <c r="B40" s="50"/>
      <c r="C40" s="51" t="s">
        <v>5580</v>
      </c>
      <c r="D40" s="51"/>
      <c r="E40" s="52">
        <v>0.17</v>
      </c>
      <c r="F40" s="52">
        <v>0.05</v>
      </c>
      <c r="G40" s="50">
        <v>0.12</v>
      </c>
      <c r="H40" s="53">
        <f t="shared" si="0"/>
        <v>235100</v>
      </c>
      <c r="I40" s="24">
        <f t="shared" si="1"/>
        <v>704500</v>
      </c>
      <c r="J40" s="23">
        <f t="shared" si="2"/>
        <v>339700</v>
      </c>
      <c r="K40" s="24">
        <f t="shared" si="3"/>
        <v>613300</v>
      </c>
    </row>
    <row r="41" spans="1:11" ht="19.5" x14ac:dyDescent="0.5">
      <c r="A41" s="56">
        <v>800421</v>
      </c>
      <c r="B41" s="50"/>
      <c r="C41" s="51" t="s">
        <v>5581</v>
      </c>
      <c r="D41" s="51"/>
      <c r="E41" s="52">
        <v>0.17</v>
      </c>
      <c r="F41" s="52">
        <v>0.05</v>
      </c>
      <c r="G41" s="50">
        <v>0.12</v>
      </c>
      <c r="H41" s="53">
        <f t="shared" si="0"/>
        <v>235100</v>
      </c>
      <c r="I41" s="24">
        <f t="shared" si="1"/>
        <v>704500</v>
      </c>
      <c r="J41" s="23">
        <f t="shared" si="2"/>
        <v>339700</v>
      </c>
      <c r="K41" s="24">
        <f t="shared" si="3"/>
        <v>613300</v>
      </c>
    </row>
    <row r="42" spans="1:11" ht="36" x14ac:dyDescent="0.5">
      <c r="A42" s="56">
        <v>800425</v>
      </c>
      <c r="B42" s="50"/>
      <c r="C42" s="51" t="s">
        <v>5582</v>
      </c>
      <c r="D42" s="51"/>
      <c r="E42" s="52">
        <v>0.17</v>
      </c>
      <c r="F42" s="52">
        <v>0.05</v>
      </c>
      <c r="G42" s="50">
        <v>0.12</v>
      </c>
      <c r="H42" s="53">
        <f t="shared" si="0"/>
        <v>235100</v>
      </c>
      <c r="I42" s="24">
        <f t="shared" si="1"/>
        <v>704500</v>
      </c>
      <c r="J42" s="23">
        <f t="shared" si="2"/>
        <v>339700</v>
      </c>
      <c r="K42" s="24">
        <f t="shared" si="3"/>
        <v>613300</v>
      </c>
    </row>
    <row r="43" spans="1:11" ht="19.5" x14ac:dyDescent="0.5">
      <c r="A43" s="56">
        <v>800426</v>
      </c>
      <c r="B43" s="50"/>
      <c r="C43" s="51" t="s">
        <v>5583</v>
      </c>
      <c r="D43" s="51"/>
      <c r="E43" s="52">
        <v>0.17</v>
      </c>
      <c r="F43" s="52">
        <v>0.05</v>
      </c>
      <c r="G43" s="50">
        <v>0.12</v>
      </c>
      <c r="H43" s="53">
        <f t="shared" si="0"/>
        <v>235100</v>
      </c>
      <c r="I43" s="24">
        <f t="shared" si="1"/>
        <v>704500</v>
      </c>
      <c r="J43" s="23">
        <f t="shared" si="2"/>
        <v>339700</v>
      </c>
      <c r="K43" s="24">
        <f t="shared" si="3"/>
        <v>613300</v>
      </c>
    </row>
    <row r="44" spans="1:11" ht="36" x14ac:dyDescent="0.5">
      <c r="A44" s="56">
        <v>800430</v>
      </c>
      <c r="B44" s="50"/>
      <c r="C44" s="51" t="s">
        <v>5584</v>
      </c>
      <c r="D44" s="51"/>
      <c r="E44" s="52">
        <v>0.22</v>
      </c>
      <c r="F44" s="52">
        <v>7.0000000000000007E-2</v>
      </c>
      <c r="G44" s="50">
        <v>0.15</v>
      </c>
      <c r="H44" s="53">
        <f t="shared" si="0"/>
        <v>299800</v>
      </c>
      <c r="I44" s="24">
        <f t="shared" si="1"/>
        <v>894500</v>
      </c>
      <c r="J44" s="23">
        <f t="shared" si="2"/>
        <v>438500</v>
      </c>
      <c r="K44" s="24">
        <f t="shared" si="3"/>
        <v>780500</v>
      </c>
    </row>
    <row r="45" spans="1:11" ht="36" x14ac:dyDescent="0.5">
      <c r="A45" s="56">
        <v>800435</v>
      </c>
      <c r="B45" s="50"/>
      <c r="C45" s="51" t="s">
        <v>5585</v>
      </c>
      <c r="D45" s="51"/>
      <c r="E45" s="52">
        <v>0.17</v>
      </c>
      <c r="F45" s="52">
        <v>0.05</v>
      </c>
      <c r="G45" s="50">
        <v>0.12</v>
      </c>
      <c r="H45" s="53">
        <f t="shared" si="0"/>
        <v>235100</v>
      </c>
      <c r="I45" s="24">
        <f t="shared" si="1"/>
        <v>704500</v>
      </c>
      <c r="J45" s="23">
        <f t="shared" si="2"/>
        <v>339700</v>
      </c>
      <c r="K45" s="24">
        <f t="shared" si="3"/>
        <v>613300</v>
      </c>
    </row>
    <row r="46" spans="1:11" ht="36" x14ac:dyDescent="0.5">
      <c r="A46" s="56">
        <v>800440</v>
      </c>
      <c r="B46" s="50"/>
      <c r="C46" s="51" t="s">
        <v>5586</v>
      </c>
      <c r="D46" s="51"/>
      <c r="E46" s="52">
        <v>0.21</v>
      </c>
      <c r="F46" s="52">
        <v>0.06</v>
      </c>
      <c r="G46" s="50">
        <v>0.15</v>
      </c>
      <c r="H46" s="53">
        <f t="shared" si="0"/>
        <v>291900</v>
      </c>
      <c r="I46" s="24">
        <f t="shared" si="1"/>
        <v>876000</v>
      </c>
      <c r="J46" s="23">
        <f t="shared" si="2"/>
        <v>420000</v>
      </c>
      <c r="K46" s="24">
        <f t="shared" si="3"/>
        <v>762000</v>
      </c>
    </row>
    <row r="47" spans="1:11" ht="36" x14ac:dyDescent="0.5">
      <c r="A47" s="56">
        <v>800445</v>
      </c>
      <c r="B47" s="50"/>
      <c r="C47" s="51" t="s">
        <v>5587</v>
      </c>
      <c r="D47" s="51"/>
      <c r="E47" s="52">
        <v>0.23</v>
      </c>
      <c r="F47" s="52">
        <v>7.0000000000000007E-2</v>
      </c>
      <c r="G47" s="50">
        <v>0.16</v>
      </c>
      <c r="H47" s="53">
        <f t="shared" si="0"/>
        <v>316100</v>
      </c>
      <c r="I47" s="24">
        <f t="shared" si="1"/>
        <v>945500</v>
      </c>
      <c r="J47" s="23">
        <f t="shared" si="2"/>
        <v>459100</v>
      </c>
      <c r="K47" s="24">
        <f t="shared" si="3"/>
        <v>823900</v>
      </c>
    </row>
    <row r="48" spans="1:11" ht="36" x14ac:dyDescent="0.5">
      <c r="A48" s="56">
        <v>800460</v>
      </c>
      <c r="B48" s="50"/>
      <c r="C48" s="51" t="s">
        <v>5588</v>
      </c>
      <c r="D48" s="51"/>
      <c r="E48" s="52">
        <v>0.18</v>
      </c>
      <c r="F48" s="52">
        <v>0.06</v>
      </c>
      <c r="G48" s="50">
        <v>0.12</v>
      </c>
      <c r="H48" s="53">
        <f t="shared" si="0"/>
        <v>243000</v>
      </c>
      <c r="I48" s="24">
        <f t="shared" si="1"/>
        <v>723000</v>
      </c>
      <c r="J48" s="23">
        <f t="shared" si="2"/>
        <v>358200</v>
      </c>
      <c r="K48" s="24">
        <f t="shared" si="3"/>
        <v>631800</v>
      </c>
    </row>
    <row r="49" spans="1:11" ht="19.5" x14ac:dyDescent="0.5">
      <c r="A49" s="56">
        <v>800461</v>
      </c>
      <c r="B49" s="50"/>
      <c r="C49" s="51" t="s">
        <v>5589</v>
      </c>
      <c r="D49" s="51"/>
      <c r="E49" s="52">
        <v>0.18</v>
      </c>
      <c r="F49" s="52">
        <v>0.06</v>
      </c>
      <c r="G49" s="50">
        <v>0.12</v>
      </c>
      <c r="H49" s="53">
        <f t="shared" si="0"/>
        <v>243000</v>
      </c>
      <c r="I49" s="24">
        <f t="shared" si="1"/>
        <v>723000</v>
      </c>
      <c r="J49" s="23">
        <f t="shared" si="2"/>
        <v>358200</v>
      </c>
      <c r="K49" s="24">
        <f t="shared" si="3"/>
        <v>631800</v>
      </c>
    </row>
    <row r="50" spans="1:11" ht="36" x14ac:dyDescent="0.5">
      <c r="A50" s="56">
        <v>800465</v>
      </c>
      <c r="B50" s="50"/>
      <c r="C50" s="51" t="s">
        <v>5590</v>
      </c>
      <c r="D50" s="51"/>
      <c r="E50" s="52">
        <v>0.18</v>
      </c>
      <c r="F50" s="52">
        <v>0.06</v>
      </c>
      <c r="G50" s="50">
        <v>0.12</v>
      </c>
      <c r="H50" s="53">
        <f t="shared" si="0"/>
        <v>243000</v>
      </c>
      <c r="I50" s="24">
        <f t="shared" si="1"/>
        <v>723000</v>
      </c>
      <c r="J50" s="23">
        <f t="shared" si="2"/>
        <v>358200</v>
      </c>
      <c r="K50" s="24">
        <f t="shared" si="3"/>
        <v>631800</v>
      </c>
    </row>
    <row r="51" spans="1:11" ht="19.5" x14ac:dyDescent="0.5">
      <c r="A51" s="56">
        <v>800466</v>
      </c>
      <c r="B51" s="50"/>
      <c r="C51" s="51" t="s">
        <v>5591</v>
      </c>
      <c r="D51" s="51"/>
      <c r="E51" s="52">
        <v>0.18</v>
      </c>
      <c r="F51" s="52">
        <v>0.06</v>
      </c>
      <c r="G51" s="50">
        <v>0.12</v>
      </c>
      <c r="H51" s="53">
        <f t="shared" si="0"/>
        <v>243000</v>
      </c>
      <c r="I51" s="24">
        <f t="shared" si="1"/>
        <v>723000</v>
      </c>
      <c r="J51" s="23">
        <f t="shared" si="2"/>
        <v>358200</v>
      </c>
      <c r="K51" s="24">
        <f t="shared" si="3"/>
        <v>631800</v>
      </c>
    </row>
    <row r="52" spans="1:11" ht="36" x14ac:dyDescent="0.5">
      <c r="A52" s="56">
        <v>800470</v>
      </c>
      <c r="B52" s="50"/>
      <c r="C52" s="51" t="s">
        <v>5592</v>
      </c>
      <c r="D52" s="51"/>
      <c r="E52" s="52">
        <v>0.18</v>
      </c>
      <c r="F52" s="52">
        <v>0.05</v>
      </c>
      <c r="G52" s="50">
        <v>0.13</v>
      </c>
      <c r="H52" s="53">
        <f t="shared" si="0"/>
        <v>251400</v>
      </c>
      <c r="I52" s="24">
        <f t="shared" si="1"/>
        <v>755500</v>
      </c>
      <c r="J52" s="23">
        <f t="shared" si="2"/>
        <v>360300</v>
      </c>
      <c r="K52" s="24">
        <f t="shared" si="3"/>
        <v>656700</v>
      </c>
    </row>
    <row r="53" spans="1:11" ht="19.5" x14ac:dyDescent="0.5">
      <c r="A53" s="56">
        <v>800471</v>
      </c>
      <c r="B53" s="50"/>
      <c r="C53" s="51" t="s">
        <v>5593</v>
      </c>
      <c r="D53" s="51"/>
      <c r="E53" s="52">
        <v>0.18</v>
      </c>
      <c r="F53" s="52">
        <v>0.05</v>
      </c>
      <c r="G53" s="50">
        <v>0.13</v>
      </c>
      <c r="H53" s="53">
        <f t="shared" si="0"/>
        <v>251400</v>
      </c>
      <c r="I53" s="24">
        <f t="shared" si="1"/>
        <v>755500</v>
      </c>
      <c r="J53" s="23">
        <f t="shared" si="2"/>
        <v>360300</v>
      </c>
      <c r="K53" s="24">
        <f t="shared" si="3"/>
        <v>656700</v>
      </c>
    </row>
    <row r="54" spans="1:11" ht="36" x14ac:dyDescent="0.5">
      <c r="A54" s="56">
        <v>800475</v>
      </c>
      <c r="B54" s="50"/>
      <c r="C54" s="51" t="s">
        <v>5594</v>
      </c>
      <c r="D54" s="51"/>
      <c r="E54" s="52">
        <v>0.16</v>
      </c>
      <c r="F54" s="52">
        <v>0.03</v>
      </c>
      <c r="G54" s="50">
        <v>0.13</v>
      </c>
      <c r="H54" s="53">
        <f t="shared" si="0"/>
        <v>235600</v>
      </c>
      <c r="I54" s="24">
        <f t="shared" si="1"/>
        <v>718500</v>
      </c>
      <c r="J54" s="23">
        <f t="shared" si="2"/>
        <v>323300</v>
      </c>
      <c r="K54" s="24">
        <f t="shared" si="3"/>
        <v>619700</v>
      </c>
    </row>
    <row r="55" spans="1:11" ht="19.5" x14ac:dyDescent="0.5">
      <c r="A55" s="56">
        <v>800480</v>
      </c>
      <c r="B55" s="50"/>
      <c r="C55" s="51" t="s">
        <v>5595</v>
      </c>
      <c r="D55" s="51"/>
      <c r="E55" s="52">
        <v>0.2</v>
      </c>
      <c r="F55" s="52">
        <v>0.05</v>
      </c>
      <c r="G55" s="50">
        <v>0.15</v>
      </c>
      <c r="H55" s="53">
        <f t="shared" si="0"/>
        <v>284000</v>
      </c>
      <c r="I55" s="24">
        <f t="shared" si="1"/>
        <v>857500</v>
      </c>
      <c r="J55" s="23">
        <f t="shared" si="2"/>
        <v>401500</v>
      </c>
      <c r="K55" s="24">
        <f t="shared" si="3"/>
        <v>743500</v>
      </c>
    </row>
    <row r="56" spans="1:11" ht="36" x14ac:dyDescent="0.5">
      <c r="A56" s="56">
        <v>800485</v>
      </c>
      <c r="B56" s="50"/>
      <c r="C56" s="51" t="s">
        <v>5596</v>
      </c>
      <c r="D56" s="51"/>
      <c r="E56" s="52">
        <v>0.2</v>
      </c>
      <c r="F56" s="52">
        <v>7.0000000000000007E-2</v>
      </c>
      <c r="G56" s="50">
        <v>0.13</v>
      </c>
      <c r="H56" s="53">
        <f t="shared" si="0"/>
        <v>267200</v>
      </c>
      <c r="I56" s="24">
        <f t="shared" si="1"/>
        <v>792500</v>
      </c>
      <c r="J56" s="23">
        <f t="shared" si="2"/>
        <v>397300</v>
      </c>
      <c r="K56" s="24">
        <f t="shared" si="3"/>
        <v>693700</v>
      </c>
    </row>
    <row r="57" spans="1:11" ht="19.5" x14ac:dyDescent="0.5">
      <c r="A57" s="56">
        <v>800486</v>
      </c>
      <c r="B57" s="50"/>
      <c r="C57" s="51" t="s">
        <v>5597</v>
      </c>
      <c r="D57" s="51"/>
      <c r="E57" s="52">
        <v>0.2</v>
      </c>
      <c r="F57" s="52">
        <v>7.0000000000000007E-2</v>
      </c>
      <c r="G57" s="50">
        <v>0.13</v>
      </c>
      <c r="H57" s="53">
        <f t="shared" si="0"/>
        <v>267200</v>
      </c>
      <c r="I57" s="24">
        <f t="shared" si="1"/>
        <v>792500</v>
      </c>
      <c r="J57" s="23">
        <f t="shared" si="2"/>
        <v>397300</v>
      </c>
      <c r="K57" s="24">
        <f t="shared" si="3"/>
        <v>693700</v>
      </c>
    </row>
    <row r="58" spans="1:11" ht="36" x14ac:dyDescent="0.5">
      <c r="A58" s="56">
        <v>800490</v>
      </c>
      <c r="B58" s="50"/>
      <c r="C58" s="51" t="s">
        <v>5598</v>
      </c>
      <c r="D58" s="51"/>
      <c r="E58" s="52">
        <v>0.18</v>
      </c>
      <c r="F58" s="52">
        <v>0.03</v>
      </c>
      <c r="G58" s="50">
        <v>0.15</v>
      </c>
      <c r="H58" s="53">
        <f t="shared" si="0"/>
        <v>268200</v>
      </c>
      <c r="I58" s="24">
        <f t="shared" si="1"/>
        <v>820500</v>
      </c>
      <c r="J58" s="23">
        <f t="shared" si="2"/>
        <v>364500</v>
      </c>
      <c r="K58" s="24">
        <f t="shared" si="3"/>
        <v>706500</v>
      </c>
    </row>
    <row r="59" spans="1:11" ht="36" x14ac:dyDescent="0.5">
      <c r="A59" s="56">
        <v>800495</v>
      </c>
      <c r="B59" s="50"/>
      <c r="C59" s="51" t="s">
        <v>5599</v>
      </c>
      <c r="D59" s="51"/>
      <c r="E59" s="52">
        <v>0.17</v>
      </c>
      <c r="F59" s="52">
        <v>0.05</v>
      </c>
      <c r="G59" s="50">
        <v>0.12</v>
      </c>
      <c r="H59" s="53">
        <f t="shared" si="0"/>
        <v>235100</v>
      </c>
      <c r="I59" s="24">
        <f t="shared" si="1"/>
        <v>704500</v>
      </c>
      <c r="J59" s="23">
        <f t="shared" si="2"/>
        <v>339700</v>
      </c>
      <c r="K59" s="24">
        <f t="shared" si="3"/>
        <v>613300</v>
      </c>
    </row>
    <row r="60" spans="1:11" ht="19.5" x14ac:dyDescent="0.5">
      <c r="A60" s="56">
        <v>800496</v>
      </c>
      <c r="B60" s="50"/>
      <c r="C60" s="51" t="s">
        <v>5600</v>
      </c>
      <c r="D60" s="51"/>
      <c r="E60" s="52">
        <v>0.17</v>
      </c>
      <c r="F60" s="52">
        <v>0.05</v>
      </c>
      <c r="G60" s="50">
        <v>0.12</v>
      </c>
      <c r="H60" s="53">
        <f t="shared" si="0"/>
        <v>235100</v>
      </c>
      <c r="I60" s="24">
        <f t="shared" si="1"/>
        <v>704500</v>
      </c>
      <c r="J60" s="23">
        <f t="shared" si="2"/>
        <v>339700</v>
      </c>
      <c r="K60" s="24">
        <f t="shared" si="3"/>
        <v>613300</v>
      </c>
    </row>
    <row r="61" spans="1:11" ht="19.5" x14ac:dyDescent="0.5">
      <c r="A61" s="56">
        <v>800500</v>
      </c>
      <c r="B61" s="50"/>
      <c r="C61" s="51" t="s">
        <v>5601</v>
      </c>
      <c r="D61" s="51"/>
      <c r="E61" s="52">
        <v>0.22</v>
      </c>
      <c r="F61" s="52">
        <v>0.08</v>
      </c>
      <c r="G61" s="50">
        <v>0.14000000000000001</v>
      </c>
      <c r="H61" s="53">
        <f t="shared" si="0"/>
        <v>291400</v>
      </c>
      <c r="I61" s="24">
        <f t="shared" si="1"/>
        <v>862000.00000000012</v>
      </c>
      <c r="J61" s="23">
        <f t="shared" si="2"/>
        <v>436400</v>
      </c>
      <c r="K61" s="24">
        <f t="shared" si="3"/>
        <v>755600</v>
      </c>
    </row>
    <row r="62" spans="1:11" ht="36" x14ac:dyDescent="0.5">
      <c r="A62" s="56">
        <v>800505</v>
      </c>
      <c r="B62" s="50"/>
      <c r="C62" s="51" t="s">
        <v>5602</v>
      </c>
      <c r="D62" s="51"/>
      <c r="E62" s="52">
        <v>0.28000000000000003</v>
      </c>
      <c r="F62" s="52">
        <v>0.09</v>
      </c>
      <c r="G62" s="50">
        <v>0.19</v>
      </c>
      <c r="H62" s="53">
        <f t="shared" si="0"/>
        <v>380800</v>
      </c>
      <c r="I62" s="24">
        <f t="shared" si="1"/>
        <v>1135500</v>
      </c>
      <c r="J62" s="23">
        <f t="shared" si="2"/>
        <v>557900</v>
      </c>
      <c r="K62" s="24">
        <f t="shared" si="3"/>
        <v>991100</v>
      </c>
    </row>
    <row r="63" spans="1:11" ht="19.5" x14ac:dyDescent="0.5">
      <c r="A63" s="56">
        <v>800510</v>
      </c>
      <c r="B63" s="50"/>
      <c r="C63" s="51" t="s">
        <v>5603</v>
      </c>
      <c r="D63" s="51"/>
      <c r="E63" s="52">
        <v>0.17</v>
      </c>
      <c r="F63" s="52">
        <v>0.05</v>
      </c>
      <c r="G63" s="50">
        <v>0.12</v>
      </c>
      <c r="H63" s="53">
        <f t="shared" si="0"/>
        <v>235100</v>
      </c>
      <c r="I63" s="24">
        <f t="shared" si="1"/>
        <v>704500</v>
      </c>
      <c r="J63" s="23">
        <f t="shared" si="2"/>
        <v>339700</v>
      </c>
      <c r="K63" s="24">
        <f t="shared" si="3"/>
        <v>613300</v>
      </c>
    </row>
    <row r="64" spans="1:11" ht="19.5" x14ac:dyDescent="0.5">
      <c r="A64" s="56">
        <v>800515</v>
      </c>
      <c r="B64" s="50"/>
      <c r="C64" s="51" t="s">
        <v>5604</v>
      </c>
      <c r="D64" s="51"/>
      <c r="E64" s="52">
        <v>0.17</v>
      </c>
      <c r="F64" s="52">
        <v>0.05</v>
      </c>
      <c r="G64" s="50">
        <v>0.12</v>
      </c>
      <c r="H64" s="53">
        <f t="shared" si="0"/>
        <v>235100</v>
      </c>
      <c r="I64" s="24">
        <f t="shared" si="1"/>
        <v>704500</v>
      </c>
      <c r="J64" s="23">
        <f t="shared" si="2"/>
        <v>339700</v>
      </c>
      <c r="K64" s="24">
        <f t="shared" si="3"/>
        <v>613300</v>
      </c>
    </row>
    <row r="65" spans="1:11" ht="54" x14ac:dyDescent="0.5">
      <c r="A65" s="56">
        <v>800520</v>
      </c>
      <c r="B65" s="50"/>
      <c r="C65" s="51" t="s">
        <v>5605</v>
      </c>
      <c r="D65" s="51"/>
      <c r="E65" s="52">
        <v>0.39</v>
      </c>
      <c r="F65" s="52">
        <v>0.15</v>
      </c>
      <c r="G65" s="50">
        <v>0.24</v>
      </c>
      <c r="H65" s="53">
        <f t="shared" si="0"/>
        <v>509700</v>
      </c>
      <c r="I65" s="24">
        <f t="shared" si="1"/>
        <v>1501500</v>
      </c>
      <c r="J65" s="23">
        <f t="shared" si="2"/>
        <v>771900</v>
      </c>
      <c r="K65" s="24">
        <f t="shared" si="3"/>
        <v>1319100</v>
      </c>
    </row>
    <row r="66" spans="1:11" ht="54" x14ac:dyDescent="0.5">
      <c r="A66" s="56">
        <v>800525</v>
      </c>
      <c r="B66" s="50"/>
      <c r="C66" s="51" t="s">
        <v>5606</v>
      </c>
      <c r="D66" s="51"/>
      <c r="E66" s="52">
        <v>0.31</v>
      </c>
      <c r="F66" s="52">
        <v>0.09</v>
      </c>
      <c r="G66" s="50">
        <v>0.22</v>
      </c>
      <c r="H66" s="53">
        <f t="shared" si="0"/>
        <v>429700</v>
      </c>
      <c r="I66" s="24">
        <f t="shared" si="1"/>
        <v>1288500</v>
      </c>
      <c r="J66" s="23">
        <f t="shared" si="2"/>
        <v>619700</v>
      </c>
      <c r="K66" s="24">
        <f t="shared" si="3"/>
        <v>1121300</v>
      </c>
    </row>
    <row r="67" spans="1:11" ht="36" x14ac:dyDescent="0.5">
      <c r="A67" s="56">
        <v>800530</v>
      </c>
      <c r="B67" s="50"/>
      <c r="C67" s="51" t="s">
        <v>5607</v>
      </c>
      <c r="D67" s="51"/>
      <c r="E67" s="52">
        <v>0.2</v>
      </c>
      <c r="F67" s="52">
        <v>7.0000000000000007E-2</v>
      </c>
      <c r="G67" s="50">
        <v>0.13</v>
      </c>
      <c r="H67" s="53">
        <f t="shared" ref="H67:H130" si="4">F67*790000+G67*1630000</f>
        <v>267200</v>
      </c>
      <c r="I67" s="24">
        <f t="shared" ref="I67:I130" si="5">F67*1850000+G67*5100000</f>
        <v>792500</v>
      </c>
      <c r="J67" s="23">
        <f t="shared" ref="J67:J130" si="6">F67*1850000+G67*2060000</f>
        <v>397300</v>
      </c>
      <c r="K67" s="24">
        <f t="shared" ref="K67:K130" si="7">F67*1850000+G67*4340000</f>
        <v>693700</v>
      </c>
    </row>
    <row r="68" spans="1:11" ht="36" x14ac:dyDescent="0.5">
      <c r="A68" s="56">
        <v>800535</v>
      </c>
      <c r="B68" s="50"/>
      <c r="C68" s="51" t="s">
        <v>5608</v>
      </c>
      <c r="D68" s="51"/>
      <c r="E68" s="52">
        <v>0.2</v>
      </c>
      <c r="F68" s="52">
        <v>7.0000000000000007E-2</v>
      </c>
      <c r="G68" s="50">
        <v>0.13</v>
      </c>
      <c r="H68" s="53">
        <f t="shared" si="4"/>
        <v>267200</v>
      </c>
      <c r="I68" s="24">
        <f t="shared" si="5"/>
        <v>792500</v>
      </c>
      <c r="J68" s="23">
        <f t="shared" si="6"/>
        <v>397300</v>
      </c>
      <c r="K68" s="24">
        <f t="shared" si="7"/>
        <v>693700</v>
      </c>
    </row>
    <row r="69" spans="1:11" ht="54" x14ac:dyDescent="0.5">
      <c r="A69" s="56">
        <v>800540</v>
      </c>
      <c r="B69" s="50"/>
      <c r="C69" s="51" t="s">
        <v>5609</v>
      </c>
      <c r="D69" s="51"/>
      <c r="E69" s="52">
        <v>0.2</v>
      </c>
      <c r="F69" s="52">
        <v>7.0000000000000007E-2</v>
      </c>
      <c r="G69" s="50">
        <v>0.13</v>
      </c>
      <c r="H69" s="53">
        <f t="shared" si="4"/>
        <v>267200</v>
      </c>
      <c r="I69" s="24">
        <f t="shared" si="5"/>
        <v>792500</v>
      </c>
      <c r="J69" s="23">
        <f t="shared" si="6"/>
        <v>397300</v>
      </c>
      <c r="K69" s="24">
        <f t="shared" si="7"/>
        <v>693700</v>
      </c>
    </row>
    <row r="70" spans="1:11" ht="54" x14ac:dyDescent="0.5">
      <c r="A70" s="56">
        <v>800545</v>
      </c>
      <c r="B70" s="50"/>
      <c r="C70" s="51" t="s">
        <v>5610</v>
      </c>
      <c r="D70" s="51"/>
      <c r="E70" s="52">
        <v>0.21</v>
      </c>
      <c r="F70" s="52">
        <v>0.05</v>
      </c>
      <c r="G70" s="50">
        <v>0.16</v>
      </c>
      <c r="H70" s="53">
        <f t="shared" si="4"/>
        <v>300300</v>
      </c>
      <c r="I70" s="24">
        <f t="shared" si="5"/>
        <v>908500</v>
      </c>
      <c r="J70" s="23">
        <f t="shared" si="6"/>
        <v>422100</v>
      </c>
      <c r="K70" s="24">
        <f t="shared" si="7"/>
        <v>786900</v>
      </c>
    </row>
    <row r="71" spans="1:11" ht="54" x14ac:dyDescent="0.5">
      <c r="A71" s="56">
        <v>800550</v>
      </c>
      <c r="B71" s="50"/>
      <c r="C71" s="51" t="s">
        <v>5611</v>
      </c>
      <c r="D71" s="51"/>
      <c r="E71" s="52">
        <v>0.33</v>
      </c>
      <c r="F71" s="52">
        <v>0.08</v>
      </c>
      <c r="G71" s="50">
        <v>0.25</v>
      </c>
      <c r="H71" s="53">
        <f t="shared" si="4"/>
        <v>470700</v>
      </c>
      <c r="I71" s="24">
        <f t="shared" si="5"/>
        <v>1423000</v>
      </c>
      <c r="J71" s="23">
        <f t="shared" si="6"/>
        <v>663000</v>
      </c>
      <c r="K71" s="24">
        <f t="shared" si="7"/>
        <v>1233000</v>
      </c>
    </row>
    <row r="72" spans="1:11" ht="54" x14ac:dyDescent="0.5">
      <c r="A72" s="56">
        <v>800555</v>
      </c>
      <c r="B72" s="50"/>
      <c r="C72" s="51" t="s">
        <v>5612</v>
      </c>
      <c r="D72" s="51"/>
      <c r="E72" s="52">
        <v>0.57999999999999996</v>
      </c>
      <c r="F72" s="52">
        <v>0.19</v>
      </c>
      <c r="G72" s="50">
        <v>0.39</v>
      </c>
      <c r="H72" s="53">
        <f t="shared" si="4"/>
        <v>785800</v>
      </c>
      <c r="I72" s="24">
        <f t="shared" si="5"/>
        <v>2340500</v>
      </c>
      <c r="J72" s="23">
        <f t="shared" si="6"/>
        <v>1154900</v>
      </c>
      <c r="K72" s="24">
        <f t="shared" si="7"/>
        <v>2044100</v>
      </c>
    </row>
    <row r="73" spans="1:11" ht="54" x14ac:dyDescent="0.5">
      <c r="A73" s="56">
        <v>800556</v>
      </c>
      <c r="B73" s="50"/>
      <c r="C73" s="51" t="s">
        <v>5613</v>
      </c>
      <c r="D73" s="51"/>
      <c r="E73" s="52">
        <v>0.57999999999999996</v>
      </c>
      <c r="F73" s="52">
        <v>0.19</v>
      </c>
      <c r="G73" s="50">
        <v>0.39</v>
      </c>
      <c r="H73" s="53">
        <f t="shared" si="4"/>
        <v>785800</v>
      </c>
      <c r="I73" s="24">
        <f t="shared" si="5"/>
        <v>2340500</v>
      </c>
      <c r="J73" s="23">
        <f t="shared" si="6"/>
        <v>1154900</v>
      </c>
      <c r="K73" s="24">
        <f t="shared" si="7"/>
        <v>2044100</v>
      </c>
    </row>
    <row r="74" spans="1:11" ht="54" x14ac:dyDescent="0.5">
      <c r="A74" s="56">
        <v>800560</v>
      </c>
      <c r="B74" s="50"/>
      <c r="C74" s="51" t="s">
        <v>5614</v>
      </c>
      <c r="D74" s="51"/>
      <c r="E74" s="52">
        <v>0.74</v>
      </c>
      <c r="F74" s="52">
        <v>0.1</v>
      </c>
      <c r="G74" s="50">
        <v>0.64</v>
      </c>
      <c r="H74" s="53">
        <f t="shared" si="4"/>
        <v>1122200</v>
      </c>
      <c r="I74" s="24">
        <f t="shared" si="5"/>
        <v>3449000</v>
      </c>
      <c r="J74" s="23">
        <f t="shared" si="6"/>
        <v>1503400</v>
      </c>
      <c r="K74" s="24">
        <f t="shared" si="7"/>
        <v>2962600</v>
      </c>
    </row>
    <row r="75" spans="1:11" ht="54" x14ac:dyDescent="0.5">
      <c r="A75" s="56">
        <v>800565</v>
      </c>
      <c r="B75" s="50"/>
      <c r="C75" s="51" t="s">
        <v>5615</v>
      </c>
      <c r="D75" s="51"/>
      <c r="E75" s="52">
        <v>0.73</v>
      </c>
      <c r="F75" s="52">
        <v>0.21</v>
      </c>
      <c r="G75" s="50">
        <v>0.52</v>
      </c>
      <c r="H75" s="53">
        <f t="shared" si="4"/>
        <v>1013500</v>
      </c>
      <c r="I75" s="24">
        <f t="shared" si="5"/>
        <v>3040500</v>
      </c>
      <c r="J75" s="23">
        <f t="shared" si="6"/>
        <v>1459700</v>
      </c>
      <c r="K75" s="24">
        <f t="shared" si="7"/>
        <v>2645300</v>
      </c>
    </row>
    <row r="76" spans="1:11" ht="54" x14ac:dyDescent="0.5">
      <c r="A76" s="56">
        <v>800570</v>
      </c>
      <c r="B76" s="50"/>
      <c r="C76" s="51" t="s">
        <v>5616</v>
      </c>
      <c r="D76" s="51"/>
      <c r="E76" s="52">
        <v>0.61</v>
      </c>
      <c r="F76" s="52">
        <v>0.12</v>
      </c>
      <c r="G76" s="50">
        <v>0.49</v>
      </c>
      <c r="H76" s="53">
        <f t="shared" si="4"/>
        <v>893500</v>
      </c>
      <c r="I76" s="24">
        <f t="shared" si="5"/>
        <v>2721000</v>
      </c>
      <c r="J76" s="23">
        <f t="shared" si="6"/>
        <v>1231400</v>
      </c>
      <c r="K76" s="24">
        <f t="shared" si="7"/>
        <v>2348600</v>
      </c>
    </row>
    <row r="77" spans="1:11" ht="126" x14ac:dyDescent="0.5">
      <c r="A77" s="56">
        <v>800571</v>
      </c>
      <c r="B77" s="50"/>
      <c r="C77" s="51" t="s">
        <v>5617</v>
      </c>
      <c r="D77" s="51" t="s">
        <v>5618</v>
      </c>
      <c r="E77" s="52">
        <v>1.34</v>
      </c>
      <c r="F77" s="52">
        <v>0.14000000000000001</v>
      </c>
      <c r="G77" s="50">
        <v>1.2</v>
      </c>
      <c r="H77" s="53">
        <f t="shared" si="4"/>
        <v>2066600</v>
      </c>
      <c r="I77" s="24">
        <f t="shared" si="5"/>
        <v>6379000</v>
      </c>
      <c r="J77" s="23">
        <f t="shared" si="6"/>
        <v>2731000</v>
      </c>
      <c r="K77" s="24">
        <f t="shared" si="7"/>
        <v>5467000</v>
      </c>
    </row>
    <row r="78" spans="1:11" ht="36" x14ac:dyDescent="0.5">
      <c r="A78" s="56">
        <v>800575</v>
      </c>
      <c r="B78" s="50"/>
      <c r="C78" s="51" t="s">
        <v>5619</v>
      </c>
      <c r="D78" s="51"/>
      <c r="E78" s="52">
        <v>0.43</v>
      </c>
      <c r="F78" s="52">
        <v>0.1</v>
      </c>
      <c r="G78" s="50">
        <v>0.33</v>
      </c>
      <c r="H78" s="53">
        <f t="shared" si="4"/>
        <v>616900</v>
      </c>
      <c r="I78" s="24">
        <f t="shared" si="5"/>
        <v>1868000</v>
      </c>
      <c r="J78" s="23">
        <f t="shared" si="6"/>
        <v>864800</v>
      </c>
      <c r="K78" s="24">
        <f t="shared" si="7"/>
        <v>1617200</v>
      </c>
    </row>
    <row r="79" spans="1:11" ht="36" x14ac:dyDescent="0.5">
      <c r="A79" s="56">
        <v>800580</v>
      </c>
      <c r="B79" s="50"/>
      <c r="C79" s="51" t="s">
        <v>5620</v>
      </c>
      <c r="D79" s="51"/>
      <c r="E79" s="52">
        <v>0.69</v>
      </c>
      <c r="F79" s="52">
        <v>0.21</v>
      </c>
      <c r="G79" s="50">
        <v>0.48</v>
      </c>
      <c r="H79" s="53">
        <f t="shared" si="4"/>
        <v>948300</v>
      </c>
      <c r="I79" s="24">
        <f t="shared" si="5"/>
        <v>2836500</v>
      </c>
      <c r="J79" s="23">
        <f t="shared" si="6"/>
        <v>1377300</v>
      </c>
      <c r="K79" s="24">
        <f t="shared" si="7"/>
        <v>2471700</v>
      </c>
    </row>
    <row r="80" spans="1:11" ht="36" x14ac:dyDescent="0.5">
      <c r="A80" s="56">
        <v>800585</v>
      </c>
      <c r="B80" s="50"/>
      <c r="C80" s="51" t="s">
        <v>5621</v>
      </c>
      <c r="D80" s="51"/>
      <c r="E80" s="52">
        <v>0.44</v>
      </c>
      <c r="F80" s="52">
        <v>0.14000000000000001</v>
      </c>
      <c r="G80" s="50">
        <v>0.3</v>
      </c>
      <c r="H80" s="53">
        <f t="shared" si="4"/>
        <v>599600</v>
      </c>
      <c r="I80" s="24">
        <f t="shared" si="5"/>
        <v>1789000</v>
      </c>
      <c r="J80" s="23">
        <f t="shared" si="6"/>
        <v>877000</v>
      </c>
      <c r="K80" s="24">
        <f t="shared" si="7"/>
        <v>1561000</v>
      </c>
    </row>
    <row r="81" spans="1:11" ht="36" x14ac:dyDescent="0.5">
      <c r="A81" s="56">
        <v>800586</v>
      </c>
      <c r="B81" s="50"/>
      <c r="C81" s="51" t="s">
        <v>5622</v>
      </c>
      <c r="D81" s="51"/>
      <c r="E81" s="52">
        <v>0.44</v>
      </c>
      <c r="F81" s="52">
        <v>0.14000000000000001</v>
      </c>
      <c r="G81" s="50">
        <v>0.3</v>
      </c>
      <c r="H81" s="53">
        <f t="shared" si="4"/>
        <v>599600</v>
      </c>
      <c r="I81" s="24">
        <f t="shared" si="5"/>
        <v>1789000</v>
      </c>
      <c r="J81" s="23">
        <f t="shared" si="6"/>
        <v>877000</v>
      </c>
      <c r="K81" s="24">
        <f t="shared" si="7"/>
        <v>1561000</v>
      </c>
    </row>
    <row r="82" spans="1:11" ht="36" x14ac:dyDescent="0.5">
      <c r="A82" s="56">
        <v>800590</v>
      </c>
      <c r="B82" s="50"/>
      <c r="C82" s="51" t="s">
        <v>5623</v>
      </c>
      <c r="D82" s="51"/>
      <c r="E82" s="52">
        <v>0.42</v>
      </c>
      <c r="F82" s="52">
        <v>0.1</v>
      </c>
      <c r="G82" s="50">
        <v>0.32</v>
      </c>
      <c r="H82" s="53">
        <f t="shared" si="4"/>
        <v>600600</v>
      </c>
      <c r="I82" s="24">
        <f t="shared" si="5"/>
        <v>1817000</v>
      </c>
      <c r="J82" s="23">
        <f t="shared" si="6"/>
        <v>844200</v>
      </c>
      <c r="K82" s="24">
        <f t="shared" si="7"/>
        <v>1573800</v>
      </c>
    </row>
    <row r="83" spans="1:11" ht="54" x14ac:dyDescent="0.5">
      <c r="A83" s="56">
        <v>800595</v>
      </c>
      <c r="B83" s="50"/>
      <c r="C83" s="51" t="s">
        <v>5624</v>
      </c>
      <c r="D83" s="51"/>
      <c r="E83" s="52">
        <v>0.3</v>
      </c>
      <c r="F83" s="52">
        <v>7.0000000000000007E-2</v>
      </c>
      <c r="G83" s="50">
        <v>0.23</v>
      </c>
      <c r="H83" s="53">
        <f t="shared" si="4"/>
        <v>430200</v>
      </c>
      <c r="I83" s="24">
        <f t="shared" si="5"/>
        <v>1302500</v>
      </c>
      <c r="J83" s="23">
        <f t="shared" si="6"/>
        <v>603300</v>
      </c>
      <c r="K83" s="24">
        <f t="shared" si="7"/>
        <v>1127700</v>
      </c>
    </row>
    <row r="84" spans="1:11" ht="54" x14ac:dyDescent="0.5">
      <c r="A84" s="56">
        <v>800600</v>
      </c>
      <c r="B84" s="50"/>
      <c r="C84" s="51" t="s">
        <v>5625</v>
      </c>
      <c r="D84" s="51"/>
      <c r="E84" s="52">
        <v>0.28000000000000003</v>
      </c>
      <c r="F84" s="52">
        <v>0.05</v>
      </c>
      <c r="G84" s="50">
        <v>0.23</v>
      </c>
      <c r="H84" s="53">
        <f t="shared" si="4"/>
        <v>414400</v>
      </c>
      <c r="I84" s="24">
        <f t="shared" si="5"/>
        <v>1265500</v>
      </c>
      <c r="J84" s="23">
        <f t="shared" si="6"/>
        <v>566300</v>
      </c>
      <c r="K84" s="24">
        <f t="shared" si="7"/>
        <v>1090700</v>
      </c>
    </row>
    <row r="85" spans="1:11" ht="54" x14ac:dyDescent="0.5">
      <c r="A85" s="56">
        <v>800605</v>
      </c>
      <c r="B85" s="50"/>
      <c r="C85" s="51" t="s">
        <v>5626</v>
      </c>
      <c r="D85" s="51"/>
      <c r="E85" s="52">
        <v>0.85</v>
      </c>
      <c r="F85" s="52">
        <v>0.26</v>
      </c>
      <c r="G85" s="50">
        <v>0.59</v>
      </c>
      <c r="H85" s="53">
        <f t="shared" si="4"/>
        <v>1167100</v>
      </c>
      <c r="I85" s="24">
        <f t="shared" si="5"/>
        <v>3490000</v>
      </c>
      <c r="J85" s="23">
        <f t="shared" si="6"/>
        <v>1696400</v>
      </c>
      <c r="K85" s="24">
        <f t="shared" si="7"/>
        <v>3041600</v>
      </c>
    </row>
    <row r="86" spans="1:11" ht="54" x14ac:dyDescent="0.5">
      <c r="A86" s="56">
        <v>800610</v>
      </c>
      <c r="B86" s="50"/>
      <c r="C86" s="51" t="s">
        <v>5627</v>
      </c>
      <c r="D86" s="51"/>
      <c r="E86" s="52">
        <v>0.65</v>
      </c>
      <c r="F86" s="52">
        <v>0.09</v>
      </c>
      <c r="G86" s="50">
        <v>0.56000000000000005</v>
      </c>
      <c r="H86" s="53">
        <f t="shared" si="4"/>
        <v>983900.00000000012</v>
      </c>
      <c r="I86" s="24">
        <f t="shared" si="5"/>
        <v>3022500.0000000005</v>
      </c>
      <c r="J86" s="23">
        <f t="shared" si="6"/>
        <v>1320100</v>
      </c>
      <c r="K86" s="24">
        <f t="shared" si="7"/>
        <v>2596900</v>
      </c>
    </row>
    <row r="87" spans="1:11" ht="54" x14ac:dyDescent="0.5">
      <c r="A87" s="56">
        <v>800611</v>
      </c>
      <c r="B87" s="50"/>
      <c r="C87" s="51" t="s">
        <v>5628</v>
      </c>
      <c r="D87" s="51"/>
      <c r="E87" s="52">
        <v>0.65</v>
      </c>
      <c r="F87" s="52">
        <v>0.09</v>
      </c>
      <c r="G87" s="50">
        <v>0.56000000000000005</v>
      </c>
      <c r="H87" s="53">
        <f t="shared" si="4"/>
        <v>983900.00000000012</v>
      </c>
      <c r="I87" s="24">
        <f t="shared" si="5"/>
        <v>3022500.0000000005</v>
      </c>
      <c r="J87" s="23">
        <f t="shared" si="6"/>
        <v>1320100</v>
      </c>
      <c r="K87" s="24">
        <f t="shared" si="7"/>
        <v>2596900</v>
      </c>
    </row>
    <row r="88" spans="1:11" ht="54" x14ac:dyDescent="0.5">
      <c r="A88" s="56">
        <v>800615</v>
      </c>
      <c r="B88" s="50"/>
      <c r="C88" s="51" t="s">
        <v>5629</v>
      </c>
      <c r="D88" s="51"/>
      <c r="E88" s="52">
        <v>0.62</v>
      </c>
      <c r="F88" s="52">
        <v>0.09</v>
      </c>
      <c r="G88" s="50">
        <v>0.53</v>
      </c>
      <c r="H88" s="53">
        <f t="shared" si="4"/>
        <v>935000</v>
      </c>
      <c r="I88" s="24">
        <f t="shared" si="5"/>
        <v>2869500</v>
      </c>
      <c r="J88" s="23">
        <f t="shared" si="6"/>
        <v>1258300</v>
      </c>
      <c r="K88" s="24">
        <f t="shared" si="7"/>
        <v>2466700</v>
      </c>
    </row>
    <row r="89" spans="1:11" ht="36" x14ac:dyDescent="0.5">
      <c r="A89" s="56">
        <v>800620</v>
      </c>
      <c r="B89" s="50"/>
      <c r="C89" s="51" t="s">
        <v>5630</v>
      </c>
      <c r="D89" s="51"/>
      <c r="E89" s="52">
        <v>0.19</v>
      </c>
      <c r="F89" s="52">
        <v>0.04</v>
      </c>
      <c r="G89" s="50">
        <v>0.15</v>
      </c>
      <c r="H89" s="53">
        <f t="shared" si="4"/>
        <v>276100</v>
      </c>
      <c r="I89" s="24">
        <f t="shared" si="5"/>
        <v>839000</v>
      </c>
      <c r="J89" s="23">
        <f t="shared" si="6"/>
        <v>383000</v>
      </c>
      <c r="K89" s="24">
        <f t="shared" si="7"/>
        <v>725000</v>
      </c>
    </row>
    <row r="90" spans="1:11" ht="36" x14ac:dyDescent="0.5">
      <c r="A90" s="56">
        <v>800625</v>
      </c>
      <c r="B90" s="50"/>
      <c r="C90" s="51" t="s">
        <v>5631</v>
      </c>
      <c r="D90" s="51"/>
      <c r="E90" s="52">
        <v>0.23</v>
      </c>
      <c r="F90" s="52">
        <v>0.05</v>
      </c>
      <c r="G90" s="50">
        <v>0.18</v>
      </c>
      <c r="H90" s="53">
        <f t="shared" si="4"/>
        <v>332900</v>
      </c>
      <c r="I90" s="24">
        <f t="shared" si="5"/>
        <v>1010500</v>
      </c>
      <c r="J90" s="23">
        <f t="shared" si="6"/>
        <v>463300</v>
      </c>
      <c r="K90" s="24">
        <f t="shared" si="7"/>
        <v>873700</v>
      </c>
    </row>
    <row r="91" spans="1:11" ht="54" x14ac:dyDescent="0.5">
      <c r="A91" s="56">
        <v>800630</v>
      </c>
      <c r="B91" s="50"/>
      <c r="C91" s="51" t="s">
        <v>5632</v>
      </c>
      <c r="D91" s="51"/>
      <c r="E91" s="52">
        <v>1.02</v>
      </c>
      <c r="F91" s="52">
        <v>0.17</v>
      </c>
      <c r="G91" s="50">
        <v>0.85</v>
      </c>
      <c r="H91" s="53">
        <f t="shared" si="4"/>
        <v>1519800</v>
      </c>
      <c r="I91" s="24">
        <f t="shared" si="5"/>
        <v>4649500</v>
      </c>
      <c r="J91" s="23">
        <f t="shared" si="6"/>
        <v>2065500</v>
      </c>
      <c r="K91" s="24">
        <f t="shared" si="7"/>
        <v>4003500</v>
      </c>
    </row>
    <row r="92" spans="1:11" ht="54" x14ac:dyDescent="0.5">
      <c r="A92" s="56">
        <v>800631</v>
      </c>
      <c r="B92" s="50"/>
      <c r="C92" s="51" t="s">
        <v>5633</v>
      </c>
      <c r="D92" s="51"/>
      <c r="E92" s="52">
        <v>1.02</v>
      </c>
      <c r="F92" s="52">
        <v>0.17</v>
      </c>
      <c r="G92" s="50">
        <v>0.85</v>
      </c>
      <c r="H92" s="53">
        <f t="shared" si="4"/>
        <v>1519800</v>
      </c>
      <c r="I92" s="24">
        <f t="shared" si="5"/>
        <v>4649500</v>
      </c>
      <c r="J92" s="23">
        <f t="shared" si="6"/>
        <v>2065500</v>
      </c>
      <c r="K92" s="24">
        <f t="shared" si="7"/>
        <v>4003500</v>
      </c>
    </row>
    <row r="93" spans="1:11" ht="36" x14ac:dyDescent="0.5">
      <c r="A93" s="56">
        <v>800635</v>
      </c>
      <c r="B93" s="50"/>
      <c r="C93" s="51" t="s">
        <v>5634</v>
      </c>
      <c r="D93" s="51"/>
      <c r="E93" s="52">
        <v>0.41</v>
      </c>
      <c r="F93" s="52">
        <v>0.24</v>
      </c>
      <c r="G93" s="50">
        <v>0.17</v>
      </c>
      <c r="H93" s="53">
        <f t="shared" si="4"/>
        <v>466700</v>
      </c>
      <c r="I93" s="24">
        <f t="shared" si="5"/>
        <v>1311000</v>
      </c>
      <c r="J93" s="23">
        <f t="shared" si="6"/>
        <v>794200</v>
      </c>
      <c r="K93" s="24">
        <f t="shared" si="7"/>
        <v>1181800</v>
      </c>
    </row>
    <row r="94" spans="1:11" ht="36" x14ac:dyDescent="0.5">
      <c r="A94" s="56">
        <v>800640</v>
      </c>
      <c r="B94" s="50"/>
      <c r="C94" s="51" t="s">
        <v>5635</v>
      </c>
      <c r="D94" s="51"/>
      <c r="E94" s="52">
        <v>0.34</v>
      </c>
      <c r="F94" s="52">
        <v>0.17</v>
      </c>
      <c r="G94" s="50">
        <v>0.17</v>
      </c>
      <c r="H94" s="53">
        <f t="shared" si="4"/>
        <v>411400</v>
      </c>
      <c r="I94" s="24">
        <f t="shared" si="5"/>
        <v>1181500</v>
      </c>
      <c r="J94" s="23">
        <f t="shared" si="6"/>
        <v>664700</v>
      </c>
      <c r="K94" s="24">
        <f t="shared" si="7"/>
        <v>1052300</v>
      </c>
    </row>
    <row r="95" spans="1:11" ht="36" x14ac:dyDescent="0.5">
      <c r="A95" s="56">
        <v>800645</v>
      </c>
      <c r="B95" s="50"/>
      <c r="C95" s="51" t="s">
        <v>5636</v>
      </c>
      <c r="D95" s="51"/>
      <c r="E95" s="52">
        <v>0.21</v>
      </c>
      <c r="F95" s="52">
        <v>0.03</v>
      </c>
      <c r="G95" s="50">
        <v>0.18</v>
      </c>
      <c r="H95" s="53">
        <f t="shared" si="4"/>
        <v>317100</v>
      </c>
      <c r="I95" s="24">
        <f t="shared" si="5"/>
        <v>973500</v>
      </c>
      <c r="J95" s="23">
        <f t="shared" si="6"/>
        <v>426300</v>
      </c>
      <c r="K95" s="24">
        <f t="shared" si="7"/>
        <v>836700</v>
      </c>
    </row>
    <row r="96" spans="1:11" ht="54" x14ac:dyDescent="0.5">
      <c r="A96" s="56">
        <v>800650</v>
      </c>
      <c r="B96" s="50"/>
      <c r="C96" s="51" t="s">
        <v>5637</v>
      </c>
      <c r="D96" s="51"/>
      <c r="E96" s="52">
        <v>0.32</v>
      </c>
      <c r="F96" s="52">
        <v>0.08</v>
      </c>
      <c r="G96" s="50">
        <v>0.24</v>
      </c>
      <c r="H96" s="53">
        <f t="shared" si="4"/>
        <v>454400</v>
      </c>
      <c r="I96" s="24">
        <f t="shared" si="5"/>
        <v>1372000</v>
      </c>
      <c r="J96" s="23">
        <f t="shared" si="6"/>
        <v>642400</v>
      </c>
      <c r="K96" s="24">
        <f t="shared" si="7"/>
        <v>1189600</v>
      </c>
    </row>
    <row r="97" spans="1:11" ht="54" x14ac:dyDescent="0.5">
      <c r="A97" s="56">
        <v>800655</v>
      </c>
      <c r="B97" s="50"/>
      <c r="C97" s="51" t="s">
        <v>5638</v>
      </c>
      <c r="D97" s="51"/>
      <c r="E97" s="52">
        <v>0.25</v>
      </c>
      <c r="F97" s="52">
        <v>0.06</v>
      </c>
      <c r="G97" s="50">
        <v>0.19</v>
      </c>
      <c r="H97" s="53">
        <f t="shared" si="4"/>
        <v>357100</v>
      </c>
      <c r="I97" s="24">
        <f t="shared" si="5"/>
        <v>1080000</v>
      </c>
      <c r="J97" s="23">
        <f t="shared" si="6"/>
        <v>502400</v>
      </c>
      <c r="K97" s="24">
        <f t="shared" si="7"/>
        <v>935600</v>
      </c>
    </row>
    <row r="98" spans="1:11" ht="54" x14ac:dyDescent="0.5">
      <c r="A98" s="56">
        <v>800660</v>
      </c>
      <c r="B98" s="50" t="s">
        <v>5569</v>
      </c>
      <c r="C98" s="51" t="s">
        <v>5639</v>
      </c>
      <c r="D98" s="51"/>
      <c r="E98" s="52">
        <v>1.5</v>
      </c>
      <c r="F98" s="52">
        <v>0.38</v>
      </c>
      <c r="G98" s="50">
        <v>1.1200000000000001</v>
      </c>
      <c r="H98" s="53">
        <f t="shared" si="4"/>
        <v>2125800</v>
      </c>
      <c r="I98" s="24">
        <f t="shared" si="5"/>
        <v>6415000.0000000009</v>
      </c>
      <c r="J98" s="23">
        <f t="shared" si="6"/>
        <v>3010200</v>
      </c>
      <c r="K98" s="24">
        <f t="shared" si="7"/>
        <v>5563800</v>
      </c>
    </row>
    <row r="99" spans="1:11" ht="54" x14ac:dyDescent="0.5">
      <c r="A99" s="56">
        <v>800665</v>
      </c>
      <c r="B99" s="50" t="s">
        <v>5569</v>
      </c>
      <c r="C99" s="51" t="s">
        <v>5640</v>
      </c>
      <c r="D99" s="51"/>
      <c r="E99" s="52">
        <v>0.2</v>
      </c>
      <c r="F99" s="52">
        <v>7.0000000000000007E-2</v>
      </c>
      <c r="G99" s="50">
        <v>0.13</v>
      </c>
      <c r="H99" s="53">
        <f t="shared" si="4"/>
        <v>267200</v>
      </c>
      <c r="I99" s="24">
        <f t="shared" si="5"/>
        <v>792500</v>
      </c>
      <c r="J99" s="23">
        <f t="shared" si="6"/>
        <v>397300</v>
      </c>
      <c r="K99" s="24">
        <f t="shared" si="7"/>
        <v>693700</v>
      </c>
    </row>
    <row r="100" spans="1:11" ht="54" x14ac:dyDescent="0.5">
      <c r="A100" s="56">
        <v>800670</v>
      </c>
      <c r="B100" s="50"/>
      <c r="C100" s="51" t="s">
        <v>5641</v>
      </c>
      <c r="D100" s="51"/>
      <c r="E100" s="52">
        <v>1.5</v>
      </c>
      <c r="F100" s="52">
        <v>0.38</v>
      </c>
      <c r="G100" s="50">
        <v>1.1200000000000001</v>
      </c>
      <c r="H100" s="53">
        <f t="shared" si="4"/>
        <v>2125800</v>
      </c>
      <c r="I100" s="24">
        <f t="shared" si="5"/>
        <v>6415000.0000000009</v>
      </c>
      <c r="J100" s="23">
        <f t="shared" si="6"/>
        <v>3010200</v>
      </c>
      <c r="K100" s="24">
        <f t="shared" si="7"/>
        <v>5563800</v>
      </c>
    </row>
    <row r="101" spans="1:11" ht="54" x14ac:dyDescent="0.5">
      <c r="A101" s="56">
        <v>800671</v>
      </c>
      <c r="B101" s="50"/>
      <c r="C101" s="51" t="s">
        <v>5642</v>
      </c>
      <c r="D101" s="51"/>
      <c r="E101" s="52">
        <v>1.5</v>
      </c>
      <c r="F101" s="52">
        <v>0.38</v>
      </c>
      <c r="G101" s="50">
        <v>1.1200000000000001</v>
      </c>
      <c r="H101" s="53">
        <f t="shared" si="4"/>
        <v>2125800</v>
      </c>
      <c r="I101" s="24">
        <f t="shared" si="5"/>
        <v>6415000.0000000009</v>
      </c>
      <c r="J101" s="23">
        <f t="shared" si="6"/>
        <v>3010200</v>
      </c>
      <c r="K101" s="24">
        <f t="shared" si="7"/>
        <v>5563800</v>
      </c>
    </row>
    <row r="102" spans="1:11" ht="19.5" x14ac:dyDescent="0.5">
      <c r="A102" s="56">
        <v>800675</v>
      </c>
      <c r="B102" s="50"/>
      <c r="C102" s="51" t="s">
        <v>5643</v>
      </c>
      <c r="D102" s="51"/>
      <c r="E102" s="52">
        <v>0.38</v>
      </c>
      <c r="F102" s="52">
        <v>0.1</v>
      </c>
      <c r="G102" s="50">
        <v>0.28000000000000003</v>
      </c>
      <c r="H102" s="53">
        <f t="shared" si="4"/>
        <v>535400</v>
      </c>
      <c r="I102" s="24">
        <f t="shared" si="5"/>
        <v>1613000.0000000002</v>
      </c>
      <c r="J102" s="23">
        <f t="shared" si="6"/>
        <v>761800</v>
      </c>
      <c r="K102" s="24">
        <f t="shared" si="7"/>
        <v>1400200</v>
      </c>
    </row>
    <row r="103" spans="1:11" ht="36" x14ac:dyDescent="0.5">
      <c r="A103" s="56">
        <v>800680</v>
      </c>
      <c r="B103" s="50" t="s">
        <v>5569</v>
      </c>
      <c r="C103" s="51" t="s">
        <v>5644</v>
      </c>
      <c r="D103" s="51"/>
      <c r="E103" s="52">
        <v>0.26</v>
      </c>
      <c r="F103" s="52">
        <v>7.0000000000000007E-2</v>
      </c>
      <c r="G103" s="50">
        <v>0.19</v>
      </c>
      <c r="H103" s="53">
        <f t="shared" si="4"/>
        <v>365000</v>
      </c>
      <c r="I103" s="24">
        <f t="shared" si="5"/>
        <v>1098500</v>
      </c>
      <c r="J103" s="23">
        <f t="shared" si="6"/>
        <v>520900</v>
      </c>
      <c r="K103" s="24">
        <f t="shared" si="7"/>
        <v>954100</v>
      </c>
    </row>
    <row r="104" spans="1:11" ht="72" x14ac:dyDescent="0.5">
      <c r="A104" s="56">
        <v>800700</v>
      </c>
      <c r="B104" s="50"/>
      <c r="C104" s="51" t="s">
        <v>5645</v>
      </c>
      <c r="D104" s="51"/>
      <c r="E104" s="52">
        <v>5.47</v>
      </c>
      <c r="F104" s="52">
        <v>0.91</v>
      </c>
      <c r="G104" s="50">
        <v>4.5599999999999996</v>
      </c>
      <c r="H104" s="53">
        <f t="shared" si="4"/>
        <v>8151699.9999999991</v>
      </c>
      <c r="I104" s="24">
        <f t="shared" si="5"/>
        <v>24939499.999999996</v>
      </c>
      <c r="J104" s="23">
        <f t="shared" si="6"/>
        <v>11077100</v>
      </c>
      <c r="K104" s="24">
        <f t="shared" si="7"/>
        <v>21473900</v>
      </c>
    </row>
    <row r="105" spans="1:11" ht="72" x14ac:dyDescent="0.5">
      <c r="A105" s="56">
        <v>800705</v>
      </c>
      <c r="B105" s="50"/>
      <c r="C105" s="51" t="s">
        <v>5646</v>
      </c>
      <c r="D105" s="51"/>
      <c r="E105" s="52">
        <v>2.06</v>
      </c>
      <c r="F105" s="52">
        <v>0.7</v>
      </c>
      <c r="G105" s="50">
        <v>1.36</v>
      </c>
      <c r="H105" s="53">
        <f t="shared" si="4"/>
        <v>2769800</v>
      </c>
      <c r="I105" s="24">
        <f t="shared" si="5"/>
        <v>8231000.0000000009</v>
      </c>
      <c r="J105" s="23">
        <f t="shared" si="6"/>
        <v>4096600</v>
      </c>
      <c r="K105" s="24">
        <f t="shared" si="7"/>
        <v>7197400</v>
      </c>
    </row>
    <row r="106" spans="1:11" ht="54" x14ac:dyDescent="0.5">
      <c r="A106" s="56">
        <v>800710</v>
      </c>
      <c r="B106" s="50"/>
      <c r="C106" s="51" t="s">
        <v>5647</v>
      </c>
      <c r="D106" s="51"/>
      <c r="E106" s="52">
        <v>1.58</v>
      </c>
      <c r="F106" s="52">
        <v>0.38</v>
      </c>
      <c r="G106" s="50">
        <v>1.2</v>
      </c>
      <c r="H106" s="53">
        <f t="shared" si="4"/>
        <v>2256200</v>
      </c>
      <c r="I106" s="24">
        <f t="shared" si="5"/>
        <v>6823000</v>
      </c>
      <c r="J106" s="23">
        <f t="shared" si="6"/>
        <v>3175000</v>
      </c>
      <c r="K106" s="24">
        <f t="shared" si="7"/>
        <v>5911000</v>
      </c>
    </row>
    <row r="107" spans="1:11" ht="36" x14ac:dyDescent="0.5">
      <c r="A107" s="56">
        <v>800715</v>
      </c>
      <c r="B107" s="50"/>
      <c r="C107" s="51" t="s">
        <v>5648</v>
      </c>
      <c r="D107" s="51"/>
      <c r="E107" s="52">
        <v>1.39</v>
      </c>
      <c r="F107" s="52">
        <v>0.19</v>
      </c>
      <c r="G107" s="50">
        <v>1.2</v>
      </c>
      <c r="H107" s="53">
        <f t="shared" si="4"/>
        <v>2106100</v>
      </c>
      <c r="I107" s="24">
        <f t="shared" si="5"/>
        <v>6471500</v>
      </c>
      <c r="J107" s="23">
        <f t="shared" si="6"/>
        <v>2823500</v>
      </c>
      <c r="K107" s="24">
        <f t="shared" si="7"/>
        <v>5559500</v>
      </c>
    </row>
    <row r="108" spans="1:11" ht="54" x14ac:dyDescent="0.5">
      <c r="A108" s="56">
        <v>800720</v>
      </c>
      <c r="B108" s="50"/>
      <c r="C108" s="51" t="s">
        <v>5649</v>
      </c>
      <c r="D108" s="51"/>
      <c r="E108" s="52">
        <v>1.53</v>
      </c>
      <c r="F108" s="52">
        <v>0.33</v>
      </c>
      <c r="G108" s="50">
        <v>1.2</v>
      </c>
      <c r="H108" s="53">
        <f t="shared" si="4"/>
        <v>2216700</v>
      </c>
      <c r="I108" s="24">
        <f t="shared" si="5"/>
        <v>6730500</v>
      </c>
      <c r="J108" s="23">
        <f t="shared" si="6"/>
        <v>3082500</v>
      </c>
      <c r="K108" s="24">
        <f t="shared" si="7"/>
        <v>5818500</v>
      </c>
    </row>
    <row r="109" spans="1:11" ht="36" x14ac:dyDescent="0.5">
      <c r="A109" s="56">
        <v>800725</v>
      </c>
      <c r="B109" s="50"/>
      <c r="C109" s="51" t="s">
        <v>5650</v>
      </c>
      <c r="D109" s="51"/>
      <c r="E109" s="52">
        <v>0.6</v>
      </c>
      <c r="F109" s="52">
        <v>0.04</v>
      </c>
      <c r="G109" s="50">
        <v>0.56000000000000005</v>
      </c>
      <c r="H109" s="53">
        <f t="shared" si="4"/>
        <v>944400.00000000012</v>
      </c>
      <c r="I109" s="24">
        <f t="shared" si="5"/>
        <v>2930000.0000000005</v>
      </c>
      <c r="J109" s="23">
        <f t="shared" si="6"/>
        <v>1227600</v>
      </c>
      <c r="K109" s="24">
        <f t="shared" si="7"/>
        <v>2504400</v>
      </c>
    </row>
    <row r="110" spans="1:11" ht="36" x14ac:dyDescent="0.5">
      <c r="A110" s="56">
        <v>800730</v>
      </c>
      <c r="B110" s="50"/>
      <c r="C110" s="51" t="s">
        <v>5651</v>
      </c>
      <c r="D110" s="51"/>
      <c r="E110" s="52">
        <v>0.69</v>
      </c>
      <c r="F110" s="52">
        <v>0.17</v>
      </c>
      <c r="G110" s="50">
        <v>0.52</v>
      </c>
      <c r="H110" s="53">
        <f t="shared" si="4"/>
        <v>981900</v>
      </c>
      <c r="I110" s="24">
        <f t="shared" si="5"/>
        <v>2966500</v>
      </c>
      <c r="J110" s="23">
        <f t="shared" si="6"/>
        <v>1385700</v>
      </c>
      <c r="K110" s="24">
        <f t="shared" si="7"/>
        <v>2571300</v>
      </c>
    </row>
    <row r="111" spans="1:11" ht="36" x14ac:dyDescent="0.5">
      <c r="A111" s="56">
        <v>800735</v>
      </c>
      <c r="B111" s="50"/>
      <c r="C111" s="51" t="s">
        <v>5652</v>
      </c>
      <c r="D111" s="51"/>
      <c r="E111" s="52">
        <v>1.26</v>
      </c>
      <c r="F111" s="52">
        <v>0.3</v>
      </c>
      <c r="G111" s="50">
        <v>0.96</v>
      </c>
      <c r="H111" s="53">
        <f t="shared" si="4"/>
        <v>1801800</v>
      </c>
      <c r="I111" s="24">
        <f t="shared" si="5"/>
        <v>5451000</v>
      </c>
      <c r="J111" s="23">
        <f t="shared" si="6"/>
        <v>2532600</v>
      </c>
      <c r="K111" s="24">
        <f t="shared" si="7"/>
        <v>4721400</v>
      </c>
    </row>
    <row r="112" spans="1:11" ht="36" x14ac:dyDescent="0.5">
      <c r="A112" s="56">
        <v>800740</v>
      </c>
      <c r="B112" s="50"/>
      <c r="C112" s="51" t="s">
        <v>5653</v>
      </c>
      <c r="D112" s="51"/>
      <c r="E112" s="52">
        <v>1.55</v>
      </c>
      <c r="F112" s="52">
        <v>0.35</v>
      </c>
      <c r="G112" s="50">
        <v>1.2</v>
      </c>
      <c r="H112" s="53">
        <f t="shared" si="4"/>
        <v>2232500</v>
      </c>
      <c r="I112" s="24">
        <f t="shared" si="5"/>
        <v>6767500</v>
      </c>
      <c r="J112" s="23">
        <f t="shared" si="6"/>
        <v>3119500</v>
      </c>
      <c r="K112" s="24">
        <f t="shared" si="7"/>
        <v>5855500</v>
      </c>
    </row>
    <row r="113" spans="1:11" ht="36" x14ac:dyDescent="0.5">
      <c r="A113" s="56">
        <v>800741</v>
      </c>
      <c r="B113" s="50"/>
      <c r="C113" s="51" t="s">
        <v>5654</v>
      </c>
      <c r="D113" s="51"/>
      <c r="E113" s="52">
        <v>1.55</v>
      </c>
      <c r="F113" s="52">
        <v>0.35</v>
      </c>
      <c r="G113" s="50">
        <v>1.2</v>
      </c>
      <c r="H113" s="53">
        <f t="shared" si="4"/>
        <v>2232500</v>
      </c>
      <c r="I113" s="24">
        <f t="shared" si="5"/>
        <v>6767500</v>
      </c>
      <c r="J113" s="23">
        <f t="shared" si="6"/>
        <v>3119500</v>
      </c>
      <c r="K113" s="24">
        <f t="shared" si="7"/>
        <v>5855500</v>
      </c>
    </row>
    <row r="114" spans="1:11" ht="36" x14ac:dyDescent="0.5">
      <c r="A114" s="56">
        <v>800745</v>
      </c>
      <c r="B114" s="50"/>
      <c r="C114" s="51" t="s">
        <v>5655</v>
      </c>
      <c r="D114" s="51"/>
      <c r="E114" s="52">
        <v>1.0900000000000001</v>
      </c>
      <c r="F114" s="52">
        <v>0.21</v>
      </c>
      <c r="G114" s="50">
        <v>0.88</v>
      </c>
      <c r="H114" s="53">
        <f t="shared" si="4"/>
        <v>1600300</v>
      </c>
      <c r="I114" s="24">
        <f t="shared" si="5"/>
        <v>4876500</v>
      </c>
      <c r="J114" s="23">
        <f t="shared" si="6"/>
        <v>2201300</v>
      </c>
      <c r="K114" s="24">
        <f t="shared" si="7"/>
        <v>4207700</v>
      </c>
    </row>
    <row r="115" spans="1:11" ht="36" x14ac:dyDescent="0.5">
      <c r="A115" s="56">
        <v>800750</v>
      </c>
      <c r="B115" s="50"/>
      <c r="C115" s="51" t="s">
        <v>5656</v>
      </c>
      <c r="D115" s="51"/>
      <c r="E115" s="52">
        <v>0.99</v>
      </c>
      <c r="F115" s="52">
        <v>0.16</v>
      </c>
      <c r="G115" s="50">
        <v>0.83</v>
      </c>
      <c r="H115" s="53">
        <f t="shared" si="4"/>
        <v>1479300</v>
      </c>
      <c r="I115" s="24">
        <f t="shared" si="5"/>
        <v>4529000</v>
      </c>
      <c r="J115" s="23">
        <f t="shared" si="6"/>
        <v>2005800</v>
      </c>
      <c r="K115" s="24">
        <f t="shared" si="7"/>
        <v>3898200</v>
      </c>
    </row>
    <row r="116" spans="1:11" ht="36" x14ac:dyDescent="0.5">
      <c r="A116" s="56">
        <v>800755</v>
      </c>
      <c r="B116" s="50"/>
      <c r="C116" s="51" t="s">
        <v>5657</v>
      </c>
      <c r="D116" s="51"/>
      <c r="E116" s="52">
        <v>0.97</v>
      </c>
      <c r="F116" s="52">
        <v>0.25</v>
      </c>
      <c r="G116" s="50">
        <v>0.72</v>
      </c>
      <c r="H116" s="53">
        <f t="shared" si="4"/>
        <v>1371100</v>
      </c>
      <c r="I116" s="24">
        <f t="shared" si="5"/>
        <v>4134500</v>
      </c>
      <c r="J116" s="23">
        <f t="shared" si="6"/>
        <v>1945700</v>
      </c>
      <c r="K116" s="24">
        <f t="shared" si="7"/>
        <v>3587300</v>
      </c>
    </row>
    <row r="117" spans="1:11" ht="19.5" x14ac:dyDescent="0.5">
      <c r="A117" s="56">
        <v>800760</v>
      </c>
      <c r="B117" s="50"/>
      <c r="C117" s="51" t="s">
        <v>5658</v>
      </c>
      <c r="D117" s="51"/>
      <c r="E117" s="52">
        <v>3.82</v>
      </c>
      <c r="F117" s="52">
        <v>0.9</v>
      </c>
      <c r="G117" s="50">
        <v>2.92</v>
      </c>
      <c r="H117" s="53">
        <f t="shared" si="4"/>
        <v>5470600</v>
      </c>
      <c r="I117" s="24">
        <f t="shared" si="5"/>
        <v>16557000</v>
      </c>
      <c r="J117" s="23">
        <f t="shared" si="6"/>
        <v>7680200</v>
      </c>
      <c r="K117" s="24">
        <f t="shared" si="7"/>
        <v>14337800</v>
      </c>
    </row>
    <row r="118" spans="1:11" ht="19.5" x14ac:dyDescent="0.5">
      <c r="A118" s="56">
        <v>800761</v>
      </c>
      <c r="B118" s="50"/>
      <c r="C118" s="51" t="s">
        <v>5659</v>
      </c>
      <c r="D118" s="51"/>
      <c r="E118" s="52">
        <v>3.82</v>
      </c>
      <c r="F118" s="52">
        <v>0.9</v>
      </c>
      <c r="G118" s="50">
        <v>2.92</v>
      </c>
      <c r="H118" s="53">
        <f t="shared" si="4"/>
        <v>5470600</v>
      </c>
      <c r="I118" s="24">
        <f t="shared" si="5"/>
        <v>16557000</v>
      </c>
      <c r="J118" s="23">
        <f t="shared" si="6"/>
        <v>7680200</v>
      </c>
      <c r="K118" s="24">
        <f t="shared" si="7"/>
        <v>14337800</v>
      </c>
    </row>
    <row r="119" spans="1:11" ht="54" x14ac:dyDescent="0.5">
      <c r="A119" s="56">
        <v>800765</v>
      </c>
      <c r="B119" s="50"/>
      <c r="C119" s="51" t="s">
        <v>5660</v>
      </c>
      <c r="D119" s="51"/>
      <c r="E119" s="52">
        <v>1.07</v>
      </c>
      <c r="F119" s="52">
        <v>0.17</v>
      </c>
      <c r="G119" s="50">
        <v>0.9</v>
      </c>
      <c r="H119" s="53">
        <f t="shared" si="4"/>
        <v>1601300</v>
      </c>
      <c r="I119" s="24">
        <f t="shared" si="5"/>
        <v>4904500</v>
      </c>
      <c r="J119" s="23">
        <f t="shared" si="6"/>
        <v>2168500</v>
      </c>
      <c r="K119" s="24">
        <f t="shared" si="7"/>
        <v>4220500</v>
      </c>
    </row>
    <row r="120" spans="1:11" ht="54" x14ac:dyDescent="0.5">
      <c r="A120" s="56">
        <v>800770</v>
      </c>
      <c r="B120" s="50"/>
      <c r="C120" s="51" t="s">
        <v>5661</v>
      </c>
      <c r="D120" s="51"/>
      <c r="E120" s="52">
        <v>1.05</v>
      </c>
      <c r="F120" s="52">
        <v>0.17</v>
      </c>
      <c r="G120" s="50">
        <v>0.88</v>
      </c>
      <c r="H120" s="53">
        <f t="shared" si="4"/>
        <v>1568700</v>
      </c>
      <c r="I120" s="24">
        <f t="shared" si="5"/>
        <v>4802500</v>
      </c>
      <c r="J120" s="23">
        <f t="shared" si="6"/>
        <v>2127300</v>
      </c>
      <c r="K120" s="24">
        <f t="shared" si="7"/>
        <v>4133700</v>
      </c>
    </row>
    <row r="121" spans="1:11" ht="54" x14ac:dyDescent="0.5">
      <c r="A121" s="56">
        <v>800775</v>
      </c>
      <c r="B121" s="50"/>
      <c r="C121" s="51" t="s">
        <v>5662</v>
      </c>
      <c r="D121" s="51"/>
      <c r="E121" s="52">
        <v>1.46</v>
      </c>
      <c r="F121" s="52">
        <v>0.35</v>
      </c>
      <c r="G121" s="50">
        <v>1.1100000000000001</v>
      </c>
      <c r="H121" s="53">
        <f t="shared" si="4"/>
        <v>2085800.0000000002</v>
      </c>
      <c r="I121" s="24">
        <f t="shared" si="5"/>
        <v>6308500.0000000009</v>
      </c>
      <c r="J121" s="23">
        <f t="shared" si="6"/>
        <v>2934100</v>
      </c>
      <c r="K121" s="24">
        <f t="shared" si="7"/>
        <v>5464900</v>
      </c>
    </row>
    <row r="122" spans="1:11" ht="54" x14ac:dyDescent="0.5">
      <c r="A122" s="56">
        <v>800780</v>
      </c>
      <c r="B122" s="50"/>
      <c r="C122" s="51" t="s">
        <v>5663</v>
      </c>
      <c r="D122" s="51"/>
      <c r="E122" s="52">
        <v>1.8</v>
      </c>
      <c r="F122" s="52">
        <v>0.69</v>
      </c>
      <c r="G122" s="50">
        <v>1.1100000000000001</v>
      </c>
      <c r="H122" s="53">
        <f t="shared" si="4"/>
        <v>2354400</v>
      </c>
      <c r="I122" s="24">
        <f t="shared" si="5"/>
        <v>6937500.0000000009</v>
      </c>
      <c r="J122" s="23">
        <f t="shared" si="6"/>
        <v>3563100</v>
      </c>
      <c r="K122" s="24">
        <f t="shared" si="7"/>
        <v>6093900</v>
      </c>
    </row>
    <row r="123" spans="1:11" ht="36" x14ac:dyDescent="0.5">
      <c r="A123" s="56">
        <v>800785</v>
      </c>
      <c r="B123" s="50"/>
      <c r="C123" s="51" t="s">
        <v>5664</v>
      </c>
      <c r="D123" s="51"/>
      <c r="E123" s="52">
        <v>0.48</v>
      </c>
      <c r="F123" s="52">
        <v>0.12</v>
      </c>
      <c r="G123" s="50">
        <v>0.36</v>
      </c>
      <c r="H123" s="53">
        <f t="shared" si="4"/>
        <v>681600</v>
      </c>
      <c r="I123" s="24">
        <f t="shared" si="5"/>
        <v>2058000</v>
      </c>
      <c r="J123" s="23">
        <f t="shared" si="6"/>
        <v>963600</v>
      </c>
      <c r="K123" s="24">
        <f t="shared" si="7"/>
        <v>1784400</v>
      </c>
    </row>
    <row r="124" spans="1:11" ht="36" x14ac:dyDescent="0.5">
      <c r="A124" s="56">
        <v>800790</v>
      </c>
      <c r="B124" s="50"/>
      <c r="C124" s="51" t="s">
        <v>5665</v>
      </c>
      <c r="D124" s="51"/>
      <c r="E124" s="52">
        <v>0.59</v>
      </c>
      <c r="F124" s="52">
        <v>0.23</v>
      </c>
      <c r="G124" s="50">
        <v>0.36</v>
      </c>
      <c r="H124" s="53">
        <f t="shared" si="4"/>
        <v>768500</v>
      </c>
      <c r="I124" s="24">
        <f t="shared" si="5"/>
        <v>2261500</v>
      </c>
      <c r="J124" s="23">
        <f t="shared" si="6"/>
        <v>1167100</v>
      </c>
      <c r="K124" s="24">
        <f t="shared" si="7"/>
        <v>1987900</v>
      </c>
    </row>
    <row r="125" spans="1:11" ht="36" x14ac:dyDescent="0.5">
      <c r="A125" s="56">
        <v>800795</v>
      </c>
      <c r="B125" s="50"/>
      <c r="C125" s="51" t="s">
        <v>5666</v>
      </c>
      <c r="D125" s="51"/>
      <c r="E125" s="52">
        <v>1.59</v>
      </c>
      <c r="F125" s="52">
        <v>0.48</v>
      </c>
      <c r="G125" s="50">
        <v>1.1100000000000001</v>
      </c>
      <c r="H125" s="53">
        <f t="shared" si="4"/>
        <v>2188500</v>
      </c>
      <c r="I125" s="24">
        <f t="shared" si="5"/>
        <v>6549000.0000000009</v>
      </c>
      <c r="J125" s="23">
        <f t="shared" si="6"/>
        <v>3174600</v>
      </c>
      <c r="K125" s="24">
        <f t="shared" si="7"/>
        <v>5705400</v>
      </c>
    </row>
    <row r="126" spans="1:11" ht="72" x14ac:dyDescent="0.5">
      <c r="A126" s="56">
        <v>800796</v>
      </c>
      <c r="B126" s="50"/>
      <c r="C126" s="51" t="s">
        <v>5667</v>
      </c>
      <c r="D126" s="51"/>
      <c r="E126" s="52">
        <v>1.59</v>
      </c>
      <c r="F126" s="52">
        <v>0.48</v>
      </c>
      <c r="G126" s="50">
        <v>1.1100000000000001</v>
      </c>
      <c r="H126" s="53">
        <f t="shared" si="4"/>
        <v>2188500</v>
      </c>
      <c r="I126" s="24">
        <f t="shared" si="5"/>
        <v>6549000.0000000009</v>
      </c>
      <c r="J126" s="23">
        <f t="shared" si="6"/>
        <v>3174600</v>
      </c>
      <c r="K126" s="24">
        <f t="shared" si="7"/>
        <v>5705400</v>
      </c>
    </row>
    <row r="127" spans="1:11" ht="54" x14ac:dyDescent="0.5">
      <c r="A127" s="56">
        <v>800798</v>
      </c>
      <c r="B127" s="50"/>
      <c r="C127" s="51" t="s">
        <v>5668</v>
      </c>
      <c r="D127" s="51"/>
      <c r="E127" s="52">
        <v>1.59</v>
      </c>
      <c r="F127" s="52">
        <v>0.48</v>
      </c>
      <c r="G127" s="50">
        <v>1.1100000000000001</v>
      </c>
      <c r="H127" s="53">
        <f t="shared" si="4"/>
        <v>2188500</v>
      </c>
      <c r="I127" s="24">
        <f t="shared" si="5"/>
        <v>6549000.0000000009</v>
      </c>
      <c r="J127" s="23">
        <f t="shared" si="6"/>
        <v>3174600</v>
      </c>
      <c r="K127" s="24">
        <f t="shared" si="7"/>
        <v>5705400</v>
      </c>
    </row>
    <row r="128" spans="1:11" ht="72" x14ac:dyDescent="0.5">
      <c r="A128" s="56">
        <v>800799</v>
      </c>
      <c r="B128" s="50"/>
      <c r="C128" s="51" t="s">
        <v>5669</v>
      </c>
      <c r="D128" s="51"/>
      <c r="E128" s="52">
        <v>1.59</v>
      </c>
      <c r="F128" s="52">
        <v>0.48</v>
      </c>
      <c r="G128" s="50">
        <v>1.1100000000000001</v>
      </c>
      <c r="H128" s="53">
        <f t="shared" si="4"/>
        <v>2188500</v>
      </c>
      <c r="I128" s="24">
        <f t="shared" si="5"/>
        <v>6549000.0000000009</v>
      </c>
      <c r="J128" s="23">
        <f t="shared" si="6"/>
        <v>3174600</v>
      </c>
      <c r="K128" s="24">
        <f t="shared" si="7"/>
        <v>5705400</v>
      </c>
    </row>
    <row r="129" spans="1:11" ht="54" x14ac:dyDescent="0.5">
      <c r="A129" s="56">
        <v>800800</v>
      </c>
      <c r="B129" s="50"/>
      <c r="C129" s="51" t="s">
        <v>4517</v>
      </c>
      <c r="D129" s="51"/>
      <c r="E129" s="52">
        <v>0.93</v>
      </c>
      <c r="F129" s="52">
        <v>0.26</v>
      </c>
      <c r="G129" s="50">
        <v>0.67</v>
      </c>
      <c r="H129" s="53">
        <f t="shared" si="4"/>
        <v>1297500</v>
      </c>
      <c r="I129" s="24">
        <f t="shared" si="5"/>
        <v>3898000</v>
      </c>
      <c r="J129" s="23">
        <f t="shared" si="6"/>
        <v>1861200</v>
      </c>
      <c r="K129" s="24">
        <f t="shared" si="7"/>
        <v>3388800</v>
      </c>
    </row>
    <row r="130" spans="1:11" ht="72" x14ac:dyDescent="0.5">
      <c r="A130" s="56">
        <v>800805</v>
      </c>
      <c r="B130" s="50"/>
      <c r="C130" s="51" t="s">
        <v>5670</v>
      </c>
      <c r="D130" s="51"/>
      <c r="E130" s="52">
        <v>1.3</v>
      </c>
      <c r="F130" s="52">
        <v>0.5</v>
      </c>
      <c r="G130" s="50">
        <v>0.8</v>
      </c>
      <c r="H130" s="53">
        <f t="shared" si="4"/>
        <v>1699000</v>
      </c>
      <c r="I130" s="24">
        <f t="shared" si="5"/>
        <v>5005000</v>
      </c>
      <c r="J130" s="23">
        <f t="shared" si="6"/>
        <v>2573000</v>
      </c>
      <c r="K130" s="24">
        <f t="shared" si="7"/>
        <v>4397000</v>
      </c>
    </row>
    <row r="131" spans="1:11" ht="54" x14ac:dyDescent="0.5">
      <c r="A131" s="56">
        <v>800810</v>
      </c>
      <c r="B131" s="50"/>
      <c r="C131" s="51" t="s">
        <v>5671</v>
      </c>
      <c r="D131" s="51"/>
      <c r="E131" s="52">
        <v>0.28000000000000003</v>
      </c>
      <c r="F131" s="52">
        <v>0.08</v>
      </c>
      <c r="G131" s="50">
        <v>0.2</v>
      </c>
      <c r="H131" s="53">
        <f t="shared" ref="H131:H194" si="8">F131*790000+G131*1630000</f>
        <v>389200</v>
      </c>
      <c r="I131" s="24">
        <f t="shared" ref="I131:I194" si="9">F131*1850000+G131*5100000</f>
        <v>1168000</v>
      </c>
      <c r="J131" s="23">
        <f t="shared" ref="J131:J194" si="10">F131*1850000+G131*2060000</f>
        <v>560000</v>
      </c>
      <c r="K131" s="24">
        <f t="shared" ref="K131:K194" si="11">F131*1850000+G131*4340000</f>
        <v>1016000</v>
      </c>
    </row>
    <row r="132" spans="1:11" ht="36" x14ac:dyDescent="0.5">
      <c r="A132" s="56">
        <v>800815</v>
      </c>
      <c r="B132" s="50"/>
      <c r="C132" s="51" t="s">
        <v>5672</v>
      </c>
      <c r="D132" s="51"/>
      <c r="E132" s="52">
        <v>0.24</v>
      </c>
      <c r="F132" s="52">
        <v>0.06</v>
      </c>
      <c r="G132" s="50">
        <v>0.18</v>
      </c>
      <c r="H132" s="53">
        <f t="shared" si="8"/>
        <v>340800</v>
      </c>
      <c r="I132" s="24">
        <f t="shared" si="9"/>
        <v>1029000</v>
      </c>
      <c r="J132" s="23">
        <f t="shared" si="10"/>
        <v>481800</v>
      </c>
      <c r="K132" s="24">
        <f t="shared" si="11"/>
        <v>892200</v>
      </c>
    </row>
    <row r="133" spans="1:11" ht="90" x14ac:dyDescent="0.5">
      <c r="A133" s="56">
        <v>800820</v>
      </c>
      <c r="B133" s="50"/>
      <c r="C133" s="51" t="s">
        <v>4518</v>
      </c>
      <c r="D133" s="51"/>
      <c r="E133" s="52">
        <v>0.76</v>
      </c>
      <c r="F133" s="52">
        <v>0.21</v>
      </c>
      <c r="G133" s="50">
        <v>0.55000000000000004</v>
      </c>
      <c r="H133" s="53">
        <f t="shared" si="8"/>
        <v>1062400</v>
      </c>
      <c r="I133" s="24">
        <f t="shared" si="9"/>
        <v>3193500</v>
      </c>
      <c r="J133" s="23">
        <f t="shared" si="10"/>
        <v>1521500</v>
      </c>
      <c r="K133" s="24">
        <f t="shared" si="11"/>
        <v>2775500</v>
      </c>
    </row>
    <row r="134" spans="1:11" ht="72" x14ac:dyDescent="0.5">
      <c r="A134" s="56">
        <v>800821</v>
      </c>
      <c r="B134" s="50"/>
      <c r="C134" s="51" t="s">
        <v>4519</v>
      </c>
      <c r="D134" s="51"/>
      <c r="E134" s="52">
        <v>0.76</v>
      </c>
      <c r="F134" s="52">
        <v>0.21</v>
      </c>
      <c r="G134" s="50">
        <v>0.55000000000000004</v>
      </c>
      <c r="H134" s="53">
        <f t="shared" si="8"/>
        <v>1062400</v>
      </c>
      <c r="I134" s="24">
        <f t="shared" si="9"/>
        <v>3193500</v>
      </c>
      <c r="J134" s="23">
        <f t="shared" si="10"/>
        <v>1521500</v>
      </c>
      <c r="K134" s="24">
        <f t="shared" si="11"/>
        <v>2775500</v>
      </c>
    </row>
    <row r="135" spans="1:11" ht="72" x14ac:dyDescent="0.5">
      <c r="A135" s="56">
        <v>800822</v>
      </c>
      <c r="B135" s="54"/>
      <c r="C135" s="51" t="s">
        <v>4520</v>
      </c>
      <c r="D135" s="51" t="s">
        <v>5673</v>
      </c>
      <c r="E135" s="52">
        <v>2.2999999999999998</v>
      </c>
      <c r="F135" s="52">
        <v>0.7</v>
      </c>
      <c r="G135" s="50">
        <v>1.6</v>
      </c>
      <c r="H135" s="53">
        <f t="shared" si="8"/>
        <v>3161000</v>
      </c>
      <c r="I135" s="24">
        <f t="shared" si="9"/>
        <v>9455000</v>
      </c>
      <c r="J135" s="23">
        <f t="shared" si="10"/>
        <v>4591000</v>
      </c>
      <c r="K135" s="24">
        <f t="shared" si="11"/>
        <v>8239000</v>
      </c>
    </row>
    <row r="136" spans="1:11" ht="36" x14ac:dyDescent="0.5">
      <c r="A136" s="56">
        <v>800825</v>
      </c>
      <c r="B136" s="50"/>
      <c r="C136" s="51" t="s">
        <v>5674</v>
      </c>
      <c r="D136" s="51"/>
      <c r="E136" s="52">
        <v>0.25</v>
      </c>
      <c r="F136" s="52">
        <v>0.06</v>
      </c>
      <c r="G136" s="50">
        <v>0.19</v>
      </c>
      <c r="H136" s="53">
        <f t="shared" si="8"/>
        <v>357100</v>
      </c>
      <c r="I136" s="24">
        <f t="shared" si="9"/>
        <v>1080000</v>
      </c>
      <c r="J136" s="23">
        <f t="shared" si="10"/>
        <v>502400</v>
      </c>
      <c r="K136" s="24">
        <f t="shared" si="11"/>
        <v>935600</v>
      </c>
    </row>
    <row r="137" spans="1:11" ht="36" x14ac:dyDescent="0.5">
      <c r="A137" s="56">
        <v>800830</v>
      </c>
      <c r="B137" s="50"/>
      <c r="C137" s="51" t="s">
        <v>5675</v>
      </c>
      <c r="D137" s="51"/>
      <c r="E137" s="52">
        <v>0.36</v>
      </c>
      <c r="F137" s="52">
        <v>0.14000000000000001</v>
      </c>
      <c r="G137" s="50">
        <v>0.22</v>
      </c>
      <c r="H137" s="53">
        <f t="shared" si="8"/>
        <v>469200</v>
      </c>
      <c r="I137" s="24">
        <f t="shared" si="9"/>
        <v>1381000</v>
      </c>
      <c r="J137" s="23">
        <f t="shared" si="10"/>
        <v>712200</v>
      </c>
      <c r="K137" s="24">
        <f t="shared" si="11"/>
        <v>1213800</v>
      </c>
    </row>
    <row r="138" spans="1:11" ht="36" x14ac:dyDescent="0.5">
      <c r="A138" s="56">
        <v>800835</v>
      </c>
      <c r="B138" s="50"/>
      <c r="C138" s="51" t="s">
        <v>5676</v>
      </c>
      <c r="D138" s="51"/>
      <c r="E138" s="52">
        <v>0.28999999999999998</v>
      </c>
      <c r="F138" s="52">
        <v>7.0000000000000007E-2</v>
      </c>
      <c r="G138" s="50">
        <v>0.22</v>
      </c>
      <c r="H138" s="53">
        <f t="shared" si="8"/>
        <v>413900</v>
      </c>
      <c r="I138" s="24">
        <f t="shared" si="9"/>
        <v>1251500</v>
      </c>
      <c r="J138" s="23">
        <f t="shared" si="10"/>
        <v>582700</v>
      </c>
      <c r="K138" s="24">
        <f t="shared" si="11"/>
        <v>1084300</v>
      </c>
    </row>
    <row r="139" spans="1:11" ht="54" x14ac:dyDescent="0.5">
      <c r="A139" s="56">
        <v>800840</v>
      </c>
      <c r="B139" s="50"/>
      <c r="C139" s="51" t="s">
        <v>5677</v>
      </c>
      <c r="D139" s="51"/>
      <c r="E139" s="52">
        <v>1.94</v>
      </c>
      <c r="F139" s="52">
        <v>0.46</v>
      </c>
      <c r="G139" s="50">
        <v>1.48</v>
      </c>
      <c r="H139" s="53">
        <f t="shared" si="8"/>
        <v>2775800</v>
      </c>
      <c r="I139" s="24">
        <f t="shared" si="9"/>
        <v>8399000</v>
      </c>
      <c r="J139" s="23">
        <f t="shared" si="10"/>
        <v>3899800</v>
      </c>
      <c r="K139" s="24">
        <f t="shared" si="11"/>
        <v>7274200</v>
      </c>
    </row>
    <row r="140" spans="1:11" ht="36" x14ac:dyDescent="0.5">
      <c r="A140" s="56">
        <v>800845</v>
      </c>
      <c r="B140" s="50"/>
      <c r="C140" s="51" t="s">
        <v>5678</v>
      </c>
      <c r="D140" s="51"/>
      <c r="E140" s="52">
        <v>1.85</v>
      </c>
      <c r="F140" s="52">
        <v>0.49</v>
      </c>
      <c r="G140" s="50">
        <v>1.36</v>
      </c>
      <c r="H140" s="53">
        <f t="shared" si="8"/>
        <v>2603900</v>
      </c>
      <c r="I140" s="24">
        <f t="shared" si="9"/>
        <v>7842500.0000000009</v>
      </c>
      <c r="J140" s="23">
        <f t="shared" si="10"/>
        <v>3708100</v>
      </c>
      <c r="K140" s="24">
        <f t="shared" si="11"/>
        <v>6808900</v>
      </c>
    </row>
    <row r="141" spans="1:11" ht="54" x14ac:dyDescent="0.5">
      <c r="A141" s="56">
        <v>800847</v>
      </c>
      <c r="B141" s="50"/>
      <c r="C141" s="51" t="s">
        <v>5679</v>
      </c>
      <c r="D141" s="51"/>
      <c r="E141" s="52">
        <v>1.85</v>
      </c>
      <c r="F141" s="52">
        <v>0.49</v>
      </c>
      <c r="G141" s="50">
        <v>1.36</v>
      </c>
      <c r="H141" s="53">
        <f t="shared" si="8"/>
        <v>2603900</v>
      </c>
      <c r="I141" s="24">
        <f t="shared" si="9"/>
        <v>7842500.0000000009</v>
      </c>
      <c r="J141" s="23">
        <f t="shared" si="10"/>
        <v>3708100</v>
      </c>
      <c r="K141" s="24">
        <f t="shared" si="11"/>
        <v>6808900</v>
      </c>
    </row>
    <row r="142" spans="1:11" ht="36" x14ac:dyDescent="0.5">
      <c r="A142" s="56">
        <v>800850</v>
      </c>
      <c r="B142" s="50"/>
      <c r="C142" s="51" t="s">
        <v>5680</v>
      </c>
      <c r="D142" s="51"/>
      <c r="E142" s="52">
        <v>1.1599999999999999</v>
      </c>
      <c r="F142" s="52">
        <v>0.28000000000000003</v>
      </c>
      <c r="G142" s="50">
        <v>0.88</v>
      </c>
      <c r="H142" s="53">
        <f t="shared" si="8"/>
        <v>1655600</v>
      </c>
      <c r="I142" s="24">
        <f t="shared" si="9"/>
        <v>5006000</v>
      </c>
      <c r="J142" s="23">
        <f t="shared" si="10"/>
        <v>2330800</v>
      </c>
      <c r="K142" s="24">
        <f t="shared" si="11"/>
        <v>4337200</v>
      </c>
    </row>
    <row r="143" spans="1:11" ht="54" x14ac:dyDescent="0.5">
      <c r="A143" s="56">
        <v>800855</v>
      </c>
      <c r="B143" s="50"/>
      <c r="C143" s="51" t="s">
        <v>5681</v>
      </c>
      <c r="D143" s="51"/>
      <c r="E143" s="52">
        <v>0.74</v>
      </c>
      <c r="F143" s="52">
        <v>0.1</v>
      </c>
      <c r="G143" s="50">
        <v>0.64</v>
      </c>
      <c r="H143" s="53">
        <f t="shared" si="8"/>
        <v>1122200</v>
      </c>
      <c r="I143" s="24">
        <f t="shared" si="9"/>
        <v>3449000</v>
      </c>
      <c r="J143" s="23">
        <f t="shared" si="10"/>
        <v>1503400</v>
      </c>
      <c r="K143" s="24">
        <f t="shared" si="11"/>
        <v>2962600</v>
      </c>
    </row>
    <row r="144" spans="1:11" ht="36" x14ac:dyDescent="0.5">
      <c r="A144" s="56">
        <v>800860</v>
      </c>
      <c r="B144" s="50"/>
      <c r="C144" s="51" t="s">
        <v>5682</v>
      </c>
      <c r="D144" s="51"/>
      <c r="E144" s="52">
        <v>0.74</v>
      </c>
      <c r="F144" s="52">
        <v>0.18</v>
      </c>
      <c r="G144" s="50">
        <v>0.56000000000000005</v>
      </c>
      <c r="H144" s="53">
        <f t="shared" si="8"/>
        <v>1055000</v>
      </c>
      <c r="I144" s="24">
        <f t="shared" si="9"/>
        <v>3189000.0000000005</v>
      </c>
      <c r="J144" s="23">
        <f t="shared" si="10"/>
        <v>1486600</v>
      </c>
      <c r="K144" s="24">
        <f t="shared" si="11"/>
        <v>2763400</v>
      </c>
    </row>
    <row r="145" spans="1:11" ht="36" x14ac:dyDescent="0.5">
      <c r="A145" s="56">
        <v>800865</v>
      </c>
      <c r="B145" s="50"/>
      <c r="C145" s="51" t="s">
        <v>5683</v>
      </c>
      <c r="D145" s="51"/>
      <c r="E145" s="52">
        <v>1</v>
      </c>
      <c r="F145" s="52">
        <v>0.48</v>
      </c>
      <c r="G145" s="50">
        <v>0.52</v>
      </c>
      <c r="H145" s="53">
        <f t="shared" si="8"/>
        <v>1226800</v>
      </c>
      <c r="I145" s="24">
        <f t="shared" si="9"/>
        <v>3540000</v>
      </c>
      <c r="J145" s="23">
        <f t="shared" si="10"/>
        <v>1959200</v>
      </c>
      <c r="K145" s="24">
        <f t="shared" si="11"/>
        <v>3144800</v>
      </c>
    </row>
    <row r="146" spans="1:11" ht="36" x14ac:dyDescent="0.5">
      <c r="A146" s="56">
        <v>800870</v>
      </c>
      <c r="B146" s="50"/>
      <c r="C146" s="51" t="s">
        <v>5684</v>
      </c>
      <c r="D146" s="51"/>
      <c r="E146" s="52">
        <v>0.72</v>
      </c>
      <c r="F146" s="52">
        <v>0.17</v>
      </c>
      <c r="G146" s="50">
        <v>0.55000000000000004</v>
      </c>
      <c r="H146" s="53">
        <f t="shared" si="8"/>
        <v>1030800.0000000001</v>
      </c>
      <c r="I146" s="24">
        <f t="shared" si="9"/>
        <v>3119500</v>
      </c>
      <c r="J146" s="23">
        <f t="shared" si="10"/>
        <v>1447500</v>
      </c>
      <c r="K146" s="24">
        <f t="shared" si="11"/>
        <v>2701500</v>
      </c>
    </row>
    <row r="147" spans="1:11" ht="36" x14ac:dyDescent="0.5">
      <c r="A147" s="56">
        <v>800871</v>
      </c>
      <c r="B147" s="50"/>
      <c r="C147" s="51" t="s">
        <v>5685</v>
      </c>
      <c r="D147" s="51"/>
      <c r="E147" s="52">
        <v>0.72</v>
      </c>
      <c r="F147" s="52">
        <v>0.17</v>
      </c>
      <c r="G147" s="50">
        <v>0.55000000000000004</v>
      </c>
      <c r="H147" s="53">
        <f t="shared" si="8"/>
        <v>1030800.0000000001</v>
      </c>
      <c r="I147" s="24">
        <f t="shared" si="9"/>
        <v>3119500</v>
      </c>
      <c r="J147" s="23">
        <f t="shared" si="10"/>
        <v>1447500</v>
      </c>
      <c r="K147" s="24">
        <f t="shared" si="11"/>
        <v>2701500</v>
      </c>
    </row>
    <row r="148" spans="1:11" ht="36" x14ac:dyDescent="0.5">
      <c r="A148" s="56">
        <v>800872</v>
      </c>
      <c r="B148" s="50"/>
      <c r="C148" s="51" t="s">
        <v>5686</v>
      </c>
      <c r="D148" s="51"/>
      <c r="E148" s="52">
        <v>0.72</v>
      </c>
      <c r="F148" s="52">
        <v>0.17</v>
      </c>
      <c r="G148" s="50">
        <v>0.55000000000000004</v>
      </c>
      <c r="H148" s="53">
        <f t="shared" si="8"/>
        <v>1030800.0000000001</v>
      </c>
      <c r="I148" s="24">
        <f t="shared" si="9"/>
        <v>3119500</v>
      </c>
      <c r="J148" s="23">
        <f t="shared" si="10"/>
        <v>1447500</v>
      </c>
      <c r="K148" s="24">
        <f t="shared" si="11"/>
        <v>2701500</v>
      </c>
    </row>
    <row r="149" spans="1:11" ht="36" x14ac:dyDescent="0.5">
      <c r="A149" s="56">
        <v>800873</v>
      </c>
      <c r="B149" s="50"/>
      <c r="C149" s="51" t="s">
        <v>5687</v>
      </c>
      <c r="D149" s="51"/>
      <c r="E149" s="52">
        <v>0.72</v>
      </c>
      <c r="F149" s="52">
        <v>0.17</v>
      </c>
      <c r="G149" s="50">
        <v>0.55000000000000004</v>
      </c>
      <c r="H149" s="53">
        <f t="shared" si="8"/>
        <v>1030800.0000000001</v>
      </c>
      <c r="I149" s="24">
        <f t="shared" si="9"/>
        <v>3119500</v>
      </c>
      <c r="J149" s="23">
        <f t="shared" si="10"/>
        <v>1447500</v>
      </c>
      <c r="K149" s="24">
        <f t="shared" si="11"/>
        <v>2701500</v>
      </c>
    </row>
    <row r="150" spans="1:11" ht="36" x14ac:dyDescent="0.5">
      <c r="A150" s="56">
        <v>800875</v>
      </c>
      <c r="B150" s="50"/>
      <c r="C150" s="51" t="s">
        <v>5688</v>
      </c>
      <c r="D150" s="51"/>
      <c r="E150" s="52">
        <v>1.47</v>
      </c>
      <c r="F150" s="52">
        <v>0.35</v>
      </c>
      <c r="G150" s="50">
        <v>1.1200000000000001</v>
      </c>
      <c r="H150" s="53">
        <f t="shared" si="8"/>
        <v>2102100</v>
      </c>
      <c r="I150" s="24">
        <f t="shared" si="9"/>
        <v>6359500.0000000009</v>
      </c>
      <c r="J150" s="23">
        <f t="shared" si="10"/>
        <v>2954700</v>
      </c>
      <c r="K150" s="24">
        <f t="shared" si="11"/>
        <v>5508300</v>
      </c>
    </row>
    <row r="151" spans="1:11" ht="36" x14ac:dyDescent="0.5">
      <c r="A151" s="56">
        <v>800876</v>
      </c>
      <c r="B151" s="50"/>
      <c r="C151" s="51" t="s">
        <v>5689</v>
      </c>
      <c r="D151" s="51"/>
      <c r="E151" s="52">
        <v>1.47</v>
      </c>
      <c r="F151" s="52">
        <v>0.35</v>
      </c>
      <c r="G151" s="50">
        <v>1.1200000000000001</v>
      </c>
      <c r="H151" s="53">
        <f t="shared" si="8"/>
        <v>2102100</v>
      </c>
      <c r="I151" s="24">
        <f t="shared" si="9"/>
        <v>6359500.0000000009</v>
      </c>
      <c r="J151" s="23">
        <f t="shared" si="10"/>
        <v>2954700</v>
      </c>
      <c r="K151" s="24">
        <f t="shared" si="11"/>
        <v>5508300</v>
      </c>
    </row>
    <row r="152" spans="1:11" ht="36" x14ac:dyDescent="0.5">
      <c r="A152" s="56">
        <v>800880</v>
      </c>
      <c r="B152" s="50"/>
      <c r="C152" s="51" t="s">
        <v>5690</v>
      </c>
      <c r="D152" s="51"/>
      <c r="E152" s="52">
        <v>0.56000000000000005</v>
      </c>
      <c r="F152" s="52">
        <v>0.12</v>
      </c>
      <c r="G152" s="50">
        <v>0.44</v>
      </c>
      <c r="H152" s="53">
        <f t="shared" si="8"/>
        <v>812000</v>
      </c>
      <c r="I152" s="24">
        <f t="shared" si="9"/>
        <v>2466000</v>
      </c>
      <c r="J152" s="23">
        <f t="shared" si="10"/>
        <v>1128400</v>
      </c>
      <c r="K152" s="24">
        <f t="shared" si="11"/>
        <v>2131600</v>
      </c>
    </row>
    <row r="153" spans="1:11" ht="36" x14ac:dyDescent="0.5">
      <c r="A153" s="56">
        <v>800885</v>
      </c>
      <c r="B153" s="50"/>
      <c r="C153" s="51" t="s">
        <v>5691</v>
      </c>
      <c r="D153" s="51"/>
      <c r="E153" s="52">
        <v>0.56000000000000005</v>
      </c>
      <c r="F153" s="52">
        <v>0.12</v>
      </c>
      <c r="G153" s="50">
        <v>0.44</v>
      </c>
      <c r="H153" s="53">
        <f t="shared" si="8"/>
        <v>812000</v>
      </c>
      <c r="I153" s="24">
        <f t="shared" si="9"/>
        <v>2466000</v>
      </c>
      <c r="J153" s="23">
        <f t="shared" si="10"/>
        <v>1128400</v>
      </c>
      <c r="K153" s="24">
        <f t="shared" si="11"/>
        <v>2131600</v>
      </c>
    </row>
    <row r="154" spans="1:11" ht="36" x14ac:dyDescent="0.5">
      <c r="A154" s="56">
        <v>800890</v>
      </c>
      <c r="B154" s="50"/>
      <c r="C154" s="51" t="s">
        <v>5692</v>
      </c>
      <c r="D154" s="51"/>
      <c r="E154" s="52">
        <v>0.21</v>
      </c>
      <c r="F154" s="52">
        <v>0.05</v>
      </c>
      <c r="G154" s="50">
        <v>0.16</v>
      </c>
      <c r="H154" s="53">
        <f t="shared" si="8"/>
        <v>300300</v>
      </c>
      <c r="I154" s="24">
        <f t="shared" si="9"/>
        <v>908500</v>
      </c>
      <c r="J154" s="23">
        <f t="shared" si="10"/>
        <v>422100</v>
      </c>
      <c r="K154" s="24">
        <f t="shared" si="11"/>
        <v>786900</v>
      </c>
    </row>
    <row r="155" spans="1:11" ht="36" x14ac:dyDescent="0.5">
      <c r="A155" s="56">
        <v>800895</v>
      </c>
      <c r="B155" s="50"/>
      <c r="C155" s="51" t="s">
        <v>5693</v>
      </c>
      <c r="D155" s="51"/>
      <c r="E155" s="52">
        <v>0.19</v>
      </c>
      <c r="F155" s="52">
        <v>0.05</v>
      </c>
      <c r="G155" s="50">
        <v>0.14000000000000001</v>
      </c>
      <c r="H155" s="53">
        <f t="shared" si="8"/>
        <v>267700</v>
      </c>
      <c r="I155" s="24">
        <f t="shared" si="9"/>
        <v>806500.00000000012</v>
      </c>
      <c r="J155" s="23">
        <f t="shared" si="10"/>
        <v>380900</v>
      </c>
      <c r="K155" s="24">
        <f t="shared" si="11"/>
        <v>700100</v>
      </c>
    </row>
    <row r="156" spans="1:11" ht="36" x14ac:dyDescent="0.5">
      <c r="A156" s="56">
        <v>800900</v>
      </c>
      <c r="B156" s="50"/>
      <c r="C156" s="51" t="s">
        <v>5694</v>
      </c>
      <c r="D156" s="51"/>
      <c r="E156" s="52">
        <v>0.36</v>
      </c>
      <c r="F156" s="52">
        <v>7.0000000000000007E-2</v>
      </c>
      <c r="G156" s="50">
        <v>0.28999999999999998</v>
      </c>
      <c r="H156" s="53">
        <f t="shared" si="8"/>
        <v>528000</v>
      </c>
      <c r="I156" s="24">
        <f t="shared" si="9"/>
        <v>1608500</v>
      </c>
      <c r="J156" s="23">
        <f t="shared" si="10"/>
        <v>726900</v>
      </c>
      <c r="K156" s="24">
        <f t="shared" si="11"/>
        <v>1388100</v>
      </c>
    </row>
    <row r="157" spans="1:11" ht="54" x14ac:dyDescent="0.5">
      <c r="A157" s="56">
        <v>800905</v>
      </c>
      <c r="B157" s="50"/>
      <c r="C157" s="51" t="s">
        <v>5695</v>
      </c>
      <c r="D157" s="51"/>
      <c r="E157" s="52">
        <v>0.16</v>
      </c>
      <c r="F157" s="52">
        <v>0.04</v>
      </c>
      <c r="G157" s="50">
        <v>0.12</v>
      </c>
      <c r="H157" s="53">
        <f t="shared" si="8"/>
        <v>227200</v>
      </c>
      <c r="I157" s="24">
        <f t="shared" si="9"/>
        <v>686000</v>
      </c>
      <c r="J157" s="23">
        <f t="shared" si="10"/>
        <v>321200</v>
      </c>
      <c r="K157" s="24">
        <f t="shared" si="11"/>
        <v>594800</v>
      </c>
    </row>
    <row r="158" spans="1:11" ht="36" x14ac:dyDescent="0.5">
      <c r="A158" s="56">
        <v>800910</v>
      </c>
      <c r="B158" s="50"/>
      <c r="C158" s="51" t="s">
        <v>5696</v>
      </c>
      <c r="D158" s="51"/>
      <c r="E158" s="52">
        <v>0.7</v>
      </c>
      <c r="F158" s="52">
        <v>0.31</v>
      </c>
      <c r="G158" s="50">
        <v>0.39</v>
      </c>
      <c r="H158" s="53">
        <f t="shared" si="8"/>
        <v>880600</v>
      </c>
      <c r="I158" s="24">
        <f t="shared" si="9"/>
        <v>2562500</v>
      </c>
      <c r="J158" s="23">
        <f t="shared" si="10"/>
        <v>1376900</v>
      </c>
      <c r="K158" s="24">
        <f t="shared" si="11"/>
        <v>2266100</v>
      </c>
    </row>
    <row r="159" spans="1:11" ht="36" x14ac:dyDescent="0.5">
      <c r="A159" s="56">
        <v>800915</v>
      </c>
      <c r="B159" s="50"/>
      <c r="C159" s="51" t="s">
        <v>5697</v>
      </c>
      <c r="D159" s="51"/>
      <c r="E159" s="52">
        <v>0.7</v>
      </c>
      <c r="F159" s="52">
        <v>0.31</v>
      </c>
      <c r="G159" s="50">
        <v>0.39</v>
      </c>
      <c r="H159" s="53">
        <f t="shared" si="8"/>
        <v>880600</v>
      </c>
      <c r="I159" s="24">
        <f t="shared" si="9"/>
        <v>2562500</v>
      </c>
      <c r="J159" s="23">
        <f t="shared" si="10"/>
        <v>1376900</v>
      </c>
      <c r="K159" s="24">
        <f t="shared" si="11"/>
        <v>2266100</v>
      </c>
    </row>
    <row r="160" spans="1:11" ht="36" x14ac:dyDescent="0.5">
      <c r="A160" s="56">
        <v>800925</v>
      </c>
      <c r="B160" s="50"/>
      <c r="C160" s="51" t="s">
        <v>5698</v>
      </c>
      <c r="D160" s="51"/>
      <c r="E160" s="52">
        <v>0.16</v>
      </c>
      <c r="F160" s="52">
        <v>0.04</v>
      </c>
      <c r="G160" s="50">
        <v>0.12</v>
      </c>
      <c r="H160" s="53">
        <f t="shared" si="8"/>
        <v>227200</v>
      </c>
      <c r="I160" s="24">
        <f t="shared" si="9"/>
        <v>686000</v>
      </c>
      <c r="J160" s="23">
        <f t="shared" si="10"/>
        <v>321200</v>
      </c>
      <c r="K160" s="24">
        <f t="shared" si="11"/>
        <v>594800</v>
      </c>
    </row>
    <row r="161" spans="1:11" ht="36" x14ac:dyDescent="0.5">
      <c r="A161" s="56">
        <v>800930</v>
      </c>
      <c r="B161" s="50"/>
      <c r="C161" s="51" t="s">
        <v>5699</v>
      </c>
      <c r="D161" s="51"/>
      <c r="E161" s="52">
        <v>0.25</v>
      </c>
      <c r="F161" s="52">
        <v>0.05</v>
      </c>
      <c r="G161" s="50">
        <v>0.2</v>
      </c>
      <c r="H161" s="53">
        <f t="shared" si="8"/>
        <v>365500</v>
      </c>
      <c r="I161" s="24">
        <f t="shared" si="9"/>
        <v>1112500</v>
      </c>
      <c r="J161" s="23">
        <f t="shared" si="10"/>
        <v>504500</v>
      </c>
      <c r="K161" s="24">
        <f t="shared" si="11"/>
        <v>960500</v>
      </c>
    </row>
    <row r="162" spans="1:11" ht="54" x14ac:dyDescent="0.5">
      <c r="A162" s="56">
        <v>800935</v>
      </c>
      <c r="B162" s="50"/>
      <c r="C162" s="51" t="s">
        <v>5700</v>
      </c>
      <c r="D162" s="51"/>
      <c r="E162" s="52">
        <v>0.47</v>
      </c>
      <c r="F162" s="52">
        <v>7.0000000000000007E-2</v>
      </c>
      <c r="G162" s="50">
        <v>0.4</v>
      </c>
      <c r="H162" s="53">
        <f t="shared" si="8"/>
        <v>707300</v>
      </c>
      <c r="I162" s="24">
        <f t="shared" si="9"/>
        <v>2169500</v>
      </c>
      <c r="J162" s="23">
        <f t="shared" si="10"/>
        <v>953500</v>
      </c>
      <c r="K162" s="24">
        <f t="shared" si="11"/>
        <v>1865500</v>
      </c>
    </row>
    <row r="163" spans="1:11" ht="54" x14ac:dyDescent="0.5">
      <c r="A163" s="56">
        <v>800945</v>
      </c>
      <c r="B163" s="50"/>
      <c r="C163" s="51" t="s">
        <v>5701</v>
      </c>
      <c r="D163" s="51"/>
      <c r="E163" s="52">
        <v>1.27</v>
      </c>
      <c r="F163" s="52">
        <v>0.2</v>
      </c>
      <c r="G163" s="50">
        <v>1.07</v>
      </c>
      <c r="H163" s="53">
        <f t="shared" si="8"/>
        <v>1902100</v>
      </c>
      <c r="I163" s="24">
        <f t="shared" si="9"/>
        <v>5827000</v>
      </c>
      <c r="J163" s="23">
        <f t="shared" si="10"/>
        <v>2574200</v>
      </c>
      <c r="K163" s="24">
        <f t="shared" si="11"/>
        <v>5013800</v>
      </c>
    </row>
    <row r="164" spans="1:11" ht="19.5" x14ac:dyDescent="0.5">
      <c r="A164" s="56">
        <v>800950</v>
      </c>
      <c r="B164" s="50"/>
      <c r="C164" s="51" t="s">
        <v>5702</v>
      </c>
      <c r="D164" s="51"/>
      <c r="E164" s="52">
        <v>1.32</v>
      </c>
      <c r="F164" s="52">
        <v>0.25</v>
      </c>
      <c r="G164" s="50">
        <v>1.07</v>
      </c>
      <c r="H164" s="53">
        <f t="shared" si="8"/>
        <v>1941600</v>
      </c>
      <c r="I164" s="24">
        <f t="shared" si="9"/>
        <v>5919500</v>
      </c>
      <c r="J164" s="23">
        <f t="shared" si="10"/>
        <v>2666700</v>
      </c>
      <c r="K164" s="24">
        <f t="shared" si="11"/>
        <v>5106300</v>
      </c>
    </row>
    <row r="165" spans="1:11" ht="54" x14ac:dyDescent="0.5">
      <c r="A165" s="56">
        <v>800955</v>
      </c>
      <c r="B165" s="50"/>
      <c r="C165" s="51" t="s">
        <v>5703</v>
      </c>
      <c r="D165" s="51"/>
      <c r="E165" s="52">
        <v>0.64</v>
      </c>
      <c r="F165" s="52">
        <v>0.12</v>
      </c>
      <c r="G165" s="50">
        <v>0.52</v>
      </c>
      <c r="H165" s="53">
        <f t="shared" si="8"/>
        <v>942400</v>
      </c>
      <c r="I165" s="24">
        <f t="shared" si="9"/>
        <v>2874000</v>
      </c>
      <c r="J165" s="23">
        <f t="shared" si="10"/>
        <v>1293200</v>
      </c>
      <c r="K165" s="24">
        <f t="shared" si="11"/>
        <v>2478800</v>
      </c>
    </row>
    <row r="166" spans="1:11" ht="19.5" x14ac:dyDescent="0.5">
      <c r="A166" s="56">
        <v>800960</v>
      </c>
      <c r="B166" s="50"/>
      <c r="C166" s="51" t="s">
        <v>5704</v>
      </c>
      <c r="D166" s="51"/>
      <c r="E166" s="52">
        <v>0.16</v>
      </c>
      <c r="F166" s="52">
        <v>0.04</v>
      </c>
      <c r="G166" s="50">
        <v>0.12</v>
      </c>
      <c r="H166" s="53">
        <f t="shared" si="8"/>
        <v>227200</v>
      </c>
      <c r="I166" s="24">
        <f t="shared" si="9"/>
        <v>686000</v>
      </c>
      <c r="J166" s="23">
        <f t="shared" si="10"/>
        <v>321200</v>
      </c>
      <c r="K166" s="24">
        <f t="shared" si="11"/>
        <v>594800</v>
      </c>
    </row>
    <row r="167" spans="1:11" ht="36" x14ac:dyDescent="0.5">
      <c r="A167" s="56">
        <v>800965</v>
      </c>
      <c r="B167" s="50"/>
      <c r="C167" s="51" t="s">
        <v>5705</v>
      </c>
      <c r="D167" s="51"/>
      <c r="E167" s="52">
        <v>0.13</v>
      </c>
      <c r="F167" s="52">
        <v>0.05</v>
      </c>
      <c r="G167" s="50">
        <v>0.08</v>
      </c>
      <c r="H167" s="53">
        <f t="shared" si="8"/>
        <v>169900</v>
      </c>
      <c r="I167" s="24">
        <f t="shared" si="9"/>
        <v>500500</v>
      </c>
      <c r="J167" s="23">
        <f t="shared" si="10"/>
        <v>257300</v>
      </c>
      <c r="K167" s="24">
        <f t="shared" si="11"/>
        <v>439700</v>
      </c>
    </row>
    <row r="168" spans="1:11" ht="19.5" x14ac:dyDescent="0.5">
      <c r="A168" s="56">
        <v>800970</v>
      </c>
      <c r="B168" s="50"/>
      <c r="C168" s="51" t="s">
        <v>5706</v>
      </c>
      <c r="D168" s="51"/>
      <c r="E168" s="52">
        <v>0.17</v>
      </c>
      <c r="F168" s="52">
        <v>0.03</v>
      </c>
      <c r="G168" s="50">
        <v>0.14000000000000001</v>
      </c>
      <c r="H168" s="53">
        <f t="shared" si="8"/>
        <v>251900.00000000003</v>
      </c>
      <c r="I168" s="24">
        <f t="shared" si="9"/>
        <v>769500.00000000012</v>
      </c>
      <c r="J168" s="23">
        <f t="shared" si="10"/>
        <v>343900</v>
      </c>
      <c r="K168" s="24">
        <f t="shared" si="11"/>
        <v>663100</v>
      </c>
    </row>
    <row r="169" spans="1:11" ht="36" x14ac:dyDescent="0.5">
      <c r="A169" s="56">
        <v>800975</v>
      </c>
      <c r="B169" s="50"/>
      <c r="C169" s="51" t="s">
        <v>5707</v>
      </c>
      <c r="D169" s="51"/>
      <c r="E169" s="52">
        <v>0.13</v>
      </c>
      <c r="F169" s="52">
        <v>0.05</v>
      </c>
      <c r="G169" s="50">
        <v>0.08</v>
      </c>
      <c r="H169" s="53">
        <f t="shared" si="8"/>
        <v>169900</v>
      </c>
      <c r="I169" s="24">
        <f t="shared" si="9"/>
        <v>500500</v>
      </c>
      <c r="J169" s="23">
        <f t="shared" si="10"/>
        <v>257300</v>
      </c>
      <c r="K169" s="24">
        <f t="shared" si="11"/>
        <v>439700</v>
      </c>
    </row>
    <row r="170" spans="1:11" ht="36" x14ac:dyDescent="0.5">
      <c r="A170" s="56">
        <v>800980</v>
      </c>
      <c r="B170" s="50"/>
      <c r="C170" s="51" t="s">
        <v>5708</v>
      </c>
      <c r="D170" s="51"/>
      <c r="E170" s="52">
        <v>0.19</v>
      </c>
      <c r="F170" s="52">
        <v>0.05</v>
      </c>
      <c r="G170" s="50">
        <v>0.14000000000000001</v>
      </c>
      <c r="H170" s="53">
        <f t="shared" si="8"/>
        <v>267700</v>
      </c>
      <c r="I170" s="24">
        <f t="shared" si="9"/>
        <v>806500.00000000012</v>
      </c>
      <c r="J170" s="23">
        <f t="shared" si="10"/>
        <v>380900</v>
      </c>
      <c r="K170" s="24">
        <f t="shared" si="11"/>
        <v>700100</v>
      </c>
    </row>
    <row r="171" spans="1:11" ht="36" x14ac:dyDescent="0.5">
      <c r="A171" s="56">
        <v>800981</v>
      </c>
      <c r="B171" s="50"/>
      <c r="C171" s="51" t="s">
        <v>5709</v>
      </c>
      <c r="D171" s="51"/>
      <c r="E171" s="52">
        <v>0.19</v>
      </c>
      <c r="F171" s="52">
        <v>0.05</v>
      </c>
      <c r="G171" s="50">
        <v>0.14000000000000001</v>
      </c>
      <c r="H171" s="53">
        <f t="shared" si="8"/>
        <v>267700</v>
      </c>
      <c r="I171" s="24">
        <f t="shared" si="9"/>
        <v>806500.00000000012</v>
      </c>
      <c r="J171" s="23">
        <f t="shared" si="10"/>
        <v>380900</v>
      </c>
      <c r="K171" s="24">
        <f t="shared" si="11"/>
        <v>700100</v>
      </c>
    </row>
    <row r="172" spans="1:11" ht="36" x14ac:dyDescent="0.5">
      <c r="A172" s="56">
        <v>800982</v>
      </c>
      <c r="B172" s="50"/>
      <c r="C172" s="51" t="s">
        <v>5710</v>
      </c>
      <c r="D172" s="51"/>
      <c r="E172" s="52">
        <v>0.19</v>
      </c>
      <c r="F172" s="52">
        <v>0.05</v>
      </c>
      <c r="G172" s="50">
        <v>0.14000000000000001</v>
      </c>
      <c r="H172" s="53">
        <f t="shared" si="8"/>
        <v>267700</v>
      </c>
      <c r="I172" s="24">
        <f t="shared" si="9"/>
        <v>806500.00000000012</v>
      </c>
      <c r="J172" s="23">
        <f t="shared" si="10"/>
        <v>380900</v>
      </c>
      <c r="K172" s="24">
        <f t="shared" si="11"/>
        <v>700100</v>
      </c>
    </row>
    <row r="173" spans="1:11" ht="36" x14ac:dyDescent="0.5">
      <c r="A173" s="56">
        <v>800985</v>
      </c>
      <c r="B173" s="50"/>
      <c r="C173" s="51" t="s">
        <v>5711</v>
      </c>
      <c r="D173" s="51"/>
      <c r="E173" s="52">
        <v>0.13</v>
      </c>
      <c r="F173" s="52">
        <v>0.05</v>
      </c>
      <c r="G173" s="50">
        <v>0.08</v>
      </c>
      <c r="H173" s="53">
        <f t="shared" si="8"/>
        <v>169900</v>
      </c>
      <c r="I173" s="24">
        <f t="shared" si="9"/>
        <v>500500</v>
      </c>
      <c r="J173" s="23">
        <f t="shared" si="10"/>
        <v>257300</v>
      </c>
      <c r="K173" s="24">
        <f t="shared" si="11"/>
        <v>439700</v>
      </c>
    </row>
    <row r="174" spans="1:11" ht="36" x14ac:dyDescent="0.5">
      <c r="A174" s="56">
        <v>800990</v>
      </c>
      <c r="B174" s="50"/>
      <c r="C174" s="51" t="s">
        <v>5712</v>
      </c>
      <c r="D174" s="51"/>
      <c r="E174" s="52">
        <v>0.2</v>
      </c>
      <c r="F174" s="52">
        <v>0.04</v>
      </c>
      <c r="G174" s="50">
        <v>0.16</v>
      </c>
      <c r="H174" s="53">
        <f t="shared" si="8"/>
        <v>292400</v>
      </c>
      <c r="I174" s="24">
        <f t="shared" si="9"/>
        <v>890000</v>
      </c>
      <c r="J174" s="23">
        <f t="shared" si="10"/>
        <v>403600</v>
      </c>
      <c r="K174" s="24">
        <f t="shared" si="11"/>
        <v>768400</v>
      </c>
    </row>
    <row r="175" spans="1:11" ht="36" x14ac:dyDescent="0.5">
      <c r="A175" s="56">
        <v>800995</v>
      </c>
      <c r="B175" s="50"/>
      <c r="C175" s="51" t="s">
        <v>5713</v>
      </c>
      <c r="D175" s="51"/>
      <c r="E175" s="52">
        <v>0.36</v>
      </c>
      <c r="F175" s="52">
        <v>7.0000000000000007E-2</v>
      </c>
      <c r="G175" s="50">
        <v>0.28999999999999998</v>
      </c>
      <c r="H175" s="53">
        <f t="shared" si="8"/>
        <v>528000</v>
      </c>
      <c r="I175" s="24">
        <f t="shared" si="9"/>
        <v>1608500</v>
      </c>
      <c r="J175" s="23">
        <f t="shared" si="10"/>
        <v>726900</v>
      </c>
      <c r="K175" s="24">
        <f t="shared" si="11"/>
        <v>1388100</v>
      </c>
    </row>
    <row r="176" spans="1:11" ht="36" x14ac:dyDescent="0.5">
      <c r="A176" s="56">
        <v>800996</v>
      </c>
      <c r="B176" s="50"/>
      <c r="C176" s="51" t="s">
        <v>5714</v>
      </c>
      <c r="D176" s="51"/>
      <c r="E176" s="52">
        <v>0.36</v>
      </c>
      <c r="F176" s="52">
        <v>7.0000000000000007E-2</v>
      </c>
      <c r="G176" s="50">
        <v>0.28999999999999998</v>
      </c>
      <c r="H176" s="53">
        <f t="shared" si="8"/>
        <v>528000</v>
      </c>
      <c r="I176" s="24">
        <f t="shared" si="9"/>
        <v>1608500</v>
      </c>
      <c r="J176" s="23">
        <f t="shared" si="10"/>
        <v>726900</v>
      </c>
      <c r="K176" s="24">
        <f t="shared" si="11"/>
        <v>1388100</v>
      </c>
    </row>
    <row r="177" spans="1:11" ht="54" x14ac:dyDescent="0.5">
      <c r="A177" s="56">
        <v>801000</v>
      </c>
      <c r="B177" s="50" t="s">
        <v>5569</v>
      </c>
      <c r="C177" s="51" t="s">
        <v>5715</v>
      </c>
      <c r="D177" s="51"/>
      <c r="E177" s="52">
        <v>1.1000000000000001</v>
      </c>
      <c r="F177" s="52">
        <v>0.26</v>
      </c>
      <c r="G177" s="50">
        <v>0.84</v>
      </c>
      <c r="H177" s="53">
        <f t="shared" si="8"/>
        <v>1574600</v>
      </c>
      <c r="I177" s="24">
        <f t="shared" si="9"/>
        <v>4765000</v>
      </c>
      <c r="J177" s="23">
        <f t="shared" si="10"/>
        <v>2211400</v>
      </c>
      <c r="K177" s="24">
        <f t="shared" si="11"/>
        <v>4126600</v>
      </c>
    </row>
    <row r="178" spans="1:11" ht="36" x14ac:dyDescent="0.5">
      <c r="A178" s="56">
        <v>801001</v>
      </c>
      <c r="B178" s="50" t="s">
        <v>5569</v>
      </c>
      <c r="C178" s="51" t="s">
        <v>5716</v>
      </c>
      <c r="D178" s="51"/>
      <c r="E178" s="52">
        <v>1.1000000000000001</v>
      </c>
      <c r="F178" s="52">
        <v>0.26</v>
      </c>
      <c r="G178" s="50">
        <v>0.84</v>
      </c>
      <c r="H178" s="53">
        <f t="shared" si="8"/>
        <v>1574600</v>
      </c>
      <c r="I178" s="24">
        <f t="shared" si="9"/>
        <v>4765000</v>
      </c>
      <c r="J178" s="23">
        <f t="shared" si="10"/>
        <v>2211400</v>
      </c>
      <c r="K178" s="24">
        <f t="shared" si="11"/>
        <v>4126600</v>
      </c>
    </row>
    <row r="179" spans="1:11" ht="36" x14ac:dyDescent="0.5">
      <c r="A179" s="56">
        <v>801005</v>
      </c>
      <c r="B179" s="50"/>
      <c r="C179" s="51" t="s">
        <v>5717</v>
      </c>
      <c r="D179" s="51"/>
      <c r="E179" s="52">
        <v>1.1200000000000001</v>
      </c>
      <c r="F179" s="52">
        <v>0.46</v>
      </c>
      <c r="G179" s="50">
        <v>0.66</v>
      </c>
      <c r="H179" s="53">
        <f t="shared" si="8"/>
        <v>1439200</v>
      </c>
      <c r="I179" s="24">
        <f t="shared" si="9"/>
        <v>4217000</v>
      </c>
      <c r="J179" s="23">
        <f t="shared" si="10"/>
        <v>2210600</v>
      </c>
      <c r="K179" s="24">
        <f t="shared" si="11"/>
        <v>3715400</v>
      </c>
    </row>
    <row r="180" spans="1:11" ht="36" x14ac:dyDescent="0.5">
      <c r="A180" s="56">
        <v>801010</v>
      </c>
      <c r="B180" s="50"/>
      <c r="C180" s="51" t="s">
        <v>5718</v>
      </c>
      <c r="D180" s="51"/>
      <c r="E180" s="52">
        <v>0.68</v>
      </c>
      <c r="F180" s="52">
        <v>0.24</v>
      </c>
      <c r="G180" s="50">
        <v>0.44</v>
      </c>
      <c r="H180" s="53">
        <f t="shared" si="8"/>
        <v>906800</v>
      </c>
      <c r="I180" s="24">
        <f t="shared" si="9"/>
        <v>2688000</v>
      </c>
      <c r="J180" s="23">
        <f t="shared" si="10"/>
        <v>1350400</v>
      </c>
      <c r="K180" s="24">
        <f t="shared" si="11"/>
        <v>2353600</v>
      </c>
    </row>
    <row r="181" spans="1:11" ht="36" x14ac:dyDescent="0.5">
      <c r="A181" s="56">
        <v>801015</v>
      </c>
      <c r="B181" s="50"/>
      <c r="C181" s="51" t="s">
        <v>5719</v>
      </c>
      <c r="D181" s="51"/>
      <c r="E181" s="52">
        <v>0.34</v>
      </c>
      <c r="F181" s="52">
        <v>0.18</v>
      </c>
      <c r="G181" s="50">
        <v>0.16</v>
      </c>
      <c r="H181" s="53">
        <f t="shared" si="8"/>
        <v>403000</v>
      </c>
      <c r="I181" s="24">
        <f t="shared" si="9"/>
        <v>1149000</v>
      </c>
      <c r="J181" s="23">
        <f t="shared" si="10"/>
        <v>662600</v>
      </c>
      <c r="K181" s="24">
        <f t="shared" si="11"/>
        <v>1027400</v>
      </c>
    </row>
    <row r="182" spans="1:11" ht="36" x14ac:dyDescent="0.5">
      <c r="A182" s="56">
        <v>801016</v>
      </c>
      <c r="B182" s="50"/>
      <c r="C182" s="51" t="s">
        <v>5720</v>
      </c>
      <c r="D182" s="51"/>
      <c r="E182" s="52">
        <v>0.34</v>
      </c>
      <c r="F182" s="52">
        <v>0.18</v>
      </c>
      <c r="G182" s="50">
        <v>0.16</v>
      </c>
      <c r="H182" s="53">
        <f t="shared" si="8"/>
        <v>403000</v>
      </c>
      <c r="I182" s="24">
        <f t="shared" si="9"/>
        <v>1149000</v>
      </c>
      <c r="J182" s="23">
        <f t="shared" si="10"/>
        <v>662600</v>
      </c>
      <c r="K182" s="24">
        <f t="shared" si="11"/>
        <v>1027400</v>
      </c>
    </row>
    <row r="183" spans="1:11" ht="54" x14ac:dyDescent="0.5">
      <c r="A183" s="56">
        <v>801020</v>
      </c>
      <c r="B183" s="50"/>
      <c r="C183" s="51" t="s">
        <v>5721</v>
      </c>
      <c r="D183" s="51"/>
      <c r="E183" s="52">
        <v>0.32</v>
      </c>
      <c r="F183" s="52">
        <v>0.06</v>
      </c>
      <c r="G183" s="50">
        <v>0.26</v>
      </c>
      <c r="H183" s="53">
        <f t="shared" si="8"/>
        <v>471200</v>
      </c>
      <c r="I183" s="24">
        <f t="shared" si="9"/>
        <v>1437000</v>
      </c>
      <c r="J183" s="23">
        <f t="shared" si="10"/>
        <v>646600</v>
      </c>
      <c r="K183" s="24">
        <f t="shared" si="11"/>
        <v>1239400</v>
      </c>
    </row>
    <row r="184" spans="1:11" ht="36" x14ac:dyDescent="0.5">
      <c r="A184" s="56">
        <v>801025</v>
      </c>
      <c r="B184" s="50"/>
      <c r="C184" s="51" t="s">
        <v>5722</v>
      </c>
      <c r="D184" s="51"/>
      <c r="E184" s="52">
        <v>0.73</v>
      </c>
      <c r="F184" s="52">
        <v>0.17</v>
      </c>
      <c r="G184" s="50">
        <v>0.56000000000000005</v>
      </c>
      <c r="H184" s="53">
        <f t="shared" si="8"/>
        <v>1047100.0000000001</v>
      </c>
      <c r="I184" s="24">
        <f t="shared" si="9"/>
        <v>3170500.0000000005</v>
      </c>
      <c r="J184" s="23">
        <f t="shared" si="10"/>
        <v>1468100</v>
      </c>
      <c r="K184" s="24">
        <f t="shared" si="11"/>
        <v>2744900</v>
      </c>
    </row>
    <row r="185" spans="1:11" ht="36" x14ac:dyDescent="0.5">
      <c r="A185" s="56">
        <v>801026</v>
      </c>
      <c r="B185" s="50"/>
      <c r="C185" s="51" t="s">
        <v>5723</v>
      </c>
      <c r="D185" s="51"/>
      <c r="E185" s="52">
        <v>0.73</v>
      </c>
      <c r="F185" s="52">
        <v>0.17</v>
      </c>
      <c r="G185" s="50">
        <v>0.56000000000000005</v>
      </c>
      <c r="H185" s="53">
        <f t="shared" si="8"/>
        <v>1047100.0000000001</v>
      </c>
      <c r="I185" s="24">
        <f t="shared" si="9"/>
        <v>3170500.0000000005</v>
      </c>
      <c r="J185" s="23">
        <f t="shared" si="10"/>
        <v>1468100</v>
      </c>
      <c r="K185" s="24">
        <f t="shared" si="11"/>
        <v>2744900</v>
      </c>
    </row>
    <row r="186" spans="1:11" ht="36" x14ac:dyDescent="0.5">
      <c r="A186" s="56">
        <v>801030</v>
      </c>
      <c r="B186" s="50"/>
      <c r="C186" s="51" t="s">
        <v>5724</v>
      </c>
      <c r="D186" s="51"/>
      <c r="E186" s="52">
        <v>0.16</v>
      </c>
      <c r="F186" s="52">
        <v>0.03</v>
      </c>
      <c r="G186" s="50">
        <v>0.13</v>
      </c>
      <c r="H186" s="53">
        <f t="shared" si="8"/>
        <v>235600</v>
      </c>
      <c r="I186" s="24">
        <f t="shared" si="9"/>
        <v>718500</v>
      </c>
      <c r="J186" s="23">
        <f t="shared" si="10"/>
        <v>323300</v>
      </c>
      <c r="K186" s="24">
        <f t="shared" si="11"/>
        <v>619700</v>
      </c>
    </row>
    <row r="187" spans="1:11" ht="36" x14ac:dyDescent="0.5">
      <c r="A187" s="56">
        <v>801040</v>
      </c>
      <c r="B187" s="50"/>
      <c r="C187" s="51" t="s">
        <v>5725</v>
      </c>
      <c r="D187" s="51"/>
      <c r="E187" s="52">
        <v>0.63</v>
      </c>
      <c r="F187" s="52">
        <v>0.15</v>
      </c>
      <c r="G187" s="50">
        <v>0.48</v>
      </c>
      <c r="H187" s="53">
        <f t="shared" si="8"/>
        <v>900900</v>
      </c>
      <c r="I187" s="24">
        <f t="shared" si="9"/>
        <v>2725500</v>
      </c>
      <c r="J187" s="23">
        <f t="shared" si="10"/>
        <v>1266300</v>
      </c>
      <c r="K187" s="24">
        <f t="shared" si="11"/>
        <v>2360700</v>
      </c>
    </row>
    <row r="188" spans="1:11" ht="36" x14ac:dyDescent="0.5">
      <c r="A188" s="56">
        <v>801045</v>
      </c>
      <c r="B188" s="50"/>
      <c r="C188" s="51" t="s">
        <v>5726</v>
      </c>
      <c r="D188" s="51"/>
      <c r="E188" s="52">
        <v>1.1100000000000001</v>
      </c>
      <c r="F188" s="52">
        <v>0.31</v>
      </c>
      <c r="G188" s="50">
        <v>0.8</v>
      </c>
      <c r="H188" s="53">
        <f t="shared" si="8"/>
        <v>1548900</v>
      </c>
      <c r="I188" s="24">
        <f t="shared" si="9"/>
        <v>4653500</v>
      </c>
      <c r="J188" s="23">
        <f t="shared" si="10"/>
        <v>2221500</v>
      </c>
      <c r="K188" s="24">
        <f t="shared" si="11"/>
        <v>4045500</v>
      </c>
    </row>
    <row r="189" spans="1:11" ht="36" x14ac:dyDescent="0.5">
      <c r="A189" s="56">
        <v>801050</v>
      </c>
      <c r="B189" s="50"/>
      <c r="C189" s="51" t="s">
        <v>5727</v>
      </c>
      <c r="D189" s="51"/>
      <c r="E189" s="52">
        <v>1.53</v>
      </c>
      <c r="F189" s="52">
        <v>0.33</v>
      </c>
      <c r="G189" s="50">
        <v>1.2</v>
      </c>
      <c r="H189" s="53">
        <f t="shared" si="8"/>
        <v>2216700</v>
      </c>
      <c r="I189" s="24">
        <f t="shared" si="9"/>
        <v>6730500</v>
      </c>
      <c r="J189" s="23">
        <f t="shared" si="10"/>
        <v>3082500</v>
      </c>
      <c r="K189" s="24">
        <f t="shared" si="11"/>
        <v>5818500</v>
      </c>
    </row>
    <row r="190" spans="1:11" ht="36" x14ac:dyDescent="0.5">
      <c r="A190" s="56">
        <v>801051</v>
      </c>
      <c r="B190" s="50"/>
      <c r="C190" s="51" t="s">
        <v>5728</v>
      </c>
      <c r="D190" s="51"/>
      <c r="E190" s="52">
        <v>1.53</v>
      </c>
      <c r="F190" s="52">
        <v>0.33</v>
      </c>
      <c r="G190" s="50">
        <v>1.2</v>
      </c>
      <c r="H190" s="53">
        <f t="shared" si="8"/>
        <v>2216700</v>
      </c>
      <c r="I190" s="24">
        <f t="shared" si="9"/>
        <v>6730500</v>
      </c>
      <c r="J190" s="23">
        <f t="shared" si="10"/>
        <v>3082500</v>
      </c>
      <c r="K190" s="24">
        <f t="shared" si="11"/>
        <v>5818500</v>
      </c>
    </row>
    <row r="191" spans="1:11" ht="36" x14ac:dyDescent="0.5">
      <c r="A191" s="56">
        <v>801055</v>
      </c>
      <c r="B191" s="50"/>
      <c r="C191" s="51" t="s">
        <v>5729</v>
      </c>
      <c r="D191" s="51"/>
      <c r="E191" s="52">
        <v>0.27</v>
      </c>
      <c r="F191" s="52">
        <v>7.0000000000000007E-2</v>
      </c>
      <c r="G191" s="50">
        <v>0.2</v>
      </c>
      <c r="H191" s="53">
        <f t="shared" si="8"/>
        <v>381300</v>
      </c>
      <c r="I191" s="24">
        <f t="shared" si="9"/>
        <v>1149500</v>
      </c>
      <c r="J191" s="23">
        <f t="shared" si="10"/>
        <v>541500</v>
      </c>
      <c r="K191" s="24">
        <f t="shared" si="11"/>
        <v>997500</v>
      </c>
    </row>
    <row r="192" spans="1:11" ht="19.5" x14ac:dyDescent="0.5">
      <c r="A192" s="56">
        <v>801056</v>
      </c>
      <c r="B192" s="50"/>
      <c r="C192" s="51" t="s">
        <v>5730</v>
      </c>
      <c r="D192" s="51"/>
      <c r="E192" s="52">
        <v>0.27</v>
      </c>
      <c r="F192" s="52">
        <v>7.0000000000000007E-2</v>
      </c>
      <c r="G192" s="50">
        <v>0.2</v>
      </c>
      <c r="H192" s="53">
        <f t="shared" si="8"/>
        <v>381300</v>
      </c>
      <c r="I192" s="24">
        <f t="shared" si="9"/>
        <v>1149500</v>
      </c>
      <c r="J192" s="23">
        <f t="shared" si="10"/>
        <v>541500</v>
      </c>
      <c r="K192" s="24">
        <f t="shared" si="11"/>
        <v>997500</v>
      </c>
    </row>
    <row r="193" spans="1:11" ht="19.5" x14ac:dyDescent="0.5">
      <c r="A193" s="56">
        <v>801060</v>
      </c>
      <c r="B193" s="50"/>
      <c r="C193" s="51" t="s">
        <v>5731</v>
      </c>
      <c r="D193" s="51"/>
      <c r="E193" s="52">
        <v>0.45</v>
      </c>
      <c r="F193" s="52">
        <v>0.11</v>
      </c>
      <c r="G193" s="50">
        <v>0.34</v>
      </c>
      <c r="H193" s="53">
        <f t="shared" si="8"/>
        <v>641100</v>
      </c>
      <c r="I193" s="24">
        <f t="shared" si="9"/>
        <v>1937500.0000000002</v>
      </c>
      <c r="J193" s="23">
        <f t="shared" si="10"/>
        <v>903900</v>
      </c>
      <c r="K193" s="24">
        <f t="shared" si="11"/>
        <v>1679100</v>
      </c>
    </row>
    <row r="194" spans="1:11" ht="19.5" x14ac:dyDescent="0.5">
      <c r="A194" s="56">
        <v>801065</v>
      </c>
      <c r="B194" s="50"/>
      <c r="C194" s="51" t="s">
        <v>5732</v>
      </c>
      <c r="D194" s="51"/>
      <c r="E194" s="52">
        <v>0.48</v>
      </c>
      <c r="F194" s="52">
        <v>0.12</v>
      </c>
      <c r="G194" s="50">
        <v>0.36</v>
      </c>
      <c r="H194" s="53">
        <f t="shared" si="8"/>
        <v>681600</v>
      </c>
      <c r="I194" s="24">
        <f t="shared" si="9"/>
        <v>2058000</v>
      </c>
      <c r="J194" s="23">
        <f t="shared" si="10"/>
        <v>963600</v>
      </c>
      <c r="K194" s="24">
        <f t="shared" si="11"/>
        <v>1784400</v>
      </c>
    </row>
    <row r="195" spans="1:11" ht="19.5" x14ac:dyDescent="0.5">
      <c r="A195" s="56">
        <v>801070</v>
      </c>
      <c r="B195" s="50"/>
      <c r="C195" s="51" t="s">
        <v>5733</v>
      </c>
      <c r="D195" s="51"/>
      <c r="E195" s="52">
        <v>0.23</v>
      </c>
      <c r="F195" s="52">
        <v>0.05</v>
      </c>
      <c r="G195" s="50">
        <v>0.18</v>
      </c>
      <c r="H195" s="53">
        <f t="shared" ref="H195:H258" si="12">F195*790000+G195*1630000</f>
        <v>332900</v>
      </c>
      <c r="I195" s="24">
        <f t="shared" ref="I195:I258" si="13">F195*1850000+G195*5100000</f>
        <v>1010500</v>
      </c>
      <c r="J195" s="23">
        <f t="shared" ref="J195:J258" si="14">F195*1850000+G195*2060000</f>
        <v>463300</v>
      </c>
      <c r="K195" s="24">
        <f t="shared" ref="K195:K258" si="15">F195*1850000+G195*4340000</f>
        <v>873700</v>
      </c>
    </row>
    <row r="196" spans="1:11" ht="19.5" x14ac:dyDescent="0.5">
      <c r="A196" s="56">
        <v>801075</v>
      </c>
      <c r="B196" s="50"/>
      <c r="C196" s="51" t="s">
        <v>5734</v>
      </c>
      <c r="D196" s="51"/>
      <c r="E196" s="52">
        <v>1.71</v>
      </c>
      <c r="F196" s="52">
        <v>0.27</v>
      </c>
      <c r="G196" s="50">
        <v>1.44</v>
      </c>
      <c r="H196" s="53">
        <f t="shared" si="12"/>
        <v>2560500</v>
      </c>
      <c r="I196" s="24">
        <f t="shared" si="13"/>
        <v>7843500</v>
      </c>
      <c r="J196" s="23">
        <f t="shared" si="14"/>
        <v>3465900</v>
      </c>
      <c r="K196" s="24">
        <f t="shared" si="15"/>
        <v>6749100</v>
      </c>
    </row>
    <row r="197" spans="1:11" ht="54" x14ac:dyDescent="0.5">
      <c r="A197" s="56">
        <v>801080</v>
      </c>
      <c r="B197" s="50"/>
      <c r="C197" s="51" t="s">
        <v>5735</v>
      </c>
      <c r="D197" s="51"/>
      <c r="E197" s="52">
        <v>1.62</v>
      </c>
      <c r="F197" s="52">
        <v>0.35</v>
      </c>
      <c r="G197" s="50">
        <v>1.27</v>
      </c>
      <c r="H197" s="53">
        <f t="shared" si="12"/>
        <v>2346600</v>
      </c>
      <c r="I197" s="24">
        <f t="shared" si="13"/>
        <v>7124500</v>
      </c>
      <c r="J197" s="23">
        <f t="shared" si="14"/>
        <v>3263700</v>
      </c>
      <c r="K197" s="24">
        <f t="shared" si="15"/>
        <v>6159300</v>
      </c>
    </row>
    <row r="198" spans="1:11" ht="108" x14ac:dyDescent="0.5">
      <c r="A198" s="56">
        <v>801082</v>
      </c>
      <c r="B198" s="50"/>
      <c r="C198" s="51" t="s">
        <v>5736</v>
      </c>
      <c r="D198" s="51"/>
      <c r="E198" s="52">
        <v>3.7</v>
      </c>
      <c r="F198" s="52">
        <v>0.7</v>
      </c>
      <c r="G198" s="50">
        <v>3</v>
      </c>
      <c r="H198" s="53">
        <f t="shared" si="12"/>
        <v>5443000</v>
      </c>
      <c r="I198" s="24">
        <f t="shared" si="13"/>
        <v>16595000</v>
      </c>
      <c r="J198" s="23">
        <f t="shared" si="14"/>
        <v>7475000</v>
      </c>
      <c r="K198" s="24">
        <f t="shared" si="15"/>
        <v>14315000</v>
      </c>
    </row>
    <row r="199" spans="1:11" ht="36" x14ac:dyDescent="0.5">
      <c r="A199" s="56">
        <v>801085</v>
      </c>
      <c r="B199" s="50"/>
      <c r="C199" s="51" t="s">
        <v>5737</v>
      </c>
      <c r="D199" s="51"/>
      <c r="E199" s="52">
        <v>0.23</v>
      </c>
      <c r="F199" s="52">
        <v>0.05</v>
      </c>
      <c r="G199" s="50">
        <v>0.18</v>
      </c>
      <c r="H199" s="53">
        <f t="shared" si="12"/>
        <v>332900</v>
      </c>
      <c r="I199" s="24">
        <f t="shared" si="13"/>
        <v>1010500</v>
      </c>
      <c r="J199" s="23">
        <f t="shared" si="14"/>
        <v>463300</v>
      </c>
      <c r="K199" s="24">
        <f t="shared" si="15"/>
        <v>873700</v>
      </c>
    </row>
    <row r="200" spans="1:11" ht="54" x14ac:dyDescent="0.5">
      <c r="A200" s="56">
        <v>801090</v>
      </c>
      <c r="B200" s="50"/>
      <c r="C200" s="51" t="s">
        <v>5738</v>
      </c>
      <c r="D200" s="51"/>
      <c r="E200" s="52">
        <v>0.19</v>
      </c>
      <c r="F200" s="52">
        <v>0.05</v>
      </c>
      <c r="G200" s="50">
        <v>0.14000000000000001</v>
      </c>
      <c r="H200" s="53">
        <f t="shared" si="12"/>
        <v>267700</v>
      </c>
      <c r="I200" s="24">
        <f t="shared" si="13"/>
        <v>806500.00000000012</v>
      </c>
      <c r="J200" s="23">
        <f t="shared" si="14"/>
        <v>380900</v>
      </c>
      <c r="K200" s="24">
        <f t="shared" si="15"/>
        <v>700100</v>
      </c>
    </row>
    <row r="201" spans="1:11" ht="36" x14ac:dyDescent="0.5">
      <c r="A201" s="56">
        <v>801095</v>
      </c>
      <c r="B201" s="50"/>
      <c r="C201" s="51" t="s">
        <v>5739</v>
      </c>
      <c r="D201" s="51"/>
      <c r="E201" s="52">
        <v>0.12</v>
      </c>
      <c r="F201" s="52">
        <v>0.03</v>
      </c>
      <c r="G201" s="50">
        <v>0.09</v>
      </c>
      <c r="H201" s="53">
        <f t="shared" si="12"/>
        <v>170400</v>
      </c>
      <c r="I201" s="24">
        <f t="shared" si="13"/>
        <v>514500</v>
      </c>
      <c r="J201" s="23">
        <f t="shared" si="14"/>
        <v>240900</v>
      </c>
      <c r="K201" s="24">
        <f t="shared" si="15"/>
        <v>446100</v>
      </c>
    </row>
    <row r="202" spans="1:11" ht="36" x14ac:dyDescent="0.5">
      <c r="A202" s="56">
        <v>801100</v>
      </c>
      <c r="B202" s="50"/>
      <c r="C202" s="51" t="s">
        <v>5740</v>
      </c>
      <c r="D202" s="51"/>
      <c r="E202" s="52">
        <v>0.28000000000000003</v>
      </c>
      <c r="F202" s="52">
        <v>7.0000000000000007E-2</v>
      </c>
      <c r="G202" s="50">
        <v>0.21</v>
      </c>
      <c r="H202" s="53">
        <f t="shared" si="12"/>
        <v>397600</v>
      </c>
      <c r="I202" s="24">
        <f t="shared" si="13"/>
        <v>1200500</v>
      </c>
      <c r="J202" s="23">
        <f t="shared" si="14"/>
        <v>562100</v>
      </c>
      <c r="K202" s="24">
        <f t="shared" si="15"/>
        <v>1040900</v>
      </c>
    </row>
    <row r="203" spans="1:11" ht="19.5" x14ac:dyDescent="0.5">
      <c r="A203" s="56">
        <v>801105</v>
      </c>
      <c r="B203" s="50"/>
      <c r="C203" s="51" t="s">
        <v>5741</v>
      </c>
      <c r="D203" s="51"/>
      <c r="E203" s="52">
        <v>0.18</v>
      </c>
      <c r="F203" s="52">
        <v>0.04</v>
      </c>
      <c r="G203" s="50">
        <v>0.14000000000000001</v>
      </c>
      <c r="H203" s="53">
        <f t="shared" si="12"/>
        <v>259800.00000000003</v>
      </c>
      <c r="I203" s="24">
        <f t="shared" si="13"/>
        <v>788000.00000000012</v>
      </c>
      <c r="J203" s="23">
        <f t="shared" si="14"/>
        <v>362400</v>
      </c>
      <c r="K203" s="24">
        <f t="shared" si="15"/>
        <v>681600</v>
      </c>
    </row>
    <row r="204" spans="1:11" ht="36" x14ac:dyDescent="0.5">
      <c r="A204" s="56">
        <v>801110</v>
      </c>
      <c r="B204" s="50"/>
      <c r="C204" s="51" t="s">
        <v>5742</v>
      </c>
      <c r="D204" s="51"/>
      <c r="E204" s="52">
        <v>0.2</v>
      </c>
      <c r="F204" s="52">
        <v>0.04</v>
      </c>
      <c r="G204" s="50">
        <v>0.16</v>
      </c>
      <c r="H204" s="53">
        <f t="shared" si="12"/>
        <v>292400</v>
      </c>
      <c r="I204" s="24">
        <f t="shared" si="13"/>
        <v>890000</v>
      </c>
      <c r="J204" s="23">
        <f t="shared" si="14"/>
        <v>403600</v>
      </c>
      <c r="K204" s="24">
        <f t="shared" si="15"/>
        <v>768400</v>
      </c>
    </row>
    <row r="205" spans="1:11" ht="36" x14ac:dyDescent="0.5">
      <c r="A205" s="56">
        <v>801115</v>
      </c>
      <c r="B205" s="50"/>
      <c r="C205" s="51" t="s">
        <v>5743</v>
      </c>
      <c r="D205" s="51"/>
      <c r="E205" s="52">
        <v>1.06</v>
      </c>
      <c r="F205" s="52">
        <v>0.14000000000000001</v>
      </c>
      <c r="G205" s="50">
        <v>0.92</v>
      </c>
      <c r="H205" s="53">
        <f t="shared" si="12"/>
        <v>1610200</v>
      </c>
      <c r="I205" s="24">
        <f t="shared" si="13"/>
        <v>4951000</v>
      </c>
      <c r="J205" s="23">
        <f t="shared" si="14"/>
        <v>2154200</v>
      </c>
      <c r="K205" s="24">
        <f t="shared" si="15"/>
        <v>4251800</v>
      </c>
    </row>
    <row r="206" spans="1:11" ht="54" x14ac:dyDescent="0.5">
      <c r="A206" s="56">
        <v>801120</v>
      </c>
      <c r="B206" s="50"/>
      <c r="C206" s="51" t="s">
        <v>5744</v>
      </c>
      <c r="D206" s="51"/>
      <c r="E206" s="52">
        <v>1.06</v>
      </c>
      <c r="F206" s="52">
        <v>0.14000000000000001</v>
      </c>
      <c r="G206" s="50">
        <v>0.92</v>
      </c>
      <c r="H206" s="53">
        <f t="shared" si="12"/>
        <v>1610200</v>
      </c>
      <c r="I206" s="24">
        <f t="shared" si="13"/>
        <v>4951000</v>
      </c>
      <c r="J206" s="23">
        <f t="shared" si="14"/>
        <v>2154200</v>
      </c>
      <c r="K206" s="24">
        <f t="shared" si="15"/>
        <v>4251800</v>
      </c>
    </row>
    <row r="207" spans="1:11" ht="36" x14ac:dyDescent="0.5">
      <c r="A207" s="56">
        <v>801121</v>
      </c>
      <c r="B207" s="50"/>
      <c r="C207" s="51" t="s">
        <v>5745</v>
      </c>
      <c r="D207" s="51"/>
      <c r="E207" s="52">
        <v>1.06</v>
      </c>
      <c r="F207" s="52">
        <v>0.14000000000000001</v>
      </c>
      <c r="G207" s="50">
        <v>0.92</v>
      </c>
      <c r="H207" s="53">
        <f t="shared" si="12"/>
        <v>1610200</v>
      </c>
      <c r="I207" s="24">
        <f t="shared" si="13"/>
        <v>4951000</v>
      </c>
      <c r="J207" s="23">
        <f t="shared" si="14"/>
        <v>2154200</v>
      </c>
      <c r="K207" s="24">
        <f t="shared" si="15"/>
        <v>4251800</v>
      </c>
    </row>
    <row r="208" spans="1:11" ht="36" x14ac:dyDescent="0.5">
      <c r="A208" s="56">
        <v>801125</v>
      </c>
      <c r="B208" s="50"/>
      <c r="C208" s="51" t="s">
        <v>5746</v>
      </c>
      <c r="D208" s="51"/>
      <c r="E208" s="52">
        <v>1.2</v>
      </c>
      <c r="F208" s="52">
        <v>0.28000000000000003</v>
      </c>
      <c r="G208" s="50">
        <v>0.92</v>
      </c>
      <c r="H208" s="53">
        <f t="shared" si="12"/>
        <v>1720800</v>
      </c>
      <c r="I208" s="24">
        <f t="shared" si="13"/>
        <v>5210000</v>
      </c>
      <c r="J208" s="23">
        <f t="shared" si="14"/>
        <v>2413200</v>
      </c>
      <c r="K208" s="24">
        <f t="shared" si="15"/>
        <v>4510800</v>
      </c>
    </row>
    <row r="209" spans="1:11" ht="54" x14ac:dyDescent="0.5">
      <c r="A209" s="56">
        <v>801130</v>
      </c>
      <c r="B209" s="50"/>
      <c r="C209" s="51" t="s">
        <v>5747</v>
      </c>
      <c r="D209" s="51"/>
      <c r="E209" s="52">
        <v>1.2</v>
      </c>
      <c r="F209" s="52">
        <v>0.28000000000000003</v>
      </c>
      <c r="G209" s="50">
        <v>0.92</v>
      </c>
      <c r="H209" s="53">
        <f t="shared" si="12"/>
        <v>1720800</v>
      </c>
      <c r="I209" s="24">
        <f t="shared" si="13"/>
        <v>5210000</v>
      </c>
      <c r="J209" s="23">
        <f t="shared" si="14"/>
        <v>2413200</v>
      </c>
      <c r="K209" s="24">
        <f t="shared" si="15"/>
        <v>4510800</v>
      </c>
    </row>
    <row r="210" spans="1:11" ht="36" x14ac:dyDescent="0.5">
      <c r="A210" s="56">
        <v>801135</v>
      </c>
      <c r="B210" s="50"/>
      <c r="C210" s="51" t="s">
        <v>5748</v>
      </c>
      <c r="D210" s="51"/>
      <c r="E210" s="52">
        <v>0.24</v>
      </c>
      <c r="F210" s="52">
        <v>0.06</v>
      </c>
      <c r="G210" s="50">
        <v>0.18</v>
      </c>
      <c r="H210" s="53">
        <f t="shared" si="12"/>
        <v>340800</v>
      </c>
      <c r="I210" s="24">
        <f t="shared" si="13"/>
        <v>1029000</v>
      </c>
      <c r="J210" s="23">
        <f t="shared" si="14"/>
        <v>481800</v>
      </c>
      <c r="K210" s="24">
        <f t="shared" si="15"/>
        <v>892200</v>
      </c>
    </row>
    <row r="211" spans="1:11" ht="72" x14ac:dyDescent="0.5">
      <c r="A211" s="56">
        <v>801140</v>
      </c>
      <c r="B211" s="50"/>
      <c r="C211" s="51" t="s">
        <v>5749</v>
      </c>
      <c r="D211" s="51"/>
      <c r="E211" s="52">
        <v>0.17</v>
      </c>
      <c r="F211" s="52">
        <v>0.05</v>
      </c>
      <c r="G211" s="50">
        <v>0.12</v>
      </c>
      <c r="H211" s="53">
        <f t="shared" si="12"/>
        <v>235100</v>
      </c>
      <c r="I211" s="24">
        <f t="shared" si="13"/>
        <v>704500</v>
      </c>
      <c r="J211" s="23">
        <f t="shared" si="14"/>
        <v>339700</v>
      </c>
      <c r="K211" s="24">
        <f t="shared" si="15"/>
        <v>613300</v>
      </c>
    </row>
    <row r="212" spans="1:11" ht="36" x14ac:dyDescent="0.5">
      <c r="A212" s="56">
        <v>801145</v>
      </c>
      <c r="B212" s="50"/>
      <c r="C212" s="51" t="s">
        <v>5750</v>
      </c>
      <c r="D212" s="51"/>
      <c r="E212" s="52">
        <v>1.04</v>
      </c>
      <c r="F212" s="52">
        <v>0.4</v>
      </c>
      <c r="G212" s="50">
        <v>0.64</v>
      </c>
      <c r="H212" s="53">
        <f t="shared" si="12"/>
        <v>1359200</v>
      </c>
      <c r="I212" s="24">
        <f t="shared" si="13"/>
        <v>4004000</v>
      </c>
      <c r="J212" s="23">
        <f t="shared" si="14"/>
        <v>2058400</v>
      </c>
      <c r="K212" s="24">
        <f t="shared" si="15"/>
        <v>3517600</v>
      </c>
    </row>
    <row r="213" spans="1:11" ht="54" x14ac:dyDescent="0.5">
      <c r="A213" s="56">
        <v>801150</v>
      </c>
      <c r="B213" s="50"/>
      <c r="C213" s="51" t="s">
        <v>5751</v>
      </c>
      <c r="D213" s="51"/>
      <c r="E213" s="52">
        <v>0.4</v>
      </c>
      <c r="F213" s="52">
        <v>0.1</v>
      </c>
      <c r="G213" s="50">
        <v>0.3</v>
      </c>
      <c r="H213" s="53">
        <f t="shared" si="12"/>
        <v>568000</v>
      </c>
      <c r="I213" s="24">
        <f t="shared" si="13"/>
        <v>1715000</v>
      </c>
      <c r="J213" s="23">
        <f t="shared" si="14"/>
        <v>803000</v>
      </c>
      <c r="K213" s="24">
        <f t="shared" si="15"/>
        <v>1487000</v>
      </c>
    </row>
    <row r="214" spans="1:11" ht="36" x14ac:dyDescent="0.5">
      <c r="A214" s="56">
        <v>801155</v>
      </c>
      <c r="B214" s="50"/>
      <c r="C214" s="51" t="s">
        <v>5752</v>
      </c>
      <c r="D214" s="51"/>
      <c r="E214" s="52">
        <v>0.82</v>
      </c>
      <c r="F214" s="52">
        <v>0.23</v>
      </c>
      <c r="G214" s="50">
        <v>0.59</v>
      </c>
      <c r="H214" s="53">
        <f t="shared" si="12"/>
        <v>1143400</v>
      </c>
      <c r="I214" s="24">
        <f t="shared" si="13"/>
        <v>3434500</v>
      </c>
      <c r="J214" s="23">
        <f t="shared" si="14"/>
        <v>1640900</v>
      </c>
      <c r="K214" s="24">
        <f t="shared" si="15"/>
        <v>2986100</v>
      </c>
    </row>
    <row r="215" spans="1:11" ht="36" x14ac:dyDescent="0.5">
      <c r="A215" s="56">
        <v>801160</v>
      </c>
      <c r="B215" s="50"/>
      <c r="C215" s="51" t="s">
        <v>5753</v>
      </c>
      <c r="D215" s="51"/>
      <c r="E215" s="52">
        <v>0.37</v>
      </c>
      <c r="F215" s="52">
        <v>0.09</v>
      </c>
      <c r="G215" s="50">
        <v>0.28000000000000003</v>
      </c>
      <c r="H215" s="53">
        <f t="shared" si="12"/>
        <v>527500</v>
      </c>
      <c r="I215" s="24">
        <f t="shared" si="13"/>
        <v>1594500.0000000002</v>
      </c>
      <c r="J215" s="23">
        <f t="shared" si="14"/>
        <v>743300</v>
      </c>
      <c r="K215" s="24">
        <f t="shared" si="15"/>
        <v>1381700</v>
      </c>
    </row>
    <row r="216" spans="1:11" ht="54" x14ac:dyDescent="0.5">
      <c r="A216" s="56">
        <v>801165</v>
      </c>
      <c r="B216" s="50"/>
      <c r="C216" s="51" t="s">
        <v>5754</v>
      </c>
      <c r="D216" s="51"/>
      <c r="E216" s="52">
        <v>1.1200000000000001</v>
      </c>
      <c r="F216" s="52">
        <v>0.49</v>
      </c>
      <c r="G216" s="50">
        <v>0.63</v>
      </c>
      <c r="H216" s="53">
        <f t="shared" si="12"/>
        <v>1414000</v>
      </c>
      <c r="I216" s="24">
        <f t="shared" si="13"/>
        <v>4119500</v>
      </c>
      <c r="J216" s="23">
        <f t="shared" si="14"/>
        <v>2204300</v>
      </c>
      <c r="K216" s="24">
        <f t="shared" si="15"/>
        <v>3640700</v>
      </c>
    </row>
    <row r="217" spans="1:11" ht="36" x14ac:dyDescent="0.5">
      <c r="A217" s="56">
        <v>801170</v>
      </c>
      <c r="B217" s="50"/>
      <c r="C217" s="51" t="s">
        <v>5755</v>
      </c>
      <c r="D217" s="51"/>
      <c r="E217" s="52">
        <v>1.1000000000000001</v>
      </c>
      <c r="F217" s="52">
        <v>0.48</v>
      </c>
      <c r="G217" s="50">
        <v>0.62</v>
      </c>
      <c r="H217" s="53">
        <f t="shared" si="12"/>
        <v>1389800</v>
      </c>
      <c r="I217" s="24">
        <f t="shared" si="13"/>
        <v>4050000</v>
      </c>
      <c r="J217" s="23">
        <f t="shared" si="14"/>
        <v>2165200</v>
      </c>
      <c r="K217" s="24">
        <f t="shared" si="15"/>
        <v>3578800</v>
      </c>
    </row>
    <row r="218" spans="1:11" ht="54" x14ac:dyDescent="0.5">
      <c r="A218" s="56">
        <v>801175</v>
      </c>
      <c r="B218" s="50"/>
      <c r="C218" s="51" t="s">
        <v>5756</v>
      </c>
      <c r="D218" s="51" t="s">
        <v>5757</v>
      </c>
      <c r="E218" s="52">
        <v>1.53</v>
      </c>
      <c r="F218" s="52">
        <v>0.38</v>
      </c>
      <c r="G218" s="50">
        <v>1.1499999999999999</v>
      </c>
      <c r="H218" s="53">
        <f t="shared" si="12"/>
        <v>2174700</v>
      </c>
      <c r="I218" s="24">
        <f t="shared" si="13"/>
        <v>6568000</v>
      </c>
      <c r="J218" s="23">
        <f t="shared" si="14"/>
        <v>3072000</v>
      </c>
      <c r="K218" s="24">
        <f t="shared" si="15"/>
        <v>5694000</v>
      </c>
    </row>
    <row r="219" spans="1:11" ht="36" x14ac:dyDescent="0.5">
      <c r="A219" s="56">
        <v>801176</v>
      </c>
      <c r="B219" s="50" t="s">
        <v>5569</v>
      </c>
      <c r="C219" s="51" t="s">
        <v>5758</v>
      </c>
      <c r="D219" s="51"/>
      <c r="E219" s="52">
        <v>1.53</v>
      </c>
      <c r="F219" s="52">
        <v>0.38</v>
      </c>
      <c r="G219" s="50">
        <v>1.1499999999999999</v>
      </c>
      <c r="H219" s="53">
        <f t="shared" si="12"/>
        <v>2174700</v>
      </c>
      <c r="I219" s="24">
        <f t="shared" si="13"/>
        <v>6568000</v>
      </c>
      <c r="J219" s="23">
        <f t="shared" si="14"/>
        <v>3072000</v>
      </c>
      <c r="K219" s="24">
        <f t="shared" si="15"/>
        <v>5694000</v>
      </c>
    </row>
    <row r="220" spans="1:11" ht="54" x14ac:dyDescent="0.5">
      <c r="A220" s="56">
        <v>801180</v>
      </c>
      <c r="B220" s="50"/>
      <c r="C220" s="51" t="s">
        <v>5759</v>
      </c>
      <c r="D220" s="51" t="s">
        <v>5757</v>
      </c>
      <c r="E220" s="52">
        <v>1.53</v>
      </c>
      <c r="F220" s="52">
        <v>0.38</v>
      </c>
      <c r="G220" s="50">
        <v>1.1499999999999999</v>
      </c>
      <c r="H220" s="53">
        <f t="shared" si="12"/>
        <v>2174700</v>
      </c>
      <c r="I220" s="24">
        <f t="shared" si="13"/>
        <v>6568000</v>
      </c>
      <c r="J220" s="23">
        <f t="shared" si="14"/>
        <v>3072000</v>
      </c>
      <c r="K220" s="24">
        <f t="shared" si="15"/>
        <v>5694000</v>
      </c>
    </row>
    <row r="221" spans="1:11" ht="36" x14ac:dyDescent="0.5">
      <c r="A221" s="56">
        <v>801181</v>
      </c>
      <c r="B221" s="50" t="s">
        <v>5569</v>
      </c>
      <c r="C221" s="51" t="s">
        <v>5760</v>
      </c>
      <c r="D221" s="51"/>
      <c r="E221" s="52">
        <v>1.53</v>
      </c>
      <c r="F221" s="52">
        <v>0.38</v>
      </c>
      <c r="G221" s="50">
        <v>1.1499999999999999</v>
      </c>
      <c r="H221" s="53">
        <f t="shared" si="12"/>
        <v>2174700</v>
      </c>
      <c r="I221" s="24">
        <f t="shared" si="13"/>
        <v>6568000</v>
      </c>
      <c r="J221" s="23">
        <f t="shared" si="14"/>
        <v>3072000</v>
      </c>
      <c r="K221" s="24">
        <f t="shared" si="15"/>
        <v>5694000</v>
      </c>
    </row>
    <row r="222" spans="1:11" ht="90" x14ac:dyDescent="0.5">
      <c r="A222" s="56">
        <v>801182</v>
      </c>
      <c r="B222" s="50"/>
      <c r="C222" s="51" t="s">
        <v>5761</v>
      </c>
      <c r="D222" s="51" t="s">
        <v>5757</v>
      </c>
      <c r="E222" s="52">
        <v>2.29</v>
      </c>
      <c r="F222" s="52">
        <v>0.53</v>
      </c>
      <c r="G222" s="50">
        <v>1.76</v>
      </c>
      <c r="H222" s="53">
        <f t="shared" si="12"/>
        <v>3287500</v>
      </c>
      <c r="I222" s="24">
        <f t="shared" si="13"/>
        <v>9956500</v>
      </c>
      <c r="J222" s="23">
        <f t="shared" si="14"/>
        <v>4606100</v>
      </c>
      <c r="K222" s="24">
        <f t="shared" si="15"/>
        <v>8618900</v>
      </c>
    </row>
    <row r="223" spans="1:11" ht="72" x14ac:dyDescent="0.5">
      <c r="A223" s="56">
        <v>801183</v>
      </c>
      <c r="B223" s="50"/>
      <c r="C223" s="51" t="s">
        <v>5762</v>
      </c>
      <c r="D223" s="51" t="s">
        <v>5763</v>
      </c>
      <c r="E223" s="52">
        <v>2.29</v>
      </c>
      <c r="F223" s="52">
        <v>0.53</v>
      </c>
      <c r="G223" s="50">
        <v>1.76</v>
      </c>
      <c r="H223" s="53">
        <f t="shared" si="12"/>
        <v>3287500</v>
      </c>
      <c r="I223" s="24">
        <f t="shared" si="13"/>
        <v>9956500</v>
      </c>
      <c r="J223" s="23">
        <f t="shared" si="14"/>
        <v>4606100</v>
      </c>
      <c r="K223" s="24">
        <f t="shared" si="15"/>
        <v>8618900</v>
      </c>
    </row>
    <row r="224" spans="1:11" ht="36" x14ac:dyDescent="0.5">
      <c r="A224" s="56">
        <v>801185</v>
      </c>
      <c r="B224" s="50"/>
      <c r="C224" s="51" t="s">
        <v>5764</v>
      </c>
      <c r="D224" s="51"/>
      <c r="E224" s="52">
        <v>1.02</v>
      </c>
      <c r="F224" s="52">
        <v>0.26</v>
      </c>
      <c r="G224" s="50">
        <v>0.76</v>
      </c>
      <c r="H224" s="53">
        <f t="shared" si="12"/>
        <v>1444200</v>
      </c>
      <c r="I224" s="24">
        <f t="shared" si="13"/>
        <v>4357000</v>
      </c>
      <c r="J224" s="23">
        <f t="shared" si="14"/>
        <v>2046600</v>
      </c>
      <c r="K224" s="24">
        <f t="shared" si="15"/>
        <v>3779400</v>
      </c>
    </row>
    <row r="225" spans="1:11" ht="36" x14ac:dyDescent="0.5">
      <c r="A225" s="56">
        <v>801190</v>
      </c>
      <c r="B225" s="50" t="s">
        <v>5569</v>
      </c>
      <c r="C225" s="51" t="s">
        <v>5765</v>
      </c>
      <c r="D225" s="51"/>
      <c r="E225" s="52">
        <v>2.0299999999999998</v>
      </c>
      <c r="F225" s="52">
        <v>0.51</v>
      </c>
      <c r="G225" s="50">
        <v>1.52</v>
      </c>
      <c r="H225" s="53">
        <f t="shared" si="12"/>
        <v>2880500</v>
      </c>
      <c r="I225" s="24">
        <f t="shared" si="13"/>
        <v>8695500</v>
      </c>
      <c r="J225" s="23">
        <f t="shared" si="14"/>
        <v>4074700</v>
      </c>
      <c r="K225" s="24">
        <f t="shared" si="15"/>
        <v>7540300</v>
      </c>
    </row>
    <row r="226" spans="1:11" ht="36" x14ac:dyDescent="0.5">
      <c r="A226" s="56">
        <v>801191</v>
      </c>
      <c r="B226" s="50" t="s">
        <v>5569</v>
      </c>
      <c r="C226" s="51" t="s">
        <v>5766</v>
      </c>
      <c r="D226" s="51"/>
      <c r="E226" s="52">
        <v>2.0299999999999998</v>
      </c>
      <c r="F226" s="52">
        <v>0.51</v>
      </c>
      <c r="G226" s="50">
        <v>1.52</v>
      </c>
      <c r="H226" s="53">
        <f t="shared" si="12"/>
        <v>2880500</v>
      </c>
      <c r="I226" s="24">
        <f t="shared" si="13"/>
        <v>8695500</v>
      </c>
      <c r="J226" s="23">
        <f t="shared" si="14"/>
        <v>4074700</v>
      </c>
      <c r="K226" s="24">
        <f t="shared" si="15"/>
        <v>7540300</v>
      </c>
    </row>
    <row r="227" spans="1:11" ht="19.5" x14ac:dyDescent="0.5">
      <c r="A227" s="56">
        <v>801195</v>
      </c>
      <c r="B227" s="50" t="s">
        <v>5569</v>
      </c>
      <c r="C227" s="51" t="s">
        <v>5767</v>
      </c>
      <c r="D227" s="51"/>
      <c r="E227" s="52">
        <v>0.23</v>
      </c>
      <c r="F227" s="52">
        <v>0.06</v>
      </c>
      <c r="G227" s="50">
        <v>0.17</v>
      </c>
      <c r="H227" s="53">
        <f t="shared" si="12"/>
        <v>324500</v>
      </c>
      <c r="I227" s="24">
        <f t="shared" si="13"/>
        <v>978000.00000000012</v>
      </c>
      <c r="J227" s="23">
        <f t="shared" si="14"/>
        <v>461200</v>
      </c>
      <c r="K227" s="24">
        <f t="shared" si="15"/>
        <v>848800</v>
      </c>
    </row>
    <row r="228" spans="1:11" ht="36" x14ac:dyDescent="0.5">
      <c r="A228" s="56">
        <v>801200</v>
      </c>
      <c r="B228" s="50" t="s">
        <v>5569</v>
      </c>
      <c r="C228" s="51" t="s">
        <v>5768</v>
      </c>
      <c r="D228" s="51"/>
      <c r="E228" s="52">
        <v>1.02</v>
      </c>
      <c r="F228" s="52">
        <v>0.26</v>
      </c>
      <c r="G228" s="50">
        <v>0.76</v>
      </c>
      <c r="H228" s="53">
        <f t="shared" si="12"/>
        <v>1444200</v>
      </c>
      <c r="I228" s="24">
        <f t="shared" si="13"/>
        <v>4357000</v>
      </c>
      <c r="J228" s="23">
        <f t="shared" si="14"/>
        <v>2046600</v>
      </c>
      <c r="K228" s="24">
        <f t="shared" si="15"/>
        <v>3779400</v>
      </c>
    </row>
    <row r="229" spans="1:11" ht="54" x14ac:dyDescent="0.5">
      <c r="A229" s="56">
        <v>801205</v>
      </c>
      <c r="B229" s="50" t="s">
        <v>5569</v>
      </c>
      <c r="C229" s="51" t="s">
        <v>5769</v>
      </c>
      <c r="D229" s="51"/>
      <c r="E229" s="52">
        <v>0.91</v>
      </c>
      <c r="F229" s="52">
        <v>0.23</v>
      </c>
      <c r="G229" s="50">
        <v>0.68</v>
      </c>
      <c r="H229" s="53">
        <f t="shared" si="12"/>
        <v>1290100</v>
      </c>
      <c r="I229" s="24">
        <f t="shared" si="13"/>
        <v>3893500.0000000005</v>
      </c>
      <c r="J229" s="23">
        <f t="shared" si="14"/>
        <v>1826300</v>
      </c>
      <c r="K229" s="24">
        <f t="shared" si="15"/>
        <v>3376700</v>
      </c>
    </row>
    <row r="230" spans="1:11" ht="72" x14ac:dyDescent="0.5">
      <c r="A230" s="56">
        <v>801210</v>
      </c>
      <c r="B230" s="50" t="s">
        <v>5569</v>
      </c>
      <c r="C230" s="51" t="s">
        <v>5770</v>
      </c>
      <c r="D230" s="51"/>
      <c r="E230" s="52">
        <v>0.54</v>
      </c>
      <c r="F230" s="52">
        <v>0.14000000000000001</v>
      </c>
      <c r="G230" s="50">
        <v>0.4</v>
      </c>
      <c r="H230" s="53">
        <f t="shared" si="12"/>
        <v>762600</v>
      </c>
      <c r="I230" s="24">
        <f t="shared" si="13"/>
        <v>2299000</v>
      </c>
      <c r="J230" s="23">
        <f t="shared" si="14"/>
        <v>1083000</v>
      </c>
      <c r="K230" s="24">
        <f t="shared" si="15"/>
        <v>1995000</v>
      </c>
    </row>
    <row r="231" spans="1:11" ht="54" x14ac:dyDescent="0.5">
      <c r="A231" s="56">
        <v>801220</v>
      </c>
      <c r="B231" s="50" t="s">
        <v>5569</v>
      </c>
      <c r="C231" s="51" t="s">
        <v>5771</v>
      </c>
      <c r="D231" s="51"/>
      <c r="E231" s="52">
        <v>0.36</v>
      </c>
      <c r="F231" s="52">
        <v>0.09</v>
      </c>
      <c r="G231" s="50">
        <v>0.27</v>
      </c>
      <c r="H231" s="53">
        <f t="shared" si="12"/>
        <v>511200</v>
      </c>
      <c r="I231" s="24">
        <f t="shared" si="13"/>
        <v>1543500</v>
      </c>
      <c r="J231" s="23">
        <f t="shared" si="14"/>
        <v>722700</v>
      </c>
      <c r="K231" s="24">
        <f t="shared" si="15"/>
        <v>1338300</v>
      </c>
    </row>
    <row r="232" spans="1:11" ht="54" x14ac:dyDescent="0.5">
      <c r="A232" s="56">
        <v>801221</v>
      </c>
      <c r="B232" s="50" t="s">
        <v>5569</v>
      </c>
      <c r="C232" s="51" t="s">
        <v>5772</v>
      </c>
      <c r="D232" s="51"/>
      <c r="E232" s="52">
        <v>0.36</v>
      </c>
      <c r="F232" s="52">
        <v>0.09</v>
      </c>
      <c r="G232" s="50">
        <v>0.27</v>
      </c>
      <c r="H232" s="53">
        <f t="shared" si="12"/>
        <v>511200</v>
      </c>
      <c r="I232" s="24">
        <f t="shared" si="13"/>
        <v>1543500</v>
      </c>
      <c r="J232" s="23">
        <f t="shared" si="14"/>
        <v>722700</v>
      </c>
      <c r="K232" s="24">
        <f t="shared" si="15"/>
        <v>1338300</v>
      </c>
    </row>
    <row r="233" spans="1:11" ht="36" x14ac:dyDescent="0.5">
      <c r="A233" s="56">
        <v>801225</v>
      </c>
      <c r="B233" s="50" t="s">
        <v>5569</v>
      </c>
      <c r="C233" s="51" t="s">
        <v>5773</v>
      </c>
      <c r="D233" s="51"/>
      <c r="E233" s="52">
        <v>1.53</v>
      </c>
      <c r="F233" s="52">
        <v>0.38</v>
      </c>
      <c r="G233" s="50">
        <v>1.1499999999999999</v>
      </c>
      <c r="H233" s="53">
        <f t="shared" si="12"/>
        <v>2174700</v>
      </c>
      <c r="I233" s="24">
        <f t="shared" si="13"/>
        <v>6568000</v>
      </c>
      <c r="J233" s="23">
        <f t="shared" si="14"/>
        <v>3072000</v>
      </c>
      <c r="K233" s="24">
        <f t="shared" si="15"/>
        <v>5694000</v>
      </c>
    </row>
    <row r="234" spans="1:11" ht="36" x14ac:dyDescent="0.5">
      <c r="A234" s="56">
        <v>801230</v>
      </c>
      <c r="B234" s="50" t="s">
        <v>5569</v>
      </c>
      <c r="C234" s="51" t="s">
        <v>5774</v>
      </c>
      <c r="D234" s="51"/>
      <c r="E234" s="52">
        <v>1.53</v>
      </c>
      <c r="F234" s="52">
        <v>0.38</v>
      </c>
      <c r="G234" s="50">
        <v>1.1499999999999999</v>
      </c>
      <c r="H234" s="53">
        <f t="shared" si="12"/>
        <v>2174700</v>
      </c>
      <c r="I234" s="24">
        <f t="shared" si="13"/>
        <v>6568000</v>
      </c>
      <c r="J234" s="23">
        <f t="shared" si="14"/>
        <v>3072000</v>
      </c>
      <c r="K234" s="24">
        <f t="shared" si="15"/>
        <v>5694000</v>
      </c>
    </row>
    <row r="235" spans="1:11" ht="72" x14ac:dyDescent="0.5">
      <c r="A235" s="56">
        <v>801235</v>
      </c>
      <c r="B235" s="50" t="s">
        <v>5569</v>
      </c>
      <c r="C235" s="51" t="s">
        <v>5775</v>
      </c>
      <c r="D235" s="51"/>
      <c r="E235" s="52">
        <v>1.53</v>
      </c>
      <c r="F235" s="52">
        <v>0.38</v>
      </c>
      <c r="G235" s="50">
        <v>1.1499999999999999</v>
      </c>
      <c r="H235" s="53">
        <f t="shared" si="12"/>
        <v>2174700</v>
      </c>
      <c r="I235" s="24">
        <f t="shared" si="13"/>
        <v>6568000</v>
      </c>
      <c r="J235" s="23">
        <f t="shared" si="14"/>
        <v>3072000</v>
      </c>
      <c r="K235" s="24">
        <f t="shared" si="15"/>
        <v>5694000</v>
      </c>
    </row>
    <row r="236" spans="1:11" ht="54" x14ac:dyDescent="0.5">
      <c r="A236" s="56">
        <v>801240</v>
      </c>
      <c r="B236" s="50" t="s">
        <v>5569</v>
      </c>
      <c r="C236" s="51" t="s">
        <v>5776</v>
      </c>
      <c r="D236" s="51"/>
      <c r="E236" s="52">
        <v>1.53</v>
      </c>
      <c r="F236" s="52">
        <v>0.38</v>
      </c>
      <c r="G236" s="50">
        <v>1.1499999999999999</v>
      </c>
      <c r="H236" s="53">
        <f t="shared" si="12"/>
        <v>2174700</v>
      </c>
      <c r="I236" s="24">
        <f t="shared" si="13"/>
        <v>6568000</v>
      </c>
      <c r="J236" s="23">
        <f t="shared" si="14"/>
        <v>3072000</v>
      </c>
      <c r="K236" s="24">
        <f t="shared" si="15"/>
        <v>5694000</v>
      </c>
    </row>
    <row r="237" spans="1:11" ht="36" x14ac:dyDescent="0.5">
      <c r="A237" s="56">
        <v>801245</v>
      </c>
      <c r="B237" s="50" t="s">
        <v>5569</v>
      </c>
      <c r="C237" s="51" t="s">
        <v>5777</v>
      </c>
      <c r="D237" s="51"/>
      <c r="E237" s="52">
        <v>0.32</v>
      </c>
      <c r="F237" s="52">
        <v>0.08</v>
      </c>
      <c r="G237" s="50">
        <v>0.24</v>
      </c>
      <c r="H237" s="53">
        <f t="shared" si="12"/>
        <v>454400</v>
      </c>
      <c r="I237" s="24">
        <f t="shared" si="13"/>
        <v>1372000</v>
      </c>
      <c r="J237" s="23">
        <f t="shared" si="14"/>
        <v>642400</v>
      </c>
      <c r="K237" s="24">
        <f t="shared" si="15"/>
        <v>1189600</v>
      </c>
    </row>
    <row r="238" spans="1:11" ht="36" x14ac:dyDescent="0.5">
      <c r="A238" s="56">
        <v>801246</v>
      </c>
      <c r="B238" s="50" t="s">
        <v>5569</v>
      </c>
      <c r="C238" s="51" t="s">
        <v>5778</v>
      </c>
      <c r="D238" s="51"/>
      <c r="E238" s="52">
        <v>0.32</v>
      </c>
      <c r="F238" s="52">
        <v>0.08</v>
      </c>
      <c r="G238" s="50">
        <v>0.24</v>
      </c>
      <c r="H238" s="53">
        <f t="shared" si="12"/>
        <v>454400</v>
      </c>
      <c r="I238" s="24">
        <f t="shared" si="13"/>
        <v>1372000</v>
      </c>
      <c r="J238" s="23">
        <f t="shared" si="14"/>
        <v>642400</v>
      </c>
      <c r="K238" s="24">
        <f t="shared" si="15"/>
        <v>1189600</v>
      </c>
    </row>
    <row r="239" spans="1:11" ht="36" x14ac:dyDescent="0.5">
      <c r="A239" s="56">
        <v>801250</v>
      </c>
      <c r="B239" s="50" t="s">
        <v>5569</v>
      </c>
      <c r="C239" s="51" t="s">
        <v>5779</v>
      </c>
      <c r="D239" s="51"/>
      <c r="E239" s="52">
        <v>0.88</v>
      </c>
      <c r="F239" s="52">
        <v>0.22</v>
      </c>
      <c r="G239" s="50">
        <v>0.66</v>
      </c>
      <c r="H239" s="53">
        <f t="shared" si="12"/>
        <v>1249600</v>
      </c>
      <c r="I239" s="24">
        <f t="shared" si="13"/>
        <v>3773000</v>
      </c>
      <c r="J239" s="23">
        <f t="shared" si="14"/>
        <v>1766600</v>
      </c>
      <c r="K239" s="24">
        <f t="shared" si="15"/>
        <v>3271400</v>
      </c>
    </row>
    <row r="240" spans="1:11" ht="36" x14ac:dyDescent="0.5">
      <c r="A240" s="56">
        <v>801255</v>
      </c>
      <c r="B240" s="50" t="s">
        <v>5569</v>
      </c>
      <c r="C240" s="51" t="s">
        <v>5780</v>
      </c>
      <c r="D240" s="51"/>
      <c r="E240" s="52">
        <v>1.55</v>
      </c>
      <c r="F240" s="52">
        <v>0.39</v>
      </c>
      <c r="G240" s="50">
        <v>1.1599999999999999</v>
      </c>
      <c r="H240" s="53">
        <f t="shared" si="12"/>
        <v>2198900</v>
      </c>
      <c r="I240" s="24">
        <f t="shared" si="13"/>
        <v>6637500</v>
      </c>
      <c r="J240" s="23">
        <f t="shared" si="14"/>
        <v>3111100</v>
      </c>
      <c r="K240" s="24">
        <f t="shared" si="15"/>
        <v>5755900</v>
      </c>
    </row>
    <row r="241" spans="1:11" ht="90" x14ac:dyDescent="0.5">
      <c r="A241" s="56">
        <v>801260</v>
      </c>
      <c r="B241" s="50" t="s">
        <v>5569</v>
      </c>
      <c r="C241" s="51" t="s">
        <v>5781</v>
      </c>
      <c r="D241" s="51"/>
      <c r="E241" s="52">
        <v>1.33</v>
      </c>
      <c r="F241" s="52">
        <v>0.33</v>
      </c>
      <c r="G241" s="50">
        <v>1</v>
      </c>
      <c r="H241" s="53">
        <f t="shared" si="12"/>
        <v>1890700</v>
      </c>
      <c r="I241" s="24">
        <f t="shared" si="13"/>
        <v>5710500</v>
      </c>
      <c r="J241" s="23">
        <f t="shared" si="14"/>
        <v>2670500</v>
      </c>
      <c r="K241" s="24">
        <f t="shared" si="15"/>
        <v>4950500</v>
      </c>
    </row>
    <row r="242" spans="1:11" ht="19.5" x14ac:dyDescent="0.5">
      <c r="A242" s="56">
        <v>801265</v>
      </c>
      <c r="B242" s="50" t="s">
        <v>5569</v>
      </c>
      <c r="C242" s="51" t="s">
        <v>5782</v>
      </c>
      <c r="D242" s="51"/>
      <c r="E242" s="52">
        <v>0.89</v>
      </c>
      <c r="F242" s="52">
        <v>0.22</v>
      </c>
      <c r="G242" s="50">
        <v>0.67</v>
      </c>
      <c r="H242" s="53">
        <f t="shared" si="12"/>
        <v>1265900</v>
      </c>
      <c r="I242" s="24">
        <f t="shared" si="13"/>
        <v>3824000</v>
      </c>
      <c r="J242" s="23">
        <f t="shared" si="14"/>
        <v>1787200</v>
      </c>
      <c r="K242" s="24">
        <f t="shared" si="15"/>
        <v>3314800</v>
      </c>
    </row>
    <row r="243" spans="1:11" ht="36" x14ac:dyDescent="0.5">
      <c r="A243" s="56">
        <v>801270</v>
      </c>
      <c r="B243" s="50" t="s">
        <v>5569</v>
      </c>
      <c r="C243" s="51" t="s">
        <v>5783</v>
      </c>
      <c r="D243" s="51"/>
      <c r="E243" s="52">
        <v>1.1200000000000001</v>
      </c>
      <c r="F243" s="52">
        <v>0.28000000000000003</v>
      </c>
      <c r="G243" s="50">
        <v>0.84</v>
      </c>
      <c r="H243" s="53">
        <f t="shared" si="12"/>
        <v>1590400</v>
      </c>
      <c r="I243" s="24">
        <f t="shared" si="13"/>
        <v>4802000</v>
      </c>
      <c r="J243" s="23">
        <f t="shared" si="14"/>
        <v>2248400</v>
      </c>
      <c r="K243" s="24">
        <f t="shared" si="15"/>
        <v>4163600</v>
      </c>
    </row>
    <row r="244" spans="1:11" ht="36" x14ac:dyDescent="0.5">
      <c r="A244" s="56">
        <v>801280</v>
      </c>
      <c r="B244" s="50" t="s">
        <v>5569</v>
      </c>
      <c r="C244" s="51" t="s">
        <v>5784</v>
      </c>
      <c r="D244" s="51"/>
      <c r="E244" s="52">
        <v>1.1200000000000001</v>
      </c>
      <c r="F244" s="52">
        <v>0.28000000000000003</v>
      </c>
      <c r="G244" s="50">
        <v>0.84</v>
      </c>
      <c r="H244" s="53">
        <f t="shared" si="12"/>
        <v>1590400</v>
      </c>
      <c r="I244" s="24">
        <f t="shared" si="13"/>
        <v>4802000</v>
      </c>
      <c r="J244" s="23">
        <f t="shared" si="14"/>
        <v>2248400</v>
      </c>
      <c r="K244" s="24">
        <f t="shared" si="15"/>
        <v>4163600</v>
      </c>
    </row>
    <row r="245" spans="1:11" ht="36" x14ac:dyDescent="0.5">
      <c r="A245" s="56">
        <v>801400</v>
      </c>
      <c r="B245" s="50"/>
      <c r="C245" s="51" t="s">
        <v>4521</v>
      </c>
      <c r="D245" s="51"/>
      <c r="E245" s="52">
        <v>0.49</v>
      </c>
      <c r="F245" s="52">
        <v>0.2</v>
      </c>
      <c r="G245" s="50">
        <v>0.28999999999999998</v>
      </c>
      <c r="H245" s="53">
        <f t="shared" si="12"/>
        <v>630700</v>
      </c>
      <c r="I245" s="24">
        <f t="shared" si="13"/>
        <v>1849000</v>
      </c>
      <c r="J245" s="23">
        <f t="shared" si="14"/>
        <v>967400</v>
      </c>
      <c r="K245" s="24">
        <f t="shared" si="15"/>
        <v>1628600</v>
      </c>
    </row>
    <row r="246" spans="1:11" ht="72" x14ac:dyDescent="0.5">
      <c r="A246" s="56">
        <v>801401</v>
      </c>
      <c r="B246" s="54"/>
      <c r="C246" s="51" t="s">
        <v>4522</v>
      </c>
      <c r="D246" s="51"/>
      <c r="E246" s="52">
        <v>0.49</v>
      </c>
      <c r="F246" s="52">
        <v>0.2</v>
      </c>
      <c r="G246" s="50">
        <v>0.28999999999999998</v>
      </c>
      <c r="H246" s="53">
        <f t="shared" si="12"/>
        <v>630700</v>
      </c>
      <c r="I246" s="24">
        <f t="shared" si="13"/>
        <v>1849000</v>
      </c>
      <c r="J246" s="23">
        <f t="shared" si="14"/>
        <v>967400</v>
      </c>
      <c r="K246" s="24">
        <f t="shared" si="15"/>
        <v>1628600</v>
      </c>
    </row>
    <row r="247" spans="1:11" ht="36" x14ac:dyDescent="0.5">
      <c r="A247" s="56">
        <v>801405</v>
      </c>
      <c r="B247" s="50"/>
      <c r="C247" s="51" t="s">
        <v>4523</v>
      </c>
      <c r="D247" s="51"/>
      <c r="E247" s="52">
        <v>0.49</v>
      </c>
      <c r="F247" s="52">
        <v>0.2</v>
      </c>
      <c r="G247" s="50">
        <v>0.28999999999999998</v>
      </c>
      <c r="H247" s="53">
        <f t="shared" si="12"/>
        <v>630700</v>
      </c>
      <c r="I247" s="24">
        <f t="shared" si="13"/>
        <v>1849000</v>
      </c>
      <c r="J247" s="23">
        <f t="shared" si="14"/>
        <v>967400</v>
      </c>
      <c r="K247" s="24">
        <f t="shared" si="15"/>
        <v>1628600</v>
      </c>
    </row>
    <row r="248" spans="1:11" ht="72" x14ac:dyDescent="0.5">
      <c r="A248" s="56">
        <v>801407</v>
      </c>
      <c r="B248" s="54"/>
      <c r="C248" s="51" t="s">
        <v>4524</v>
      </c>
      <c r="D248" s="51"/>
      <c r="E248" s="52">
        <v>0.49</v>
      </c>
      <c r="F248" s="52">
        <v>0.2</v>
      </c>
      <c r="G248" s="50">
        <v>0.28999999999999998</v>
      </c>
      <c r="H248" s="53">
        <f t="shared" si="12"/>
        <v>630700</v>
      </c>
      <c r="I248" s="24">
        <f t="shared" si="13"/>
        <v>1849000</v>
      </c>
      <c r="J248" s="23">
        <f t="shared" si="14"/>
        <v>967400</v>
      </c>
      <c r="K248" s="24">
        <f t="shared" si="15"/>
        <v>1628600</v>
      </c>
    </row>
    <row r="249" spans="1:11" ht="54" x14ac:dyDescent="0.5">
      <c r="A249" s="56">
        <v>801410</v>
      </c>
      <c r="B249" s="50"/>
      <c r="C249" s="51" t="s">
        <v>4525</v>
      </c>
      <c r="D249" s="51"/>
      <c r="E249" s="52">
        <v>0.49</v>
      </c>
      <c r="F249" s="52">
        <v>0.2</v>
      </c>
      <c r="G249" s="50">
        <v>0.28999999999999998</v>
      </c>
      <c r="H249" s="53">
        <f t="shared" si="12"/>
        <v>630700</v>
      </c>
      <c r="I249" s="24">
        <f t="shared" si="13"/>
        <v>1849000</v>
      </c>
      <c r="J249" s="23">
        <f t="shared" si="14"/>
        <v>967400</v>
      </c>
      <c r="K249" s="24">
        <f t="shared" si="15"/>
        <v>1628600</v>
      </c>
    </row>
    <row r="250" spans="1:11" ht="72" x14ac:dyDescent="0.5">
      <c r="A250" s="56">
        <v>801411</v>
      </c>
      <c r="B250" s="54"/>
      <c r="C250" s="51" t="s">
        <v>4526</v>
      </c>
      <c r="D250" s="51"/>
      <c r="E250" s="52">
        <v>0.49</v>
      </c>
      <c r="F250" s="52">
        <v>0.2</v>
      </c>
      <c r="G250" s="50">
        <v>0.28999999999999998</v>
      </c>
      <c r="H250" s="53">
        <f t="shared" si="12"/>
        <v>630700</v>
      </c>
      <c r="I250" s="24">
        <f t="shared" si="13"/>
        <v>1849000</v>
      </c>
      <c r="J250" s="23">
        <f t="shared" si="14"/>
        <v>967400</v>
      </c>
      <c r="K250" s="24">
        <f t="shared" si="15"/>
        <v>1628600</v>
      </c>
    </row>
    <row r="251" spans="1:11" ht="72" x14ac:dyDescent="0.5">
      <c r="A251" s="56">
        <v>801415</v>
      </c>
      <c r="B251" s="50"/>
      <c r="C251" s="51" t="s">
        <v>4527</v>
      </c>
      <c r="D251" s="51"/>
      <c r="E251" s="52">
        <v>0.63</v>
      </c>
      <c r="F251" s="52">
        <v>0.26</v>
      </c>
      <c r="G251" s="50">
        <v>0.37</v>
      </c>
      <c r="H251" s="53">
        <f t="shared" si="12"/>
        <v>808500</v>
      </c>
      <c r="I251" s="24">
        <f t="shared" si="13"/>
        <v>2368000</v>
      </c>
      <c r="J251" s="23">
        <f t="shared" si="14"/>
        <v>1243200</v>
      </c>
      <c r="K251" s="24">
        <f t="shared" si="15"/>
        <v>2086800</v>
      </c>
    </row>
    <row r="252" spans="1:11" ht="90" x14ac:dyDescent="0.5">
      <c r="A252" s="56">
        <v>801417</v>
      </c>
      <c r="B252" s="54"/>
      <c r="C252" s="51" t="s">
        <v>4528</v>
      </c>
      <c r="D252" s="51"/>
      <c r="E252" s="52">
        <v>0.63</v>
      </c>
      <c r="F252" s="52">
        <v>0.26</v>
      </c>
      <c r="G252" s="50">
        <v>0.37</v>
      </c>
      <c r="H252" s="53">
        <f t="shared" si="12"/>
        <v>808500</v>
      </c>
      <c r="I252" s="24">
        <f t="shared" si="13"/>
        <v>2368000</v>
      </c>
      <c r="J252" s="23">
        <f t="shared" si="14"/>
        <v>1243200</v>
      </c>
      <c r="K252" s="24">
        <f t="shared" si="15"/>
        <v>2086800</v>
      </c>
    </row>
    <row r="253" spans="1:11" ht="36" x14ac:dyDescent="0.5">
      <c r="A253" s="56">
        <v>801420</v>
      </c>
      <c r="B253" s="50"/>
      <c r="C253" s="51" t="s">
        <v>4529</v>
      </c>
      <c r="D253" s="51"/>
      <c r="E253" s="52">
        <v>0.63</v>
      </c>
      <c r="F253" s="52">
        <v>0.26</v>
      </c>
      <c r="G253" s="50">
        <v>0.37</v>
      </c>
      <c r="H253" s="53">
        <f t="shared" si="12"/>
        <v>808500</v>
      </c>
      <c r="I253" s="24">
        <f t="shared" si="13"/>
        <v>2368000</v>
      </c>
      <c r="J253" s="23">
        <f t="shared" si="14"/>
        <v>1243200</v>
      </c>
      <c r="K253" s="24">
        <f t="shared" si="15"/>
        <v>2086800</v>
      </c>
    </row>
    <row r="254" spans="1:11" ht="72" x14ac:dyDescent="0.5">
      <c r="A254" s="56">
        <v>801421</v>
      </c>
      <c r="B254" s="54"/>
      <c r="C254" s="51" t="s">
        <v>4530</v>
      </c>
      <c r="D254" s="51"/>
      <c r="E254" s="52">
        <v>0.63</v>
      </c>
      <c r="F254" s="52">
        <v>0.26</v>
      </c>
      <c r="G254" s="50">
        <v>0.37</v>
      </c>
      <c r="H254" s="53">
        <f t="shared" si="12"/>
        <v>808500</v>
      </c>
      <c r="I254" s="24">
        <f t="shared" si="13"/>
        <v>2368000</v>
      </c>
      <c r="J254" s="23">
        <f t="shared" si="14"/>
        <v>1243200</v>
      </c>
      <c r="K254" s="24">
        <f t="shared" si="15"/>
        <v>2086800</v>
      </c>
    </row>
    <row r="255" spans="1:11" ht="36" x14ac:dyDescent="0.5">
      <c r="A255" s="56">
        <v>801425</v>
      </c>
      <c r="B255" s="50"/>
      <c r="C255" s="51" t="s">
        <v>4531</v>
      </c>
      <c r="D255" s="51"/>
      <c r="E255" s="52">
        <v>0.63</v>
      </c>
      <c r="F255" s="52">
        <v>0.26</v>
      </c>
      <c r="G255" s="50">
        <v>0.37</v>
      </c>
      <c r="H255" s="53">
        <f t="shared" si="12"/>
        <v>808500</v>
      </c>
      <c r="I255" s="24">
        <f t="shared" si="13"/>
        <v>2368000</v>
      </c>
      <c r="J255" s="23">
        <f t="shared" si="14"/>
        <v>1243200</v>
      </c>
      <c r="K255" s="24">
        <f t="shared" si="15"/>
        <v>2086800</v>
      </c>
    </row>
    <row r="256" spans="1:11" ht="72" x14ac:dyDescent="0.5">
      <c r="A256" s="56">
        <v>801427</v>
      </c>
      <c r="B256" s="54"/>
      <c r="C256" s="51" t="s">
        <v>4532</v>
      </c>
      <c r="D256" s="51"/>
      <c r="E256" s="52">
        <v>0.63</v>
      </c>
      <c r="F256" s="52">
        <v>0.26</v>
      </c>
      <c r="G256" s="50">
        <v>0.37</v>
      </c>
      <c r="H256" s="53">
        <f t="shared" si="12"/>
        <v>808500</v>
      </c>
      <c r="I256" s="24">
        <f t="shared" si="13"/>
        <v>2368000</v>
      </c>
      <c r="J256" s="23">
        <f t="shared" si="14"/>
        <v>1243200</v>
      </c>
      <c r="K256" s="24">
        <f t="shared" si="15"/>
        <v>2086800</v>
      </c>
    </row>
    <row r="257" spans="1:11" ht="72" x14ac:dyDescent="0.5">
      <c r="A257" s="56">
        <v>801430</v>
      </c>
      <c r="B257" s="50"/>
      <c r="C257" s="51" t="s">
        <v>5785</v>
      </c>
      <c r="D257" s="51"/>
      <c r="E257" s="52">
        <v>0.51</v>
      </c>
      <c r="F257" s="52">
        <v>0.14000000000000001</v>
      </c>
      <c r="G257" s="50">
        <v>0.37</v>
      </c>
      <c r="H257" s="53">
        <f t="shared" si="12"/>
        <v>713700</v>
      </c>
      <c r="I257" s="24">
        <f t="shared" si="13"/>
        <v>2146000</v>
      </c>
      <c r="J257" s="23">
        <f t="shared" si="14"/>
        <v>1021200</v>
      </c>
      <c r="K257" s="24">
        <f t="shared" si="15"/>
        <v>1864800</v>
      </c>
    </row>
    <row r="258" spans="1:11" ht="36" x14ac:dyDescent="0.5">
      <c r="A258" s="56">
        <v>801435</v>
      </c>
      <c r="B258" s="50"/>
      <c r="C258" s="51" t="s">
        <v>5786</v>
      </c>
      <c r="D258" s="51"/>
      <c r="E258" s="52">
        <v>1.31</v>
      </c>
      <c r="F258" s="52">
        <v>0.56999999999999995</v>
      </c>
      <c r="G258" s="50">
        <v>0.74</v>
      </c>
      <c r="H258" s="53">
        <f t="shared" si="12"/>
        <v>1656500</v>
      </c>
      <c r="I258" s="24">
        <f t="shared" si="13"/>
        <v>4828500</v>
      </c>
      <c r="J258" s="23">
        <f t="shared" si="14"/>
        <v>2578900</v>
      </c>
      <c r="K258" s="24">
        <f t="shared" si="15"/>
        <v>4266100</v>
      </c>
    </row>
    <row r="259" spans="1:11" ht="72" x14ac:dyDescent="0.5">
      <c r="A259" s="56">
        <v>801440</v>
      </c>
      <c r="B259" s="50"/>
      <c r="C259" s="51" t="s">
        <v>4533</v>
      </c>
      <c r="D259" s="51"/>
      <c r="E259" s="52">
        <v>0.62</v>
      </c>
      <c r="F259" s="52">
        <v>0.2</v>
      </c>
      <c r="G259" s="50">
        <v>0.42</v>
      </c>
      <c r="H259" s="53">
        <f t="shared" ref="H259:H322" si="16">F259*790000+G259*1630000</f>
        <v>842600</v>
      </c>
      <c r="I259" s="24">
        <f t="shared" ref="I259:I322" si="17">F259*1850000+G259*5100000</f>
        <v>2512000</v>
      </c>
      <c r="J259" s="23">
        <f t="shared" ref="J259:J322" si="18">F259*1850000+G259*2060000</f>
        <v>1235200</v>
      </c>
      <c r="K259" s="24">
        <f t="shared" ref="K259:K322" si="19">F259*1850000+G259*4340000</f>
        <v>2192800</v>
      </c>
    </row>
    <row r="260" spans="1:11" ht="90" x14ac:dyDescent="0.5">
      <c r="A260" s="56">
        <v>801441</v>
      </c>
      <c r="B260" s="54"/>
      <c r="C260" s="51" t="s">
        <v>4534</v>
      </c>
      <c r="D260" s="51"/>
      <c r="E260" s="52">
        <v>0.62</v>
      </c>
      <c r="F260" s="52">
        <v>0.2</v>
      </c>
      <c r="G260" s="50">
        <v>0.42</v>
      </c>
      <c r="H260" s="53">
        <f t="shared" si="16"/>
        <v>842600</v>
      </c>
      <c r="I260" s="24">
        <f t="shared" si="17"/>
        <v>2512000</v>
      </c>
      <c r="J260" s="23">
        <f t="shared" si="18"/>
        <v>1235200</v>
      </c>
      <c r="K260" s="24">
        <f t="shared" si="19"/>
        <v>2192800</v>
      </c>
    </row>
    <row r="261" spans="1:11" ht="54" x14ac:dyDescent="0.5">
      <c r="A261" s="56">
        <v>801445</v>
      </c>
      <c r="B261" s="50"/>
      <c r="C261" s="51" t="s">
        <v>4535</v>
      </c>
      <c r="D261" s="51"/>
      <c r="E261" s="52">
        <v>0.62</v>
      </c>
      <c r="F261" s="52">
        <v>0.2</v>
      </c>
      <c r="G261" s="50">
        <v>0.42</v>
      </c>
      <c r="H261" s="53">
        <f t="shared" si="16"/>
        <v>842600</v>
      </c>
      <c r="I261" s="24">
        <f t="shared" si="17"/>
        <v>2512000</v>
      </c>
      <c r="J261" s="23">
        <f t="shared" si="18"/>
        <v>1235200</v>
      </c>
      <c r="K261" s="24">
        <f t="shared" si="19"/>
        <v>2192800</v>
      </c>
    </row>
    <row r="262" spans="1:11" ht="36" x14ac:dyDescent="0.5">
      <c r="A262" s="56">
        <v>801446</v>
      </c>
      <c r="B262" s="50"/>
      <c r="C262" s="51" t="s">
        <v>5787</v>
      </c>
      <c r="D262" s="51"/>
      <c r="E262" s="52">
        <v>0.62</v>
      </c>
      <c r="F262" s="52">
        <v>0.2</v>
      </c>
      <c r="G262" s="50">
        <v>0.42</v>
      </c>
      <c r="H262" s="53">
        <f t="shared" si="16"/>
        <v>842600</v>
      </c>
      <c r="I262" s="24">
        <f t="shared" si="17"/>
        <v>2512000</v>
      </c>
      <c r="J262" s="23">
        <f t="shared" si="18"/>
        <v>1235200</v>
      </c>
      <c r="K262" s="24">
        <f t="shared" si="19"/>
        <v>2192800</v>
      </c>
    </row>
    <row r="263" spans="1:11" ht="90" x14ac:dyDescent="0.5">
      <c r="A263" s="56">
        <v>801447</v>
      </c>
      <c r="B263" s="54"/>
      <c r="C263" s="51" t="s">
        <v>4536</v>
      </c>
      <c r="D263" s="51"/>
      <c r="E263" s="52">
        <v>0.62</v>
      </c>
      <c r="F263" s="52">
        <v>0.2</v>
      </c>
      <c r="G263" s="50">
        <v>0.42</v>
      </c>
      <c r="H263" s="53">
        <f t="shared" si="16"/>
        <v>842600</v>
      </c>
      <c r="I263" s="24">
        <f t="shared" si="17"/>
        <v>2512000</v>
      </c>
      <c r="J263" s="23">
        <f t="shared" si="18"/>
        <v>1235200</v>
      </c>
      <c r="K263" s="24">
        <f t="shared" si="19"/>
        <v>2192800</v>
      </c>
    </row>
    <row r="264" spans="1:11" ht="54" x14ac:dyDescent="0.5">
      <c r="A264" s="56">
        <v>801450</v>
      </c>
      <c r="B264" s="50"/>
      <c r="C264" s="51" t="s">
        <v>4537</v>
      </c>
      <c r="D264" s="51"/>
      <c r="E264" s="52">
        <v>0.67</v>
      </c>
      <c r="F264" s="52">
        <v>0.21</v>
      </c>
      <c r="G264" s="50">
        <v>0.46</v>
      </c>
      <c r="H264" s="53">
        <f t="shared" si="16"/>
        <v>915700</v>
      </c>
      <c r="I264" s="24">
        <f t="shared" si="17"/>
        <v>2734500</v>
      </c>
      <c r="J264" s="23">
        <f t="shared" si="18"/>
        <v>1336100</v>
      </c>
      <c r="K264" s="24">
        <f t="shared" si="19"/>
        <v>2384900</v>
      </c>
    </row>
    <row r="265" spans="1:11" ht="72" x14ac:dyDescent="0.5">
      <c r="A265" s="56">
        <v>801451</v>
      </c>
      <c r="B265" s="54"/>
      <c r="C265" s="51" t="s">
        <v>4538</v>
      </c>
      <c r="D265" s="51"/>
      <c r="E265" s="52">
        <v>0.67</v>
      </c>
      <c r="F265" s="52">
        <v>0.21</v>
      </c>
      <c r="G265" s="50">
        <v>0.46</v>
      </c>
      <c r="H265" s="53">
        <f t="shared" si="16"/>
        <v>915700</v>
      </c>
      <c r="I265" s="24">
        <f t="shared" si="17"/>
        <v>2734500</v>
      </c>
      <c r="J265" s="23">
        <f t="shared" si="18"/>
        <v>1336100</v>
      </c>
      <c r="K265" s="24">
        <f t="shared" si="19"/>
        <v>2384900</v>
      </c>
    </row>
    <row r="266" spans="1:11" ht="36" x14ac:dyDescent="0.5">
      <c r="A266" s="56">
        <v>801455</v>
      </c>
      <c r="B266" s="50"/>
      <c r="C266" s="51" t="s">
        <v>5788</v>
      </c>
      <c r="D266" s="51"/>
      <c r="E266" s="52">
        <v>0.74</v>
      </c>
      <c r="F266" s="52">
        <v>0.24</v>
      </c>
      <c r="G266" s="50">
        <v>0.5</v>
      </c>
      <c r="H266" s="53">
        <f t="shared" si="16"/>
        <v>1004600</v>
      </c>
      <c r="I266" s="24">
        <f t="shared" si="17"/>
        <v>2994000</v>
      </c>
      <c r="J266" s="23">
        <f t="shared" si="18"/>
        <v>1474000</v>
      </c>
      <c r="K266" s="24">
        <f t="shared" si="19"/>
        <v>2614000</v>
      </c>
    </row>
    <row r="267" spans="1:11" ht="36" x14ac:dyDescent="0.5">
      <c r="A267" s="56">
        <v>801456</v>
      </c>
      <c r="B267" s="50"/>
      <c r="C267" s="51" t="s">
        <v>5789</v>
      </c>
      <c r="D267" s="51"/>
      <c r="E267" s="52">
        <v>0.88</v>
      </c>
      <c r="F267" s="52">
        <v>0.28000000000000003</v>
      </c>
      <c r="G267" s="50">
        <v>0.6</v>
      </c>
      <c r="H267" s="53">
        <f t="shared" si="16"/>
        <v>1199200</v>
      </c>
      <c r="I267" s="24">
        <f t="shared" si="17"/>
        <v>3578000</v>
      </c>
      <c r="J267" s="23">
        <f t="shared" si="18"/>
        <v>1754000</v>
      </c>
      <c r="K267" s="24">
        <f t="shared" si="19"/>
        <v>3122000</v>
      </c>
    </row>
    <row r="268" spans="1:11" ht="54" x14ac:dyDescent="0.5">
      <c r="A268" s="56">
        <v>801460</v>
      </c>
      <c r="B268" s="50"/>
      <c r="C268" s="51" t="s">
        <v>5790</v>
      </c>
      <c r="D268" s="51"/>
      <c r="E268" s="52">
        <v>0.67</v>
      </c>
      <c r="F268" s="52">
        <v>0.21</v>
      </c>
      <c r="G268" s="50">
        <v>0.46</v>
      </c>
      <c r="H268" s="53">
        <f t="shared" si="16"/>
        <v>915700</v>
      </c>
      <c r="I268" s="24">
        <f t="shared" si="17"/>
        <v>2734500</v>
      </c>
      <c r="J268" s="23">
        <f t="shared" si="18"/>
        <v>1336100</v>
      </c>
      <c r="K268" s="24">
        <f t="shared" si="19"/>
        <v>2384900</v>
      </c>
    </row>
    <row r="269" spans="1:11" ht="36" x14ac:dyDescent="0.5">
      <c r="A269" s="56">
        <v>801461</v>
      </c>
      <c r="B269" s="50" t="s">
        <v>5569</v>
      </c>
      <c r="C269" s="51" t="s">
        <v>5791</v>
      </c>
      <c r="D269" s="51"/>
      <c r="E269" s="52">
        <v>1.1399999999999999</v>
      </c>
      <c r="F269" s="52">
        <v>0.18</v>
      </c>
      <c r="G269" s="50">
        <v>0.96</v>
      </c>
      <c r="H269" s="53">
        <f t="shared" si="16"/>
        <v>1707000</v>
      </c>
      <c r="I269" s="24">
        <f t="shared" si="17"/>
        <v>5229000</v>
      </c>
      <c r="J269" s="23">
        <f t="shared" si="18"/>
        <v>2310600</v>
      </c>
      <c r="K269" s="24">
        <f t="shared" si="19"/>
        <v>4499400</v>
      </c>
    </row>
    <row r="270" spans="1:11" ht="54" x14ac:dyDescent="0.5">
      <c r="A270" s="56">
        <v>801465</v>
      </c>
      <c r="B270" s="50"/>
      <c r="C270" s="51" t="s">
        <v>5792</v>
      </c>
      <c r="D270" s="51"/>
      <c r="E270" s="52">
        <v>0.76</v>
      </c>
      <c r="F270" s="52">
        <v>0.24</v>
      </c>
      <c r="G270" s="50">
        <v>0.52</v>
      </c>
      <c r="H270" s="53">
        <f t="shared" si="16"/>
        <v>1037200</v>
      </c>
      <c r="I270" s="24">
        <f t="shared" si="17"/>
        <v>3096000</v>
      </c>
      <c r="J270" s="23">
        <f t="shared" si="18"/>
        <v>1515200</v>
      </c>
      <c r="K270" s="24">
        <f t="shared" si="19"/>
        <v>2700800</v>
      </c>
    </row>
    <row r="271" spans="1:11" ht="36" x14ac:dyDescent="0.5">
      <c r="A271" s="56">
        <v>801470</v>
      </c>
      <c r="B271" s="50"/>
      <c r="C271" s="51" t="s">
        <v>5793</v>
      </c>
      <c r="D271" s="51"/>
      <c r="E271" s="52">
        <v>0.76</v>
      </c>
      <c r="F271" s="52">
        <v>0.24</v>
      </c>
      <c r="G271" s="50">
        <v>0.52</v>
      </c>
      <c r="H271" s="53">
        <f t="shared" si="16"/>
        <v>1037200</v>
      </c>
      <c r="I271" s="24">
        <f t="shared" si="17"/>
        <v>3096000</v>
      </c>
      <c r="J271" s="23">
        <f t="shared" si="18"/>
        <v>1515200</v>
      </c>
      <c r="K271" s="24">
        <f t="shared" si="19"/>
        <v>2700800</v>
      </c>
    </row>
    <row r="272" spans="1:11" ht="36" x14ac:dyDescent="0.5">
      <c r="A272" s="56">
        <v>801475</v>
      </c>
      <c r="B272" s="50"/>
      <c r="C272" s="51" t="s">
        <v>5794</v>
      </c>
      <c r="D272" s="51"/>
      <c r="E272" s="52">
        <v>0.76</v>
      </c>
      <c r="F272" s="52">
        <v>0.24</v>
      </c>
      <c r="G272" s="50">
        <v>0.52</v>
      </c>
      <c r="H272" s="53">
        <f t="shared" si="16"/>
        <v>1037200</v>
      </c>
      <c r="I272" s="24">
        <f t="shared" si="17"/>
        <v>3096000</v>
      </c>
      <c r="J272" s="23">
        <f t="shared" si="18"/>
        <v>1515200</v>
      </c>
      <c r="K272" s="24">
        <f t="shared" si="19"/>
        <v>2700800</v>
      </c>
    </row>
    <row r="273" spans="1:11" ht="54" x14ac:dyDescent="0.5">
      <c r="A273" s="56">
        <v>801480</v>
      </c>
      <c r="B273" s="50"/>
      <c r="C273" s="51" t="s">
        <v>5795</v>
      </c>
      <c r="D273" s="51"/>
      <c r="E273" s="52">
        <v>0.88</v>
      </c>
      <c r="F273" s="52">
        <v>0.28000000000000003</v>
      </c>
      <c r="G273" s="50">
        <v>0.6</v>
      </c>
      <c r="H273" s="53">
        <f t="shared" si="16"/>
        <v>1199200</v>
      </c>
      <c r="I273" s="24">
        <f t="shared" si="17"/>
        <v>3578000</v>
      </c>
      <c r="J273" s="23">
        <f t="shared" si="18"/>
        <v>1754000</v>
      </c>
      <c r="K273" s="24">
        <f t="shared" si="19"/>
        <v>3122000</v>
      </c>
    </row>
    <row r="274" spans="1:11" ht="36" x14ac:dyDescent="0.5">
      <c r="A274" s="56">
        <v>801485</v>
      </c>
      <c r="B274" s="50"/>
      <c r="C274" s="51" t="s">
        <v>5796</v>
      </c>
      <c r="D274" s="51"/>
      <c r="E274" s="52">
        <v>0.88</v>
      </c>
      <c r="F274" s="52">
        <v>0.28000000000000003</v>
      </c>
      <c r="G274" s="50">
        <v>0.6</v>
      </c>
      <c r="H274" s="53">
        <f t="shared" si="16"/>
        <v>1199200</v>
      </c>
      <c r="I274" s="24">
        <f t="shared" si="17"/>
        <v>3578000</v>
      </c>
      <c r="J274" s="23">
        <f t="shared" si="18"/>
        <v>1754000</v>
      </c>
      <c r="K274" s="24">
        <f t="shared" si="19"/>
        <v>3122000</v>
      </c>
    </row>
    <row r="275" spans="1:11" ht="36" x14ac:dyDescent="0.5">
      <c r="A275" s="56">
        <v>801486</v>
      </c>
      <c r="B275" s="50"/>
      <c r="C275" s="51" t="s">
        <v>5797</v>
      </c>
      <c r="D275" s="51"/>
      <c r="E275" s="52">
        <v>0.88</v>
      </c>
      <c r="F275" s="52">
        <v>0.28000000000000003</v>
      </c>
      <c r="G275" s="50">
        <v>0.6</v>
      </c>
      <c r="H275" s="53">
        <f t="shared" si="16"/>
        <v>1199200</v>
      </c>
      <c r="I275" s="24">
        <f t="shared" si="17"/>
        <v>3578000</v>
      </c>
      <c r="J275" s="23">
        <f t="shared" si="18"/>
        <v>1754000</v>
      </c>
      <c r="K275" s="24">
        <f t="shared" si="19"/>
        <v>3122000</v>
      </c>
    </row>
    <row r="276" spans="1:11" ht="36" x14ac:dyDescent="0.5">
      <c r="A276" s="56">
        <v>801490</v>
      </c>
      <c r="B276" s="50"/>
      <c r="C276" s="51" t="s">
        <v>5798</v>
      </c>
      <c r="D276" s="51"/>
      <c r="E276" s="52">
        <v>0.88</v>
      </c>
      <c r="F276" s="52">
        <v>0.28000000000000003</v>
      </c>
      <c r="G276" s="50">
        <v>0.6</v>
      </c>
      <c r="H276" s="53">
        <f t="shared" si="16"/>
        <v>1199200</v>
      </c>
      <c r="I276" s="24">
        <f t="shared" si="17"/>
        <v>3578000</v>
      </c>
      <c r="J276" s="23">
        <f t="shared" si="18"/>
        <v>1754000</v>
      </c>
      <c r="K276" s="24">
        <f t="shared" si="19"/>
        <v>3122000</v>
      </c>
    </row>
    <row r="277" spans="1:11" ht="36" x14ac:dyDescent="0.5">
      <c r="A277" s="56">
        <v>801495</v>
      </c>
      <c r="B277" s="50"/>
      <c r="C277" s="51" t="s">
        <v>5799</v>
      </c>
      <c r="D277" s="51"/>
      <c r="E277" s="52">
        <v>0.89</v>
      </c>
      <c r="F277" s="52">
        <v>0.21</v>
      </c>
      <c r="G277" s="50">
        <v>0.68</v>
      </c>
      <c r="H277" s="53">
        <f t="shared" si="16"/>
        <v>1274300</v>
      </c>
      <c r="I277" s="24">
        <f t="shared" si="17"/>
        <v>3856500.0000000005</v>
      </c>
      <c r="J277" s="23">
        <f t="shared" si="18"/>
        <v>1789300</v>
      </c>
      <c r="K277" s="24">
        <f t="shared" si="19"/>
        <v>3339700</v>
      </c>
    </row>
    <row r="278" spans="1:11" ht="36" x14ac:dyDescent="0.5">
      <c r="A278" s="56">
        <v>801500</v>
      </c>
      <c r="B278" s="50"/>
      <c r="C278" s="51" t="s">
        <v>5800</v>
      </c>
      <c r="D278" s="51"/>
      <c r="E278" s="52">
        <v>0.94</v>
      </c>
      <c r="F278" s="52">
        <v>0.3</v>
      </c>
      <c r="G278" s="50">
        <v>0.64</v>
      </c>
      <c r="H278" s="53">
        <f t="shared" si="16"/>
        <v>1280200</v>
      </c>
      <c r="I278" s="24">
        <f t="shared" si="17"/>
        <v>3819000</v>
      </c>
      <c r="J278" s="23">
        <f t="shared" si="18"/>
        <v>1873400</v>
      </c>
      <c r="K278" s="24">
        <f t="shared" si="19"/>
        <v>3332600</v>
      </c>
    </row>
    <row r="279" spans="1:11" ht="36" x14ac:dyDescent="0.5">
      <c r="A279" s="56">
        <v>801505</v>
      </c>
      <c r="B279" s="50"/>
      <c r="C279" s="51" t="s">
        <v>5801</v>
      </c>
      <c r="D279" s="51"/>
      <c r="E279" s="52">
        <v>0.94</v>
      </c>
      <c r="F279" s="52">
        <v>0.26</v>
      </c>
      <c r="G279" s="50">
        <v>0.68</v>
      </c>
      <c r="H279" s="53">
        <f t="shared" si="16"/>
        <v>1313800</v>
      </c>
      <c r="I279" s="24">
        <f t="shared" si="17"/>
        <v>3949000.0000000005</v>
      </c>
      <c r="J279" s="23">
        <f t="shared" si="18"/>
        <v>1881800</v>
      </c>
      <c r="K279" s="24">
        <f t="shared" si="19"/>
        <v>3432200</v>
      </c>
    </row>
    <row r="280" spans="1:11" ht="54" x14ac:dyDescent="0.5">
      <c r="A280" s="56">
        <v>801510</v>
      </c>
      <c r="B280" s="50" t="s">
        <v>5569</v>
      </c>
      <c r="C280" s="51" t="s">
        <v>5802</v>
      </c>
      <c r="D280" s="51"/>
      <c r="E280" s="52">
        <v>0.79</v>
      </c>
      <c r="F280" s="52">
        <v>7.0000000000000007E-2</v>
      </c>
      <c r="G280" s="50">
        <v>0.72</v>
      </c>
      <c r="H280" s="53">
        <f t="shared" si="16"/>
        <v>1228900</v>
      </c>
      <c r="I280" s="24">
        <f t="shared" si="17"/>
        <v>3801500</v>
      </c>
      <c r="J280" s="23">
        <f t="shared" si="18"/>
        <v>1612700</v>
      </c>
      <c r="K280" s="24">
        <f t="shared" si="19"/>
        <v>3254300</v>
      </c>
    </row>
    <row r="281" spans="1:11" ht="36" x14ac:dyDescent="0.5">
      <c r="A281" s="56">
        <v>801520</v>
      </c>
      <c r="B281" s="50"/>
      <c r="C281" s="51" t="s">
        <v>5803</v>
      </c>
      <c r="D281" s="51"/>
      <c r="E281" s="52">
        <v>1.53</v>
      </c>
      <c r="F281" s="52">
        <v>0.28999999999999998</v>
      </c>
      <c r="G281" s="50">
        <v>1.24</v>
      </c>
      <c r="H281" s="53">
        <f t="shared" si="16"/>
        <v>2250300</v>
      </c>
      <c r="I281" s="24">
        <f t="shared" si="17"/>
        <v>6860500</v>
      </c>
      <c r="J281" s="23">
        <f t="shared" si="18"/>
        <v>3090900</v>
      </c>
      <c r="K281" s="24">
        <f t="shared" si="19"/>
        <v>5918100</v>
      </c>
    </row>
    <row r="282" spans="1:11" ht="54" x14ac:dyDescent="0.5">
      <c r="A282" s="56">
        <v>801525</v>
      </c>
      <c r="B282" s="50"/>
      <c r="C282" s="51" t="s">
        <v>5804</v>
      </c>
      <c r="D282" s="51"/>
      <c r="E282" s="52">
        <v>1.26</v>
      </c>
      <c r="F282" s="52">
        <v>0.3</v>
      </c>
      <c r="G282" s="50">
        <v>0.96</v>
      </c>
      <c r="H282" s="53">
        <f t="shared" si="16"/>
        <v>1801800</v>
      </c>
      <c r="I282" s="24">
        <f t="shared" si="17"/>
        <v>5451000</v>
      </c>
      <c r="J282" s="23">
        <f t="shared" si="18"/>
        <v>2532600</v>
      </c>
      <c r="K282" s="24">
        <f t="shared" si="19"/>
        <v>4721400</v>
      </c>
    </row>
    <row r="283" spans="1:11" ht="36" x14ac:dyDescent="0.5">
      <c r="A283" s="56">
        <v>801530</v>
      </c>
      <c r="B283" s="50"/>
      <c r="C283" s="51" t="s">
        <v>5805</v>
      </c>
      <c r="D283" s="51"/>
      <c r="E283" s="52">
        <v>1.1399999999999999</v>
      </c>
      <c r="F283" s="52">
        <v>0.18</v>
      </c>
      <c r="G283" s="50">
        <v>0.96</v>
      </c>
      <c r="H283" s="53">
        <f t="shared" si="16"/>
        <v>1707000</v>
      </c>
      <c r="I283" s="24">
        <f t="shared" si="17"/>
        <v>5229000</v>
      </c>
      <c r="J283" s="23">
        <f t="shared" si="18"/>
        <v>2310600</v>
      </c>
      <c r="K283" s="24">
        <f t="shared" si="19"/>
        <v>4499400</v>
      </c>
    </row>
    <row r="284" spans="1:11" ht="36" x14ac:dyDescent="0.5">
      <c r="A284" s="56">
        <v>801535</v>
      </c>
      <c r="B284" s="50"/>
      <c r="C284" s="51" t="s">
        <v>5806</v>
      </c>
      <c r="D284" s="51"/>
      <c r="E284" s="52">
        <v>1</v>
      </c>
      <c r="F284" s="52">
        <v>0.16</v>
      </c>
      <c r="G284" s="50">
        <v>0.84</v>
      </c>
      <c r="H284" s="53">
        <f t="shared" si="16"/>
        <v>1495600</v>
      </c>
      <c r="I284" s="24">
        <f t="shared" si="17"/>
        <v>4580000</v>
      </c>
      <c r="J284" s="23">
        <f t="shared" si="18"/>
        <v>2026400</v>
      </c>
      <c r="K284" s="24">
        <f t="shared" si="19"/>
        <v>3941600</v>
      </c>
    </row>
    <row r="285" spans="1:11" ht="36" x14ac:dyDescent="0.5">
      <c r="A285" s="56">
        <v>801536</v>
      </c>
      <c r="B285" s="50"/>
      <c r="C285" s="51" t="s">
        <v>5807</v>
      </c>
      <c r="D285" s="51"/>
      <c r="E285" s="52">
        <v>1.84</v>
      </c>
      <c r="F285" s="52">
        <v>0.16</v>
      </c>
      <c r="G285" s="50">
        <v>1.68</v>
      </c>
      <c r="H285" s="53">
        <f t="shared" si="16"/>
        <v>2864800</v>
      </c>
      <c r="I285" s="24">
        <f t="shared" si="17"/>
        <v>8864000</v>
      </c>
      <c r="J285" s="23">
        <f t="shared" si="18"/>
        <v>3756800</v>
      </c>
      <c r="K285" s="24">
        <f t="shared" si="19"/>
        <v>7587200</v>
      </c>
    </row>
    <row r="286" spans="1:11" ht="36" x14ac:dyDescent="0.5">
      <c r="A286" s="56">
        <v>801540</v>
      </c>
      <c r="B286" s="50"/>
      <c r="C286" s="51" t="s">
        <v>5808</v>
      </c>
      <c r="D286" s="51"/>
      <c r="E286" s="52">
        <v>1.38</v>
      </c>
      <c r="F286" s="52">
        <v>0.5</v>
      </c>
      <c r="G286" s="50">
        <v>0.88</v>
      </c>
      <c r="H286" s="53">
        <f t="shared" si="16"/>
        <v>1829400</v>
      </c>
      <c r="I286" s="24">
        <f t="shared" si="17"/>
        <v>5413000</v>
      </c>
      <c r="J286" s="23">
        <f t="shared" si="18"/>
        <v>2737800</v>
      </c>
      <c r="K286" s="24">
        <f t="shared" si="19"/>
        <v>4744200</v>
      </c>
    </row>
    <row r="287" spans="1:11" ht="54" x14ac:dyDescent="0.5">
      <c r="A287" s="56">
        <v>801545</v>
      </c>
      <c r="B287" s="50"/>
      <c r="C287" s="51" t="s">
        <v>5809</v>
      </c>
      <c r="D287" s="51"/>
      <c r="E287" s="52">
        <v>0.84</v>
      </c>
      <c r="F287" s="52">
        <v>0.24</v>
      </c>
      <c r="G287" s="50">
        <v>0.6</v>
      </c>
      <c r="H287" s="53">
        <f t="shared" si="16"/>
        <v>1167600</v>
      </c>
      <c r="I287" s="24">
        <f t="shared" si="17"/>
        <v>3504000</v>
      </c>
      <c r="J287" s="23">
        <f t="shared" si="18"/>
        <v>1680000</v>
      </c>
      <c r="K287" s="24">
        <f t="shared" si="19"/>
        <v>3048000</v>
      </c>
    </row>
    <row r="288" spans="1:11" ht="36" x14ac:dyDescent="0.5">
      <c r="A288" s="56">
        <v>801550</v>
      </c>
      <c r="B288" s="50"/>
      <c r="C288" s="51" t="s">
        <v>5810</v>
      </c>
      <c r="D288" s="51"/>
      <c r="E288" s="52">
        <v>0.71</v>
      </c>
      <c r="F288" s="52">
        <v>0.25</v>
      </c>
      <c r="G288" s="50">
        <v>0.46</v>
      </c>
      <c r="H288" s="53">
        <f t="shared" si="16"/>
        <v>947300</v>
      </c>
      <c r="I288" s="24">
        <f t="shared" si="17"/>
        <v>2808500</v>
      </c>
      <c r="J288" s="23">
        <f t="shared" si="18"/>
        <v>1410100</v>
      </c>
      <c r="K288" s="24">
        <f t="shared" si="19"/>
        <v>2458900</v>
      </c>
    </row>
    <row r="289" spans="1:11" ht="36" x14ac:dyDescent="0.5">
      <c r="A289" s="56">
        <v>801551</v>
      </c>
      <c r="B289" s="50"/>
      <c r="C289" s="51" t="s">
        <v>5811</v>
      </c>
      <c r="D289" s="51"/>
      <c r="E289" s="52">
        <v>0.71</v>
      </c>
      <c r="F289" s="52">
        <v>0.25</v>
      </c>
      <c r="G289" s="50">
        <v>0.46</v>
      </c>
      <c r="H289" s="53">
        <f t="shared" si="16"/>
        <v>947300</v>
      </c>
      <c r="I289" s="24">
        <f t="shared" si="17"/>
        <v>2808500</v>
      </c>
      <c r="J289" s="23">
        <f t="shared" si="18"/>
        <v>1410100</v>
      </c>
      <c r="K289" s="24">
        <f t="shared" si="19"/>
        <v>2458900</v>
      </c>
    </row>
    <row r="290" spans="1:11" ht="72" x14ac:dyDescent="0.5">
      <c r="A290" s="56">
        <v>801555</v>
      </c>
      <c r="B290" s="50"/>
      <c r="C290" s="51" t="s">
        <v>5812</v>
      </c>
      <c r="D290" s="51"/>
      <c r="E290" s="52">
        <v>0.77</v>
      </c>
      <c r="F290" s="52">
        <v>0.27</v>
      </c>
      <c r="G290" s="50">
        <v>0.5</v>
      </c>
      <c r="H290" s="53">
        <f t="shared" si="16"/>
        <v>1028300</v>
      </c>
      <c r="I290" s="24">
        <f t="shared" si="17"/>
        <v>3049500</v>
      </c>
      <c r="J290" s="23">
        <f t="shared" si="18"/>
        <v>1529500</v>
      </c>
      <c r="K290" s="24">
        <f t="shared" si="19"/>
        <v>2669500</v>
      </c>
    </row>
    <row r="291" spans="1:11" ht="90" x14ac:dyDescent="0.5">
      <c r="A291" s="56">
        <v>801560</v>
      </c>
      <c r="B291" s="50"/>
      <c r="C291" s="51" t="s">
        <v>5813</v>
      </c>
      <c r="D291" s="51" t="s">
        <v>5814</v>
      </c>
      <c r="E291" s="52">
        <v>0.7</v>
      </c>
      <c r="F291" s="52">
        <v>0.14000000000000001</v>
      </c>
      <c r="G291" s="50">
        <v>0.56000000000000005</v>
      </c>
      <c r="H291" s="53">
        <f t="shared" si="16"/>
        <v>1023400.0000000001</v>
      </c>
      <c r="I291" s="24">
        <f t="shared" si="17"/>
        <v>3115000.0000000005</v>
      </c>
      <c r="J291" s="23">
        <f t="shared" si="18"/>
        <v>1412600</v>
      </c>
      <c r="K291" s="24">
        <f t="shared" si="19"/>
        <v>2689400</v>
      </c>
    </row>
    <row r="292" spans="1:11" ht="36" x14ac:dyDescent="0.5">
      <c r="A292" s="56">
        <v>801565</v>
      </c>
      <c r="B292" s="50"/>
      <c r="C292" s="51" t="s">
        <v>5815</v>
      </c>
      <c r="D292" s="51"/>
      <c r="E292" s="52">
        <v>0.76</v>
      </c>
      <c r="F292" s="52">
        <v>0.24</v>
      </c>
      <c r="G292" s="50">
        <v>0.52</v>
      </c>
      <c r="H292" s="53">
        <f t="shared" si="16"/>
        <v>1037200</v>
      </c>
      <c r="I292" s="24">
        <f t="shared" si="17"/>
        <v>3096000</v>
      </c>
      <c r="J292" s="23">
        <f t="shared" si="18"/>
        <v>1515200</v>
      </c>
      <c r="K292" s="24">
        <f t="shared" si="19"/>
        <v>2700800</v>
      </c>
    </row>
    <row r="293" spans="1:11" ht="36" x14ac:dyDescent="0.5">
      <c r="A293" s="56">
        <v>801570</v>
      </c>
      <c r="B293" s="50"/>
      <c r="C293" s="51" t="s">
        <v>5816</v>
      </c>
      <c r="D293" s="51"/>
      <c r="E293" s="52">
        <v>0.82</v>
      </c>
      <c r="F293" s="52">
        <v>0.23</v>
      </c>
      <c r="G293" s="50">
        <v>0.59</v>
      </c>
      <c r="H293" s="53">
        <f t="shared" si="16"/>
        <v>1143400</v>
      </c>
      <c r="I293" s="24">
        <f t="shared" si="17"/>
        <v>3434500</v>
      </c>
      <c r="J293" s="23">
        <f t="shared" si="18"/>
        <v>1640900</v>
      </c>
      <c r="K293" s="24">
        <f t="shared" si="19"/>
        <v>2986100</v>
      </c>
    </row>
    <row r="294" spans="1:11" ht="36" x14ac:dyDescent="0.5">
      <c r="A294" s="56">
        <v>801575</v>
      </c>
      <c r="B294" s="50"/>
      <c r="C294" s="51" t="s">
        <v>5817</v>
      </c>
      <c r="D294" s="51"/>
      <c r="E294" s="52">
        <v>0.78</v>
      </c>
      <c r="F294" s="52">
        <v>0.19</v>
      </c>
      <c r="G294" s="50">
        <v>0.59</v>
      </c>
      <c r="H294" s="53">
        <f t="shared" si="16"/>
        <v>1111800</v>
      </c>
      <c r="I294" s="24">
        <f t="shared" si="17"/>
        <v>3360500</v>
      </c>
      <c r="J294" s="23">
        <f t="shared" si="18"/>
        <v>1566900</v>
      </c>
      <c r="K294" s="24">
        <f t="shared" si="19"/>
        <v>2912100</v>
      </c>
    </row>
    <row r="295" spans="1:11" ht="36" x14ac:dyDescent="0.5">
      <c r="A295" s="56">
        <v>801580</v>
      </c>
      <c r="B295" s="50"/>
      <c r="C295" s="51" t="s">
        <v>5818</v>
      </c>
      <c r="D295" s="51"/>
      <c r="E295" s="52">
        <v>0.91</v>
      </c>
      <c r="F295" s="52">
        <v>0.32</v>
      </c>
      <c r="G295" s="50">
        <v>0.59</v>
      </c>
      <c r="H295" s="53">
        <f t="shared" si="16"/>
        <v>1214500</v>
      </c>
      <c r="I295" s="24">
        <f t="shared" si="17"/>
        <v>3601000</v>
      </c>
      <c r="J295" s="23">
        <f t="shared" si="18"/>
        <v>1807400</v>
      </c>
      <c r="K295" s="24">
        <f t="shared" si="19"/>
        <v>3152600</v>
      </c>
    </row>
    <row r="296" spans="1:11" ht="36" x14ac:dyDescent="0.5">
      <c r="A296" s="56">
        <v>801585</v>
      </c>
      <c r="B296" s="50"/>
      <c r="C296" s="51" t="s">
        <v>5819</v>
      </c>
      <c r="D296" s="51"/>
      <c r="E296" s="52">
        <v>0.91</v>
      </c>
      <c r="F296" s="52">
        <v>0.32</v>
      </c>
      <c r="G296" s="50">
        <v>0.59</v>
      </c>
      <c r="H296" s="53">
        <f t="shared" si="16"/>
        <v>1214500</v>
      </c>
      <c r="I296" s="24">
        <f t="shared" si="17"/>
        <v>3601000</v>
      </c>
      <c r="J296" s="23">
        <f t="shared" si="18"/>
        <v>1807400</v>
      </c>
      <c r="K296" s="24">
        <f t="shared" si="19"/>
        <v>3152600</v>
      </c>
    </row>
    <row r="297" spans="1:11" ht="36" x14ac:dyDescent="0.5">
      <c r="A297" s="56">
        <v>801590</v>
      </c>
      <c r="B297" s="50"/>
      <c r="C297" s="51" t="s">
        <v>4541</v>
      </c>
      <c r="D297" s="51"/>
      <c r="E297" s="52">
        <v>0.76</v>
      </c>
      <c r="F297" s="52">
        <v>0.24</v>
      </c>
      <c r="G297" s="50">
        <v>0.52</v>
      </c>
      <c r="H297" s="53">
        <f t="shared" si="16"/>
        <v>1037200</v>
      </c>
      <c r="I297" s="24">
        <f t="shared" si="17"/>
        <v>3096000</v>
      </c>
      <c r="J297" s="23">
        <f t="shared" si="18"/>
        <v>1515200</v>
      </c>
      <c r="K297" s="24">
        <f t="shared" si="19"/>
        <v>2700800</v>
      </c>
    </row>
    <row r="298" spans="1:11" ht="72" x14ac:dyDescent="0.5">
      <c r="A298" s="56">
        <v>801591</v>
      </c>
      <c r="B298" s="54"/>
      <c r="C298" s="51" t="s">
        <v>4542</v>
      </c>
      <c r="D298" s="51"/>
      <c r="E298" s="52">
        <v>0.67</v>
      </c>
      <c r="F298" s="52">
        <v>0.21</v>
      </c>
      <c r="G298" s="50">
        <v>0.46</v>
      </c>
      <c r="H298" s="53">
        <f t="shared" si="16"/>
        <v>915700</v>
      </c>
      <c r="I298" s="24">
        <f t="shared" si="17"/>
        <v>2734500</v>
      </c>
      <c r="J298" s="23">
        <f t="shared" si="18"/>
        <v>1336100</v>
      </c>
      <c r="K298" s="24">
        <f t="shared" si="19"/>
        <v>2384900</v>
      </c>
    </row>
    <row r="299" spans="1:11" ht="54" x14ac:dyDescent="0.5">
      <c r="A299" s="56">
        <v>801595</v>
      </c>
      <c r="B299" s="50"/>
      <c r="C299" s="51" t="s">
        <v>5820</v>
      </c>
      <c r="D299" s="51"/>
      <c r="E299" s="52">
        <v>1.38</v>
      </c>
      <c r="F299" s="52">
        <v>0.5</v>
      </c>
      <c r="G299" s="50">
        <v>0.88</v>
      </c>
      <c r="H299" s="53">
        <f t="shared" si="16"/>
        <v>1829400</v>
      </c>
      <c r="I299" s="24">
        <f t="shared" si="17"/>
        <v>5413000</v>
      </c>
      <c r="J299" s="23">
        <f t="shared" si="18"/>
        <v>2737800</v>
      </c>
      <c r="K299" s="24">
        <f t="shared" si="19"/>
        <v>4744200</v>
      </c>
    </row>
    <row r="300" spans="1:11" ht="36" x14ac:dyDescent="0.5">
      <c r="A300" s="56">
        <v>801600</v>
      </c>
      <c r="B300" s="50"/>
      <c r="C300" s="51" t="s">
        <v>5821</v>
      </c>
      <c r="D300" s="51"/>
      <c r="E300" s="52">
        <v>0.91</v>
      </c>
      <c r="F300" s="52">
        <v>0.17</v>
      </c>
      <c r="G300" s="50">
        <v>0.74</v>
      </c>
      <c r="H300" s="53">
        <f t="shared" si="16"/>
        <v>1340500</v>
      </c>
      <c r="I300" s="24">
        <f t="shared" si="17"/>
        <v>4088500</v>
      </c>
      <c r="J300" s="23">
        <f t="shared" si="18"/>
        <v>1838900</v>
      </c>
      <c r="K300" s="24">
        <f t="shared" si="19"/>
        <v>3526100</v>
      </c>
    </row>
    <row r="301" spans="1:11" ht="54" x14ac:dyDescent="0.5">
      <c r="A301" s="56">
        <v>801605</v>
      </c>
      <c r="B301" s="50"/>
      <c r="C301" s="51" t="s">
        <v>5822</v>
      </c>
      <c r="D301" s="51"/>
      <c r="E301" s="52">
        <v>1.21</v>
      </c>
      <c r="F301" s="52">
        <v>0.25</v>
      </c>
      <c r="G301" s="50">
        <v>0.96</v>
      </c>
      <c r="H301" s="53">
        <f t="shared" si="16"/>
        <v>1762300</v>
      </c>
      <c r="I301" s="24">
        <f t="shared" si="17"/>
        <v>5358500</v>
      </c>
      <c r="J301" s="23">
        <f t="shared" si="18"/>
        <v>2440100</v>
      </c>
      <c r="K301" s="24">
        <f t="shared" si="19"/>
        <v>4628900</v>
      </c>
    </row>
    <row r="302" spans="1:11" ht="108" x14ac:dyDescent="0.5">
      <c r="A302" s="56">
        <v>801610</v>
      </c>
      <c r="B302" s="50" t="s">
        <v>5569</v>
      </c>
      <c r="C302" s="51" t="s">
        <v>5823</v>
      </c>
      <c r="D302" s="51" t="s">
        <v>5824</v>
      </c>
      <c r="E302" s="52">
        <v>1.05</v>
      </c>
      <c r="F302" s="52">
        <v>0.17</v>
      </c>
      <c r="G302" s="50">
        <v>0.88</v>
      </c>
      <c r="H302" s="53">
        <f t="shared" si="16"/>
        <v>1568700</v>
      </c>
      <c r="I302" s="24">
        <f t="shared" si="17"/>
        <v>4802500</v>
      </c>
      <c r="J302" s="23">
        <f t="shared" si="18"/>
        <v>2127300</v>
      </c>
      <c r="K302" s="24">
        <f t="shared" si="19"/>
        <v>4133700</v>
      </c>
    </row>
    <row r="303" spans="1:11" ht="54" x14ac:dyDescent="0.5">
      <c r="A303" s="56">
        <v>801615</v>
      </c>
      <c r="B303" s="50" t="s">
        <v>5569</v>
      </c>
      <c r="C303" s="51" t="s">
        <v>5825</v>
      </c>
      <c r="D303" s="51"/>
      <c r="E303" s="52">
        <v>1.95</v>
      </c>
      <c r="F303" s="52">
        <v>0.28000000000000003</v>
      </c>
      <c r="G303" s="50">
        <v>1.67</v>
      </c>
      <c r="H303" s="53">
        <f t="shared" si="16"/>
        <v>2943300</v>
      </c>
      <c r="I303" s="24">
        <f t="shared" si="17"/>
        <v>9035000</v>
      </c>
      <c r="J303" s="23">
        <f t="shared" si="18"/>
        <v>3958200</v>
      </c>
      <c r="K303" s="24">
        <f t="shared" si="19"/>
        <v>7765800</v>
      </c>
    </row>
    <row r="304" spans="1:11" ht="36" x14ac:dyDescent="0.5">
      <c r="A304" s="56">
        <v>801620</v>
      </c>
      <c r="B304" s="50"/>
      <c r="C304" s="51" t="s">
        <v>5826</v>
      </c>
      <c r="D304" s="51"/>
      <c r="E304" s="52">
        <v>1.38</v>
      </c>
      <c r="F304" s="52">
        <v>0.5</v>
      </c>
      <c r="G304" s="50">
        <v>0.88</v>
      </c>
      <c r="H304" s="53">
        <f t="shared" si="16"/>
        <v>1829400</v>
      </c>
      <c r="I304" s="24">
        <f t="shared" si="17"/>
        <v>5413000</v>
      </c>
      <c r="J304" s="23">
        <f t="shared" si="18"/>
        <v>2737800</v>
      </c>
      <c r="K304" s="24">
        <f t="shared" si="19"/>
        <v>4744200</v>
      </c>
    </row>
    <row r="305" spans="1:11" ht="54" x14ac:dyDescent="0.5">
      <c r="A305" s="56">
        <v>801805</v>
      </c>
      <c r="B305" s="50"/>
      <c r="C305" s="51" t="s">
        <v>5827</v>
      </c>
      <c r="D305" s="51"/>
      <c r="E305" s="52">
        <v>1.18</v>
      </c>
      <c r="F305" s="52">
        <v>0.54</v>
      </c>
      <c r="G305" s="50">
        <v>0.64</v>
      </c>
      <c r="H305" s="53">
        <f t="shared" si="16"/>
        <v>1469800</v>
      </c>
      <c r="I305" s="24">
        <f t="shared" si="17"/>
        <v>4263000</v>
      </c>
      <c r="J305" s="23">
        <f t="shared" si="18"/>
        <v>2317400</v>
      </c>
      <c r="K305" s="24">
        <f t="shared" si="19"/>
        <v>3776600</v>
      </c>
    </row>
    <row r="306" spans="1:11" ht="54" x14ac:dyDescent="0.5">
      <c r="A306" s="56">
        <v>801806</v>
      </c>
      <c r="B306" s="50"/>
      <c r="C306" s="51" t="s">
        <v>5828</v>
      </c>
      <c r="D306" s="51"/>
      <c r="E306" s="52">
        <v>1.18</v>
      </c>
      <c r="F306" s="52">
        <v>0.54</v>
      </c>
      <c r="G306" s="50">
        <v>0.64</v>
      </c>
      <c r="H306" s="53">
        <f t="shared" si="16"/>
        <v>1469800</v>
      </c>
      <c r="I306" s="24">
        <f t="shared" si="17"/>
        <v>4263000</v>
      </c>
      <c r="J306" s="23">
        <f t="shared" si="18"/>
        <v>2317400</v>
      </c>
      <c r="K306" s="24">
        <f t="shared" si="19"/>
        <v>3776600</v>
      </c>
    </row>
    <row r="307" spans="1:11" ht="36" x14ac:dyDescent="0.5">
      <c r="A307" s="56">
        <v>801810</v>
      </c>
      <c r="B307" s="50"/>
      <c r="C307" s="51" t="s">
        <v>5829</v>
      </c>
      <c r="D307" s="51"/>
      <c r="E307" s="52">
        <v>0.95</v>
      </c>
      <c r="F307" s="52">
        <v>0.38</v>
      </c>
      <c r="G307" s="50">
        <v>0.56999999999999995</v>
      </c>
      <c r="H307" s="53">
        <f t="shared" si="16"/>
        <v>1229300</v>
      </c>
      <c r="I307" s="24">
        <f t="shared" si="17"/>
        <v>3609999.9999999995</v>
      </c>
      <c r="J307" s="23">
        <f t="shared" si="18"/>
        <v>1877200</v>
      </c>
      <c r="K307" s="24">
        <f t="shared" si="19"/>
        <v>3176800</v>
      </c>
    </row>
    <row r="308" spans="1:11" ht="36" x14ac:dyDescent="0.5">
      <c r="A308" s="56">
        <v>801815</v>
      </c>
      <c r="B308" s="50"/>
      <c r="C308" s="51" t="s">
        <v>5830</v>
      </c>
      <c r="D308" s="51"/>
      <c r="E308" s="52">
        <v>1.38</v>
      </c>
      <c r="F308" s="52">
        <v>0.5</v>
      </c>
      <c r="G308" s="50">
        <v>0.88</v>
      </c>
      <c r="H308" s="53">
        <f t="shared" si="16"/>
        <v>1829400</v>
      </c>
      <c r="I308" s="24">
        <f t="shared" si="17"/>
        <v>5413000</v>
      </c>
      <c r="J308" s="23">
        <f t="shared" si="18"/>
        <v>2737800</v>
      </c>
      <c r="K308" s="24">
        <f t="shared" si="19"/>
        <v>4744200</v>
      </c>
    </row>
    <row r="309" spans="1:11" ht="36" x14ac:dyDescent="0.5">
      <c r="A309" s="56">
        <v>801820</v>
      </c>
      <c r="B309" s="50"/>
      <c r="C309" s="51" t="s">
        <v>5831</v>
      </c>
      <c r="D309" s="51"/>
      <c r="E309" s="52">
        <v>1.34</v>
      </c>
      <c r="F309" s="52">
        <v>0.54</v>
      </c>
      <c r="G309" s="50">
        <v>0.8</v>
      </c>
      <c r="H309" s="53">
        <f t="shared" si="16"/>
        <v>1730600</v>
      </c>
      <c r="I309" s="24">
        <f t="shared" si="17"/>
        <v>5079000</v>
      </c>
      <c r="J309" s="23">
        <f t="shared" si="18"/>
        <v>2647000</v>
      </c>
      <c r="K309" s="24">
        <f t="shared" si="19"/>
        <v>4471000</v>
      </c>
    </row>
    <row r="310" spans="1:11" ht="36" x14ac:dyDescent="0.5">
      <c r="A310" s="56">
        <v>801825</v>
      </c>
      <c r="B310" s="50"/>
      <c r="C310" s="51" t="s">
        <v>5832</v>
      </c>
      <c r="D310" s="51"/>
      <c r="E310" s="52">
        <v>1.1000000000000001</v>
      </c>
      <c r="F310" s="52">
        <v>0.38</v>
      </c>
      <c r="G310" s="50">
        <v>0.72</v>
      </c>
      <c r="H310" s="53">
        <f t="shared" si="16"/>
        <v>1473800</v>
      </c>
      <c r="I310" s="24">
        <f t="shared" si="17"/>
        <v>4375000</v>
      </c>
      <c r="J310" s="23">
        <f t="shared" si="18"/>
        <v>2186200</v>
      </c>
      <c r="K310" s="24">
        <f t="shared" si="19"/>
        <v>3827800</v>
      </c>
    </row>
    <row r="311" spans="1:11" ht="54" x14ac:dyDescent="0.5">
      <c r="A311" s="56">
        <v>801830</v>
      </c>
      <c r="B311" s="50"/>
      <c r="C311" s="51" t="s">
        <v>5833</v>
      </c>
      <c r="D311" s="51"/>
      <c r="E311" s="52">
        <v>0.96</v>
      </c>
      <c r="F311" s="52">
        <v>0.24</v>
      </c>
      <c r="G311" s="50">
        <v>0.72</v>
      </c>
      <c r="H311" s="53">
        <f t="shared" si="16"/>
        <v>1363200</v>
      </c>
      <c r="I311" s="24">
        <f t="shared" si="17"/>
        <v>4116000</v>
      </c>
      <c r="J311" s="23">
        <f t="shared" si="18"/>
        <v>1927200</v>
      </c>
      <c r="K311" s="24">
        <f t="shared" si="19"/>
        <v>3568800</v>
      </c>
    </row>
    <row r="312" spans="1:11" ht="36" x14ac:dyDescent="0.5">
      <c r="A312" s="56">
        <v>801835</v>
      </c>
      <c r="B312" s="50"/>
      <c r="C312" s="51" t="s">
        <v>5834</v>
      </c>
      <c r="D312" s="51"/>
      <c r="E312" s="52">
        <v>1.38</v>
      </c>
      <c r="F312" s="52">
        <v>0.5</v>
      </c>
      <c r="G312" s="50">
        <v>0.88</v>
      </c>
      <c r="H312" s="53">
        <f t="shared" si="16"/>
        <v>1829400</v>
      </c>
      <c r="I312" s="24">
        <f t="shared" si="17"/>
        <v>5413000</v>
      </c>
      <c r="J312" s="23">
        <f t="shared" si="18"/>
        <v>2737800</v>
      </c>
      <c r="K312" s="24">
        <f t="shared" si="19"/>
        <v>4744200</v>
      </c>
    </row>
    <row r="313" spans="1:11" ht="36" x14ac:dyDescent="0.5">
      <c r="A313" s="56">
        <v>801840</v>
      </c>
      <c r="B313" s="50"/>
      <c r="C313" s="51" t="s">
        <v>5835</v>
      </c>
      <c r="D313" s="51"/>
      <c r="E313" s="52">
        <v>1.38</v>
      </c>
      <c r="F313" s="52">
        <v>0.5</v>
      </c>
      <c r="G313" s="50">
        <v>0.88</v>
      </c>
      <c r="H313" s="53">
        <f t="shared" si="16"/>
        <v>1829400</v>
      </c>
      <c r="I313" s="24">
        <f t="shared" si="17"/>
        <v>5413000</v>
      </c>
      <c r="J313" s="23">
        <f t="shared" si="18"/>
        <v>2737800</v>
      </c>
      <c r="K313" s="24">
        <f t="shared" si="19"/>
        <v>4744200</v>
      </c>
    </row>
    <row r="314" spans="1:11" ht="36" x14ac:dyDescent="0.5">
      <c r="A314" s="56">
        <v>801845</v>
      </c>
      <c r="B314" s="50"/>
      <c r="C314" s="51" t="s">
        <v>5836</v>
      </c>
      <c r="D314" s="51"/>
      <c r="E314" s="52">
        <v>1.38</v>
      </c>
      <c r="F314" s="52">
        <v>0.5</v>
      </c>
      <c r="G314" s="50">
        <v>0.88</v>
      </c>
      <c r="H314" s="53">
        <f t="shared" si="16"/>
        <v>1829400</v>
      </c>
      <c r="I314" s="24">
        <f t="shared" si="17"/>
        <v>5413000</v>
      </c>
      <c r="J314" s="23">
        <f t="shared" si="18"/>
        <v>2737800</v>
      </c>
      <c r="K314" s="24">
        <f t="shared" si="19"/>
        <v>4744200</v>
      </c>
    </row>
    <row r="315" spans="1:11" ht="36" x14ac:dyDescent="0.5">
      <c r="A315" s="56">
        <v>801846</v>
      </c>
      <c r="B315" s="50"/>
      <c r="C315" s="51" t="s">
        <v>5837</v>
      </c>
      <c r="D315" s="51"/>
      <c r="E315" s="52">
        <v>1.38</v>
      </c>
      <c r="F315" s="52">
        <v>0.5</v>
      </c>
      <c r="G315" s="50">
        <v>0.88</v>
      </c>
      <c r="H315" s="53">
        <f t="shared" si="16"/>
        <v>1829400</v>
      </c>
      <c r="I315" s="24">
        <f t="shared" si="17"/>
        <v>5413000</v>
      </c>
      <c r="J315" s="23">
        <f t="shared" si="18"/>
        <v>2737800</v>
      </c>
      <c r="K315" s="24">
        <f t="shared" si="19"/>
        <v>4744200</v>
      </c>
    </row>
    <row r="316" spans="1:11" ht="36" x14ac:dyDescent="0.5">
      <c r="A316" s="56">
        <v>801847</v>
      </c>
      <c r="B316" s="50"/>
      <c r="C316" s="51" t="s">
        <v>5838</v>
      </c>
      <c r="D316" s="51"/>
      <c r="E316" s="52">
        <v>1.38</v>
      </c>
      <c r="F316" s="52">
        <v>0.5</v>
      </c>
      <c r="G316" s="50">
        <v>0.88</v>
      </c>
      <c r="H316" s="53">
        <f t="shared" si="16"/>
        <v>1829400</v>
      </c>
      <c r="I316" s="24">
        <f t="shared" si="17"/>
        <v>5413000</v>
      </c>
      <c r="J316" s="23">
        <f t="shared" si="18"/>
        <v>2737800</v>
      </c>
      <c r="K316" s="24">
        <f t="shared" si="19"/>
        <v>4744200</v>
      </c>
    </row>
    <row r="317" spans="1:11" ht="36" x14ac:dyDescent="0.5">
      <c r="A317" s="56">
        <v>801848</v>
      </c>
      <c r="B317" s="50"/>
      <c r="C317" s="51" t="s">
        <v>5839</v>
      </c>
      <c r="D317" s="51"/>
      <c r="E317" s="52">
        <v>1.38</v>
      </c>
      <c r="F317" s="52">
        <v>0.5</v>
      </c>
      <c r="G317" s="50">
        <v>0.88</v>
      </c>
      <c r="H317" s="53">
        <f t="shared" si="16"/>
        <v>1829400</v>
      </c>
      <c r="I317" s="24">
        <f t="shared" si="17"/>
        <v>5413000</v>
      </c>
      <c r="J317" s="23">
        <f t="shared" si="18"/>
        <v>2737800</v>
      </c>
      <c r="K317" s="24">
        <f t="shared" si="19"/>
        <v>4744200</v>
      </c>
    </row>
    <row r="318" spans="1:11" ht="108" x14ac:dyDescent="0.5">
      <c r="A318" s="56">
        <v>801850</v>
      </c>
      <c r="B318" s="50" t="s">
        <v>5569</v>
      </c>
      <c r="C318" s="51" t="s">
        <v>5840</v>
      </c>
      <c r="D318" s="51" t="s">
        <v>5841</v>
      </c>
      <c r="E318" s="52">
        <v>1.38</v>
      </c>
      <c r="F318" s="52">
        <v>0.5</v>
      </c>
      <c r="G318" s="50">
        <v>0.88</v>
      </c>
      <c r="H318" s="53">
        <f t="shared" si="16"/>
        <v>1829400</v>
      </c>
      <c r="I318" s="24">
        <f t="shared" si="17"/>
        <v>5413000</v>
      </c>
      <c r="J318" s="23">
        <f t="shared" si="18"/>
        <v>2737800</v>
      </c>
      <c r="K318" s="24">
        <f t="shared" si="19"/>
        <v>4744200</v>
      </c>
    </row>
    <row r="319" spans="1:11" ht="36" x14ac:dyDescent="0.5">
      <c r="A319" s="56">
        <v>801855</v>
      </c>
      <c r="B319" s="50" t="s">
        <v>5569</v>
      </c>
      <c r="C319" s="51" t="s">
        <v>5842</v>
      </c>
      <c r="D319" s="51"/>
      <c r="E319" s="52">
        <v>1.38</v>
      </c>
      <c r="F319" s="52">
        <v>0.5</v>
      </c>
      <c r="G319" s="50">
        <v>0.88</v>
      </c>
      <c r="H319" s="53">
        <f t="shared" si="16"/>
        <v>1829400</v>
      </c>
      <c r="I319" s="24">
        <f t="shared" si="17"/>
        <v>5413000</v>
      </c>
      <c r="J319" s="23">
        <f t="shared" si="18"/>
        <v>2737800</v>
      </c>
      <c r="K319" s="24">
        <f t="shared" si="19"/>
        <v>4744200</v>
      </c>
    </row>
    <row r="320" spans="1:11" ht="54" x14ac:dyDescent="0.5">
      <c r="A320" s="56">
        <v>801856</v>
      </c>
      <c r="B320" s="50" t="s">
        <v>5569</v>
      </c>
      <c r="C320" s="51" t="s">
        <v>5843</v>
      </c>
      <c r="D320" s="51"/>
      <c r="E320" s="52">
        <v>0.77</v>
      </c>
      <c r="F320" s="52">
        <v>0.21</v>
      </c>
      <c r="G320" s="50">
        <v>0.56000000000000005</v>
      </c>
      <c r="H320" s="53">
        <f t="shared" si="16"/>
        <v>1078700</v>
      </c>
      <c r="I320" s="24">
        <f t="shared" si="17"/>
        <v>3244500.0000000005</v>
      </c>
      <c r="J320" s="23">
        <f t="shared" si="18"/>
        <v>1542100</v>
      </c>
      <c r="K320" s="24">
        <f t="shared" si="19"/>
        <v>2818900</v>
      </c>
    </row>
    <row r="321" spans="1:11" ht="36" x14ac:dyDescent="0.5">
      <c r="A321" s="56">
        <v>801857</v>
      </c>
      <c r="B321" s="50" t="s">
        <v>5569</v>
      </c>
      <c r="C321" s="51" t="s">
        <v>5844</v>
      </c>
      <c r="D321" s="51"/>
      <c r="E321" s="52">
        <v>1.82</v>
      </c>
      <c r="F321" s="52">
        <v>0.14000000000000001</v>
      </c>
      <c r="G321" s="50">
        <v>1.68</v>
      </c>
      <c r="H321" s="53">
        <f t="shared" si="16"/>
        <v>2849000</v>
      </c>
      <c r="I321" s="24">
        <f t="shared" si="17"/>
        <v>8827000</v>
      </c>
      <c r="J321" s="23">
        <f t="shared" si="18"/>
        <v>3719800</v>
      </c>
      <c r="K321" s="24">
        <f t="shared" si="19"/>
        <v>7550200</v>
      </c>
    </row>
    <row r="322" spans="1:11" ht="72" x14ac:dyDescent="0.5">
      <c r="A322" s="56">
        <v>802000</v>
      </c>
      <c r="B322" s="50"/>
      <c r="C322" s="51" t="s">
        <v>5845</v>
      </c>
      <c r="D322" s="51"/>
      <c r="E322" s="52">
        <v>0.27</v>
      </c>
      <c r="F322" s="52">
        <v>0.11</v>
      </c>
      <c r="G322" s="50">
        <v>0.16</v>
      </c>
      <c r="H322" s="53">
        <f t="shared" si="16"/>
        <v>347700</v>
      </c>
      <c r="I322" s="24">
        <f t="shared" si="17"/>
        <v>1019500</v>
      </c>
      <c r="J322" s="23">
        <f t="shared" si="18"/>
        <v>533100</v>
      </c>
      <c r="K322" s="24">
        <f t="shared" si="19"/>
        <v>897900</v>
      </c>
    </row>
    <row r="323" spans="1:11" ht="36" x14ac:dyDescent="0.5">
      <c r="A323" s="56">
        <v>802005</v>
      </c>
      <c r="B323" s="50"/>
      <c r="C323" s="51" t="s">
        <v>5846</v>
      </c>
      <c r="D323" s="51"/>
      <c r="E323" s="52">
        <v>0.15</v>
      </c>
      <c r="F323" s="52">
        <v>0.06</v>
      </c>
      <c r="G323" s="50">
        <v>0.09</v>
      </c>
      <c r="H323" s="53">
        <f t="shared" ref="H323:H386" si="20">F323*790000+G323*1630000</f>
        <v>194100</v>
      </c>
      <c r="I323" s="24">
        <f t="shared" ref="I323:I386" si="21">F323*1850000+G323*5100000</f>
        <v>570000</v>
      </c>
      <c r="J323" s="23">
        <f t="shared" ref="J323:J386" si="22">F323*1850000+G323*2060000</f>
        <v>296400</v>
      </c>
      <c r="K323" s="24">
        <f t="shared" ref="K323:K386" si="23">F323*1850000+G323*4340000</f>
        <v>501600</v>
      </c>
    </row>
    <row r="324" spans="1:11" ht="19.5" x14ac:dyDescent="0.5">
      <c r="A324" s="56">
        <v>802010</v>
      </c>
      <c r="B324" s="50"/>
      <c r="C324" s="51" t="s">
        <v>5847</v>
      </c>
      <c r="D324" s="51"/>
      <c r="E324" s="52">
        <v>7.0000000000000007E-2</v>
      </c>
      <c r="F324" s="52">
        <v>0.03</v>
      </c>
      <c r="G324" s="50">
        <v>0.04</v>
      </c>
      <c r="H324" s="53">
        <f t="shared" si="20"/>
        <v>88900</v>
      </c>
      <c r="I324" s="24">
        <f t="shared" si="21"/>
        <v>259500</v>
      </c>
      <c r="J324" s="23">
        <f t="shared" si="22"/>
        <v>137900</v>
      </c>
      <c r="K324" s="24">
        <f t="shared" si="23"/>
        <v>229100</v>
      </c>
    </row>
    <row r="325" spans="1:11" ht="19.5" x14ac:dyDescent="0.5">
      <c r="A325" s="56">
        <v>802015</v>
      </c>
      <c r="B325" s="50"/>
      <c r="C325" s="51" t="s">
        <v>5848</v>
      </c>
      <c r="D325" s="51"/>
      <c r="E325" s="52">
        <v>7.0000000000000007E-2</v>
      </c>
      <c r="F325" s="52">
        <v>0.03</v>
      </c>
      <c r="G325" s="50">
        <v>0.04</v>
      </c>
      <c r="H325" s="53">
        <f t="shared" si="20"/>
        <v>88900</v>
      </c>
      <c r="I325" s="24">
        <f t="shared" si="21"/>
        <v>259500</v>
      </c>
      <c r="J325" s="23">
        <f t="shared" si="22"/>
        <v>137900</v>
      </c>
      <c r="K325" s="24">
        <f t="shared" si="23"/>
        <v>229100</v>
      </c>
    </row>
    <row r="326" spans="1:11" ht="19.5" x14ac:dyDescent="0.5">
      <c r="A326" s="56">
        <v>802020</v>
      </c>
      <c r="B326" s="50"/>
      <c r="C326" s="51" t="s">
        <v>5849</v>
      </c>
      <c r="D326" s="51"/>
      <c r="E326" s="52">
        <v>0.16</v>
      </c>
      <c r="F326" s="52">
        <v>0.05</v>
      </c>
      <c r="G326" s="50">
        <v>0.11</v>
      </c>
      <c r="H326" s="53">
        <f t="shared" si="20"/>
        <v>218800</v>
      </c>
      <c r="I326" s="24">
        <f t="shared" si="21"/>
        <v>653500</v>
      </c>
      <c r="J326" s="23">
        <f t="shared" si="22"/>
        <v>319100</v>
      </c>
      <c r="K326" s="24">
        <f t="shared" si="23"/>
        <v>569900</v>
      </c>
    </row>
    <row r="327" spans="1:11" ht="19.5" x14ac:dyDescent="0.5">
      <c r="A327" s="56">
        <v>802025</v>
      </c>
      <c r="B327" s="50"/>
      <c r="C327" s="51" t="s">
        <v>5850</v>
      </c>
      <c r="D327" s="51"/>
      <c r="E327" s="52">
        <v>0.11</v>
      </c>
      <c r="F327" s="52">
        <v>0.03</v>
      </c>
      <c r="G327" s="50">
        <v>0.08</v>
      </c>
      <c r="H327" s="53">
        <f t="shared" si="20"/>
        <v>154100</v>
      </c>
      <c r="I327" s="24">
        <f t="shared" si="21"/>
        <v>463500</v>
      </c>
      <c r="J327" s="23">
        <f t="shared" si="22"/>
        <v>220300</v>
      </c>
      <c r="K327" s="24">
        <f t="shared" si="23"/>
        <v>402700</v>
      </c>
    </row>
    <row r="328" spans="1:11" ht="36" x14ac:dyDescent="0.5">
      <c r="A328" s="56">
        <v>802030</v>
      </c>
      <c r="B328" s="50"/>
      <c r="C328" s="51" t="s">
        <v>5851</v>
      </c>
      <c r="D328" s="51"/>
      <c r="E328" s="52">
        <v>0.09</v>
      </c>
      <c r="F328" s="52">
        <v>0.03</v>
      </c>
      <c r="G328" s="50">
        <v>0.06</v>
      </c>
      <c r="H328" s="53">
        <f t="shared" si="20"/>
        <v>121500</v>
      </c>
      <c r="I328" s="24">
        <f t="shared" si="21"/>
        <v>361500</v>
      </c>
      <c r="J328" s="23">
        <f t="shared" si="22"/>
        <v>179100</v>
      </c>
      <c r="K328" s="24">
        <f t="shared" si="23"/>
        <v>315900</v>
      </c>
    </row>
    <row r="329" spans="1:11" ht="19.5" x14ac:dyDescent="0.5">
      <c r="A329" s="56">
        <v>802035</v>
      </c>
      <c r="B329" s="50"/>
      <c r="C329" s="51" t="s">
        <v>5852</v>
      </c>
      <c r="D329" s="51"/>
      <c r="E329" s="52">
        <v>0.26</v>
      </c>
      <c r="F329" s="52">
        <v>0.1</v>
      </c>
      <c r="G329" s="50">
        <v>0.16</v>
      </c>
      <c r="H329" s="53">
        <f t="shared" si="20"/>
        <v>339800</v>
      </c>
      <c r="I329" s="24">
        <f t="shared" si="21"/>
        <v>1001000</v>
      </c>
      <c r="J329" s="23">
        <f t="shared" si="22"/>
        <v>514600</v>
      </c>
      <c r="K329" s="24">
        <f t="shared" si="23"/>
        <v>879400</v>
      </c>
    </row>
    <row r="330" spans="1:11" ht="54" x14ac:dyDescent="0.5">
      <c r="A330" s="56">
        <v>802045</v>
      </c>
      <c r="B330" s="50"/>
      <c r="C330" s="51" t="s">
        <v>5853</v>
      </c>
      <c r="D330" s="51"/>
      <c r="E330" s="52">
        <v>0.14000000000000001</v>
      </c>
      <c r="F330" s="52">
        <v>0.03</v>
      </c>
      <c r="G330" s="50">
        <v>0.11</v>
      </c>
      <c r="H330" s="53">
        <f t="shared" si="20"/>
        <v>203000</v>
      </c>
      <c r="I330" s="24">
        <f t="shared" si="21"/>
        <v>616500</v>
      </c>
      <c r="J330" s="23">
        <f t="shared" si="22"/>
        <v>282100</v>
      </c>
      <c r="K330" s="24">
        <f t="shared" si="23"/>
        <v>532900</v>
      </c>
    </row>
    <row r="331" spans="1:11" ht="36" x14ac:dyDescent="0.5">
      <c r="A331" s="56">
        <v>802050</v>
      </c>
      <c r="B331" s="50"/>
      <c r="C331" s="51" t="s">
        <v>5854</v>
      </c>
      <c r="D331" s="51"/>
      <c r="E331" s="52">
        <v>0.14000000000000001</v>
      </c>
      <c r="F331" s="52">
        <v>0.03</v>
      </c>
      <c r="G331" s="50">
        <v>0.11</v>
      </c>
      <c r="H331" s="53">
        <f t="shared" si="20"/>
        <v>203000</v>
      </c>
      <c r="I331" s="24">
        <f t="shared" si="21"/>
        <v>616500</v>
      </c>
      <c r="J331" s="23">
        <f t="shared" si="22"/>
        <v>282100</v>
      </c>
      <c r="K331" s="24">
        <f t="shared" si="23"/>
        <v>532900</v>
      </c>
    </row>
    <row r="332" spans="1:11" ht="54" x14ac:dyDescent="0.5">
      <c r="A332" s="56">
        <v>802055</v>
      </c>
      <c r="B332" s="50"/>
      <c r="C332" s="51" t="s">
        <v>5855</v>
      </c>
      <c r="D332" s="51"/>
      <c r="E332" s="52">
        <v>0.14000000000000001</v>
      </c>
      <c r="F332" s="52">
        <v>0.04</v>
      </c>
      <c r="G332" s="50">
        <v>0.1</v>
      </c>
      <c r="H332" s="53">
        <f t="shared" si="20"/>
        <v>194600</v>
      </c>
      <c r="I332" s="24">
        <f t="shared" si="21"/>
        <v>584000</v>
      </c>
      <c r="J332" s="23">
        <f t="shared" si="22"/>
        <v>280000</v>
      </c>
      <c r="K332" s="24">
        <f t="shared" si="23"/>
        <v>508000</v>
      </c>
    </row>
    <row r="333" spans="1:11" ht="54" x14ac:dyDescent="0.5">
      <c r="A333" s="56">
        <v>802060</v>
      </c>
      <c r="B333" s="50"/>
      <c r="C333" s="51" t="s">
        <v>5856</v>
      </c>
      <c r="D333" s="51"/>
      <c r="E333" s="52">
        <v>0.17</v>
      </c>
      <c r="F333" s="52">
        <v>0.05</v>
      </c>
      <c r="G333" s="50">
        <v>0.12</v>
      </c>
      <c r="H333" s="53">
        <f t="shared" si="20"/>
        <v>235100</v>
      </c>
      <c r="I333" s="24">
        <f t="shared" si="21"/>
        <v>704500</v>
      </c>
      <c r="J333" s="23">
        <f t="shared" si="22"/>
        <v>339700</v>
      </c>
      <c r="K333" s="24">
        <f t="shared" si="23"/>
        <v>613300</v>
      </c>
    </row>
    <row r="334" spans="1:11" ht="36" x14ac:dyDescent="0.5">
      <c r="A334" s="56">
        <v>802065</v>
      </c>
      <c r="B334" s="50"/>
      <c r="C334" s="51" t="s">
        <v>5857</v>
      </c>
      <c r="D334" s="51"/>
      <c r="E334" s="52">
        <v>0.15</v>
      </c>
      <c r="F334" s="52">
        <v>0.03</v>
      </c>
      <c r="G334" s="50">
        <v>0.12</v>
      </c>
      <c r="H334" s="53">
        <f t="shared" si="20"/>
        <v>219300</v>
      </c>
      <c r="I334" s="24">
        <f t="shared" si="21"/>
        <v>667500</v>
      </c>
      <c r="J334" s="23">
        <f t="shared" si="22"/>
        <v>302700</v>
      </c>
      <c r="K334" s="24">
        <f t="shared" si="23"/>
        <v>576300</v>
      </c>
    </row>
    <row r="335" spans="1:11" ht="72" x14ac:dyDescent="0.5">
      <c r="A335" s="56">
        <v>802070</v>
      </c>
      <c r="B335" s="50"/>
      <c r="C335" s="51" t="s">
        <v>5858</v>
      </c>
      <c r="D335" s="51"/>
      <c r="E335" s="52">
        <v>0.16</v>
      </c>
      <c r="F335" s="52">
        <v>0.05</v>
      </c>
      <c r="G335" s="50">
        <v>0.11</v>
      </c>
      <c r="H335" s="53">
        <f t="shared" si="20"/>
        <v>218800</v>
      </c>
      <c r="I335" s="24">
        <f t="shared" si="21"/>
        <v>653500</v>
      </c>
      <c r="J335" s="23">
        <f t="shared" si="22"/>
        <v>319100</v>
      </c>
      <c r="K335" s="24">
        <f t="shared" si="23"/>
        <v>569900</v>
      </c>
    </row>
    <row r="336" spans="1:11" ht="36" x14ac:dyDescent="0.5">
      <c r="A336" s="56">
        <v>802075</v>
      </c>
      <c r="B336" s="50"/>
      <c r="C336" s="51" t="s">
        <v>5859</v>
      </c>
      <c r="D336" s="51"/>
      <c r="E336" s="52">
        <v>0.08</v>
      </c>
      <c r="F336" s="52">
        <v>0.02</v>
      </c>
      <c r="G336" s="50">
        <v>0.06</v>
      </c>
      <c r="H336" s="53">
        <f t="shared" si="20"/>
        <v>113600</v>
      </c>
      <c r="I336" s="24">
        <f t="shared" si="21"/>
        <v>343000</v>
      </c>
      <c r="J336" s="23">
        <f t="shared" si="22"/>
        <v>160600</v>
      </c>
      <c r="K336" s="24">
        <f t="shared" si="23"/>
        <v>297400</v>
      </c>
    </row>
    <row r="337" spans="1:11" ht="36" x14ac:dyDescent="0.5">
      <c r="A337" s="56">
        <v>802080</v>
      </c>
      <c r="B337" s="50"/>
      <c r="C337" s="51" t="s">
        <v>5860</v>
      </c>
      <c r="D337" s="51"/>
      <c r="E337" s="52">
        <v>0.64</v>
      </c>
      <c r="F337" s="52">
        <v>0.12</v>
      </c>
      <c r="G337" s="50">
        <v>0.52</v>
      </c>
      <c r="H337" s="53">
        <f t="shared" si="20"/>
        <v>942400</v>
      </c>
      <c r="I337" s="24">
        <f t="shared" si="21"/>
        <v>2874000</v>
      </c>
      <c r="J337" s="23">
        <f t="shared" si="22"/>
        <v>1293200</v>
      </c>
      <c r="K337" s="24">
        <f t="shared" si="23"/>
        <v>2478800</v>
      </c>
    </row>
    <row r="338" spans="1:11" ht="36" x14ac:dyDescent="0.5">
      <c r="A338" s="56">
        <v>802085</v>
      </c>
      <c r="B338" s="50"/>
      <c r="C338" s="51" t="s">
        <v>5861</v>
      </c>
      <c r="D338" s="51"/>
      <c r="E338" s="52">
        <v>0.64</v>
      </c>
      <c r="F338" s="52">
        <v>0.12</v>
      </c>
      <c r="G338" s="50">
        <v>0.52</v>
      </c>
      <c r="H338" s="53">
        <f t="shared" si="20"/>
        <v>942400</v>
      </c>
      <c r="I338" s="24">
        <f t="shared" si="21"/>
        <v>2874000</v>
      </c>
      <c r="J338" s="23">
        <f t="shared" si="22"/>
        <v>1293200</v>
      </c>
      <c r="K338" s="24">
        <f t="shared" si="23"/>
        <v>2478800</v>
      </c>
    </row>
    <row r="339" spans="1:11" ht="36" x14ac:dyDescent="0.5">
      <c r="A339" s="56">
        <v>802090</v>
      </c>
      <c r="B339" s="50"/>
      <c r="C339" s="51" t="s">
        <v>5862</v>
      </c>
      <c r="D339" s="51"/>
      <c r="E339" s="52">
        <v>0.64</v>
      </c>
      <c r="F339" s="52">
        <v>0.12</v>
      </c>
      <c r="G339" s="50">
        <v>0.52</v>
      </c>
      <c r="H339" s="53">
        <f t="shared" si="20"/>
        <v>942400</v>
      </c>
      <c r="I339" s="24">
        <f t="shared" si="21"/>
        <v>2874000</v>
      </c>
      <c r="J339" s="23">
        <f t="shared" si="22"/>
        <v>1293200</v>
      </c>
      <c r="K339" s="24">
        <f t="shared" si="23"/>
        <v>2478800</v>
      </c>
    </row>
    <row r="340" spans="1:11" ht="54" x14ac:dyDescent="0.5">
      <c r="A340" s="56">
        <v>802095</v>
      </c>
      <c r="B340" s="50" t="s">
        <v>5569</v>
      </c>
      <c r="C340" s="51" t="s">
        <v>5863</v>
      </c>
      <c r="D340" s="51"/>
      <c r="E340" s="52">
        <v>0.16</v>
      </c>
      <c r="F340" s="52">
        <v>0.05</v>
      </c>
      <c r="G340" s="50">
        <v>0.11</v>
      </c>
      <c r="H340" s="53">
        <f t="shared" si="20"/>
        <v>218800</v>
      </c>
      <c r="I340" s="24">
        <f t="shared" si="21"/>
        <v>653500</v>
      </c>
      <c r="J340" s="23">
        <f t="shared" si="22"/>
        <v>319100</v>
      </c>
      <c r="K340" s="24">
        <f t="shared" si="23"/>
        <v>569900</v>
      </c>
    </row>
    <row r="341" spans="1:11" ht="36" x14ac:dyDescent="0.5">
      <c r="A341" s="56">
        <v>802200</v>
      </c>
      <c r="B341" s="50"/>
      <c r="C341" s="51" t="s">
        <v>5864</v>
      </c>
      <c r="D341" s="51"/>
      <c r="E341" s="52">
        <v>0.09</v>
      </c>
      <c r="F341" s="52">
        <v>0.03</v>
      </c>
      <c r="G341" s="50">
        <v>0.06</v>
      </c>
      <c r="H341" s="53">
        <f t="shared" si="20"/>
        <v>121500</v>
      </c>
      <c r="I341" s="24">
        <f t="shared" si="21"/>
        <v>361500</v>
      </c>
      <c r="J341" s="23">
        <f t="shared" si="22"/>
        <v>179100</v>
      </c>
      <c r="K341" s="24">
        <f t="shared" si="23"/>
        <v>315900</v>
      </c>
    </row>
    <row r="342" spans="1:11" ht="36" x14ac:dyDescent="0.5">
      <c r="A342" s="56">
        <v>802205</v>
      </c>
      <c r="B342" s="50"/>
      <c r="C342" s="51" t="s">
        <v>5865</v>
      </c>
      <c r="D342" s="51"/>
      <c r="E342" s="52">
        <v>0.13</v>
      </c>
      <c r="F342" s="52">
        <v>0.04</v>
      </c>
      <c r="G342" s="50">
        <v>0.09</v>
      </c>
      <c r="H342" s="53">
        <f t="shared" si="20"/>
        <v>178300</v>
      </c>
      <c r="I342" s="24">
        <f t="shared" si="21"/>
        <v>533000</v>
      </c>
      <c r="J342" s="23">
        <f t="shared" si="22"/>
        <v>259400</v>
      </c>
      <c r="K342" s="24">
        <f t="shared" si="23"/>
        <v>464600</v>
      </c>
    </row>
    <row r="343" spans="1:11" ht="36" x14ac:dyDescent="0.5">
      <c r="A343" s="56">
        <v>802210</v>
      </c>
      <c r="B343" s="50"/>
      <c r="C343" s="51" t="s">
        <v>5866</v>
      </c>
      <c r="D343" s="51"/>
      <c r="E343" s="52">
        <v>0.12</v>
      </c>
      <c r="F343" s="52">
        <v>0.04</v>
      </c>
      <c r="G343" s="50">
        <v>0.08</v>
      </c>
      <c r="H343" s="53">
        <f t="shared" si="20"/>
        <v>162000</v>
      </c>
      <c r="I343" s="24">
        <f t="shared" si="21"/>
        <v>482000</v>
      </c>
      <c r="J343" s="23">
        <f t="shared" si="22"/>
        <v>238800</v>
      </c>
      <c r="K343" s="24">
        <f t="shared" si="23"/>
        <v>421200</v>
      </c>
    </row>
    <row r="344" spans="1:11" ht="36" x14ac:dyDescent="0.5">
      <c r="A344" s="56">
        <v>802215</v>
      </c>
      <c r="B344" s="50"/>
      <c r="C344" s="51" t="s">
        <v>5867</v>
      </c>
      <c r="D344" s="51"/>
      <c r="E344" s="52">
        <v>0.38</v>
      </c>
      <c r="F344" s="52">
        <v>0.09</v>
      </c>
      <c r="G344" s="50">
        <v>0.28999999999999998</v>
      </c>
      <c r="H344" s="53">
        <f t="shared" si="20"/>
        <v>543800</v>
      </c>
      <c r="I344" s="24">
        <f t="shared" si="21"/>
        <v>1645500</v>
      </c>
      <c r="J344" s="23">
        <f t="shared" si="22"/>
        <v>763900</v>
      </c>
      <c r="K344" s="24">
        <f t="shared" si="23"/>
        <v>1425100</v>
      </c>
    </row>
    <row r="345" spans="1:11" ht="54" x14ac:dyDescent="0.5">
      <c r="A345" s="56">
        <v>802220</v>
      </c>
      <c r="B345" s="50"/>
      <c r="C345" s="51" t="s">
        <v>5868</v>
      </c>
      <c r="D345" s="51"/>
      <c r="E345" s="52">
        <v>0.37</v>
      </c>
      <c r="F345" s="52">
        <v>0.08</v>
      </c>
      <c r="G345" s="50">
        <v>0.28999999999999998</v>
      </c>
      <c r="H345" s="53">
        <f t="shared" si="20"/>
        <v>535900</v>
      </c>
      <c r="I345" s="24">
        <f t="shared" si="21"/>
        <v>1627000</v>
      </c>
      <c r="J345" s="23">
        <f t="shared" si="22"/>
        <v>745400</v>
      </c>
      <c r="K345" s="24">
        <f t="shared" si="23"/>
        <v>1406600</v>
      </c>
    </row>
    <row r="346" spans="1:11" ht="36" x14ac:dyDescent="0.5">
      <c r="A346" s="56">
        <v>802221</v>
      </c>
      <c r="B346" s="50" t="s">
        <v>5569</v>
      </c>
      <c r="C346" s="51" t="s">
        <v>5869</v>
      </c>
      <c r="D346" s="51"/>
      <c r="E346" s="52">
        <v>6.23</v>
      </c>
      <c r="F346" s="52">
        <v>7.0000000000000007E-2</v>
      </c>
      <c r="G346" s="50">
        <v>6.16</v>
      </c>
      <c r="H346" s="53">
        <f t="shared" si="20"/>
        <v>10096100</v>
      </c>
      <c r="I346" s="24">
        <f t="shared" si="21"/>
        <v>31545500</v>
      </c>
      <c r="J346" s="23">
        <f t="shared" si="22"/>
        <v>12819100</v>
      </c>
      <c r="K346" s="24">
        <f t="shared" si="23"/>
        <v>26863900</v>
      </c>
    </row>
    <row r="347" spans="1:11" ht="36" x14ac:dyDescent="0.5">
      <c r="A347" s="56">
        <v>802222</v>
      </c>
      <c r="B347" s="50" t="s">
        <v>5569</v>
      </c>
      <c r="C347" s="51" t="s">
        <v>5870</v>
      </c>
      <c r="D347" s="51"/>
      <c r="E347" s="52">
        <v>6.47</v>
      </c>
      <c r="F347" s="52">
        <v>7.0000000000000007E-2</v>
      </c>
      <c r="G347" s="50">
        <v>6.4</v>
      </c>
      <c r="H347" s="53">
        <f t="shared" si="20"/>
        <v>10487300</v>
      </c>
      <c r="I347" s="24">
        <f t="shared" si="21"/>
        <v>32769500</v>
      </c>
      <c r="J347" s="23">
        <f t="shared" si="22"/>
        <v>13313500</v>
      </c>
      <c r="K347" s="24">
        <f t="shared" si="23"/>
        <v>27905500</v>
      </c>
    </row>
    <row r="348" spans="1:11" ht="54" x14ac:dyDescent="0.5">
      <c r="A348" s="56">
        <v>802223</v>
      </c>
      <c r="B348" s="50" t="s">
        <v>5569</v>
      </c>
      <c r="C348" s="51" t="s">
        <v>5871</v>
      </c>
      <c r="D348" s="51"/>
      <c r="E348" s="52">
        <v>7.83</v>
      </c>
      <c r="F348" s="52">
        <v>7.0000000000000007E-2</v>
      </c>
      <c r="G348" s="50">
        <v>7.76</v>
      </c>
      <c r="H348" s="53">
        <f t="shared" si="20"/>
        <v>12704100</v>
      </c>
      <c r="I348" s="24">
        <f t="shared" si="21"/>
        <v>39705500</v>
      </c>
      <c r="J348" s="23">
        <f t="shared" si="22"/>
        <v>16115100</v>
      </c>
      <c r="K348" s="24">
        <f t="shared" si="23"/>
        <v>33807900</v>
      </c>
    </row>
    <row r="349" spans="1:11" ht="36" x14ac:dyDescent="0.5">
      <c r="A349" s="56">
        <v>802224</v>
      </c>
      <c r="B349" s="50" t="s">
        <v>5569</v>
      </c>
      <c r="C349" s="51" t="s">
        <v>5872</v>
      </c>
      <c r="D349" s="51"/>
      <c r="E349" s="52">
        <v>7.83</v>
      </c>
      <c r="F349" s="52">
        <v>7.0000000000000007E-2</v>
      </c>
      <c r="G349" s="50">
        <v>7.76</v>
      </c>
      <c r="H349" s="53">
        <f t="shared" si="20"/>
        <v>12704100</v>
      </c>
      <c r="I349" s="24">
        <f t="shared" si="21"/>
        <v>39705500</v>
      </c>
      <c r="J349" s="23">
        <f t="shared" si="22"/>
        <v>16115100</v>
      </c>
      <c r="K349" s="24">
        <f t="shared" si="23"/>
        <v>33807900</v>
      </c>
    </row>
    <row r="350" spans="1:11" ht="19.5" x14ac:dyDescent="0.5">
      <c r="A350" s="56">
        <v>802225</v>
      </c>
      <c r="B350" s="50"/>
      <c r="C350" s="51" t="s">
        <v>5873</v>
      </c>
      <c r="D350" s="51"/>
      <c r="E350" s="52">
        <v>0.56999999999999995</v>
      </c>
      <c r="F350" s="52">
        <v>0.1</v>
      </c>
      <c r="G350" s="50">
        <v>0.47</v>
      </c>
      <c r="H350" s="53">
        <f t="shared" si="20"/>
        <v>845100</v>
      </c>
      <c r="I350" s="24">
        <f t="shared" si="21"/>
        <v>2582000</v>
      </c>
      <c r="J350" s="23">
        <f t="shared" si="22"/>
        <v>1153200</v>
      </c>
      <c r="K350" s="24">
        <f t="shared" si="23"/>
        <v>2224800</v>
      </c>
    </row>
    <row r="351" spans="1:11" ht="54" x14ac:dyDescent="0.5">
      <c r="A351" s="56">
        <v>802226</v>
      </c>
      <c r="B351" s="50" t="s">
        <v>5569</v>
      </c>
      <c r="C351" s="51" t="s">
        <v>5874</v>
      </c>
      <c r="D351" s="51"/>
      <c r="E351" s="52">
        <v>7.83</v>
      </c>
      <c r="F351" s="52">
        <v>7.0000000000000007E-2</v>
      </c>
      <c r="G351" s="50">
        <v>7.76</v>
      </c>
      <c r="H351" s="53">
        <f t="shared" si="20"/>
        <v>12704100</v>
      </c>
      <c r="I351" s="24">
        <f t="shared" si="21"/>
        <v>39705500</v>
      </c>
      <c r="J351" s="23">
        <f t="shared" si="22"/>
        <v>16115100</v>
      </c>
      <c r="K351" s="24">
        <f t="shared" si="23"/>
        <v>33807900</v>
      </c>
    </row>
    <row r="352" spans="1:11" ht="54" x14ac:dyDescent="0.5">
      <c r="A352" s="56">
        <v>802227</v>
      </c>
      <c r="B352" s="54"/>
      <c r="C352" s="51" t="s">
        <v>4543</v>
      </c>
      <c r="D352" s="51"/>
      <c r="E352" s="52">
        <v>5.5</v>
      </c>
      <c r="F352" s="52">
        <v>1.82</v>
      </c>
      <c r="G352" s="50">
        <v>3.68</v>
      </c>
      <c r="H352" s="53">
        <f t="shared" si="20"/>
        <v>7436200</v>
      </c>
      <c r="I352" s="24">
        <f t="shared" si="21"/>
        <v>22135000</v>
      </c>
      <c r="J352" s="23">
        <f t="shared" si="22"/>
        <v>10947800</v>
      </c>
      <c r="K352" s="24">
        <f t="shared" si="23"/>
        <v>19338200</v>
      </c>
    </row>
    <row r="353" spans="1:11" ht="19.5" x14ac:dyDescent="0.5">
      <c r="A353" s="56">
        <v>802230</v>
      </c>
      <c r="B353" s="50"/>
      <c r="C353" s="51" t="s">
        <v>5875</v>
      </c>
      <c r="D353" s="51"/>
      <c r="E353" s="52">
        <v>0.1</v>
      </c>
      <c r="F353" s="52">
        <v>0.02</v>
      </c>
      <c r="G353" s="50">
        <v>0.08</v>
      </c>
      <c r="H353" s="53">
        <f t="shared" si="20"/>
        <v>146200</v>
      </c>
      <c r="I353" s="24">
        <f t="shared" si="21"/>
        <v>445000</v>
      </c>
      <c r="J353" s="23">
        <f t="shared" si="22"/>
        <v>201800</v>
      </c>
      <c r="K353" s="24">
        <f t="shared" si="23"/>
        <v>384200</v>
      </c>
    </row>
    <row r="354" spans="1:11" ht="19.5" x14ac:dyDescent="0.5">
      <c r="A354" s="56">
        <v>802235</v>
      </c>
      <c r="B354" s="50"/>
      <c r="C354" s="51" t="s">
        <v>5876</v>
      </c>
      <c r="D354" s="51"/>
      <c r="E354" s="52">
        <v>0.16</v>
      </c>
      <c r="F354" s="52">
        <v>0.03</v>
      </c>
      <c r="G354" s="50">
        <v>0.13</v>
      </c>
      <c r="H354" s="53">
        <f t="shared" si="20"/>
        <v>235600</v>
      </c>
      <c r="I354" s="24">
        <f t="shared" si="21"/>
        <v>718500</v>
      </c>
      <c r="J354" s="23">
        <f t="shared" si="22"/>
        <v>323300</v>
      </c>
      <c r="K354" s="24">
        <f t="shared" si="23"/>
        <v>619700</v>
      </c>
    </row>
    <row r="355" spans="1:11" ht="36" x14ac:dyDescent="0.5">
      <c r="A355" s="56">
        <v>802240</v>
      </c>
      <c r="B355" s="50"/>
      <c r="C355" s="51" t="s">
        <v>5877</v>
      </c>
      <c r="D355" s="51"/>
      <c r="E355" s="52">
        <v>0.25</v>
      </c>
      <c r="F355" s="52">
        <v>0.05</v>
      </c>
      <c r="G355" s="50">
        <v>0.2</v>
      </c>
      <c r="H355" s="53">
        <f t="shared" si="20"/>
        <v>365500</v>
      </c>
      <c r="I355" s="24">
        <f t="shared" si="21"/>
        <v>1112500</v>
      </c>
      <c r="J355" s="23">
        <f t="shared" si="22"/>
        <v>504500</v>
      </c>
      <c r="K355" s="24">
        <f t="shared" si="23"/>
        <v>960500</v>
      </c>
    </row>
    <row r="356" spans="1:11" ht="19.5" x14ac:dyDescent="0.5">
      <c r="A356" s="56">
        <v>802245</v>
      </c>
      <c r="B356" s="50"/>
      <c r="C356" s="51" t="s">
        <v>5878</v>
      </c>
      <c r="D356" s="51"/>
      <c r="E356" s="52">
        <v>0.16</v>
      </c>
      <c r="F356" s="52">
        <v>0.03</v>
      </c>
      <c r="G356" s="50">
        <v>0.13</v>
      </c>
      <c r="H356" s="53">
        <f t="shared" si="20"/>
        <v>235600</v>
      </c>
      <c r="I356" s="24">
        <f t="shared" si="21"/>
        <v>718500</v>
      </c>
      <c r="J356" s="23">
        <f t="shared" si="22"/>
        <v>323300</v>
      </c>
      <c r="K356" s="24">
        <f t="shared" si="23"/>
        <v>619700</v>
      </c>
    </row>
    <row r="357" spans="1:11" ht="36" x14ac:dyDescent="0.5">
      <c r="A357" s="56">
        <v>802246</v>
      </c>
      <c r="B357" s="50"/>
      <c r="C357" s="51" t="s">
        <v>5879</v>
      </c>
      <c r="D357" s="51"/>
      <c r="E357" s="52">
        <v>1.87</v>
      </c>
      <c r="F357" s="52">
        <v>0.35</v>
      </c>
      <c r="G357" s="50">
        <v>1.52</v>
      </c>
      <c r="H357" s="53">
        <f t="shared" si="20"/>
        <v>2754100</v>
      </c>
      <c r="I357" s="24">
        <f t="shared" si="21"/>
        <v>8399500</v>
      </c>
      <c r="J357" s="23">
        <f t="shared" si="22"/>
        <v>3778700</v>
      </c>
      <c r="K357" s="24">
        <f t="shared" si="23"/>
        <v>7244300</v>
      </c>
    </row>
    <row r="358" spans="1:11" ht="36" x14ac:dyDescent="0.5">
      <c r="A358" s="56">
        <v>802247</v>
      </c>
      <c r="B358" s="50"/>
      <c r="C358" s="51" t="s">
        <v>5880</v>
      </c>
      <c r="D358" s="51"/>
      <c r="E358" s="52">
        <v>1.87</v>
      </c>
      <c r="F358" s="52">
        <v>0.35</v>
      </c>
      <c r="G358" s="50">
        <v>1.52</v>
      </c>
      <c r="H358" s="53">
        <f t="shared" si="20"/>
        <v>2754100</v>
      </c>
      <c r="I358" s="24">
        <f t="shared" si="21"/>
        <v>8399500</v>
      </c>
      <c r="J358" s="23">
        <f t="shared" si="22"/>
        <v>3778700</v>
      </c>
      <c r="K358" s="24">
        <f t="shared" si="23"/>
        <v>7244300</v>
      </c>
    </row>
    <row r="359" spans="1:11" ht="36" x14ac:dyDescent="0.5">
      <c r="A359" s="56">
        <v>802248</v>
      </c>
      <c r="B359" s="50"/>
      <c r="C359" s="51" t="s">
        <v>5881</v>
      </c>
      <c r="D359" s="51"/>
      <c r="E359" s="52">
        <v>1.87</v>
      </c>
      <c r="F359" s="52">
        <v>0.35</v>
      </c>
      <c r="G359" s="50">
        <v>1.52</v>
      </c>
      <c r="H359" s="53">
        <f t="shared" si="20"/>
        <v>2754100</v>
      </c>
      <c r="I359" s="24">
        <f t="shared" si="21"/>
        <v>8399500</v>
      </c>
      <c r="J359" s="23">
        <f t="shared" si="22"/>
        <v>3778700</v>
      </c>
      <c r="K359" s="24">
        <f t="shared" si="23"/>
        <v>7244300</v>
      </c>
    </row>
    <row r="360" spans="1:11" ht="36" x14ac:dyDescent="0.5">
      <c r="A360" s="56">
        <v>802249</v>
      </c>
      <c r="B360" s="50"/>
      <c r="C360" s="51" t="s">
        <v>5882</v>
      </c>
      <c r="D360" s="51"/>
      <c r="E360" s="52">
        <v>1.87</v>
      </c>
      <c r="F360" s="52">
        <v>0.35</v>
      </c>
      <c r="G360" s="50">
        <v>1.52</v>
      </c>
      <c r="H360" s="53">
        <f t="shared" si="20"/>
        <v>2754100</v>
      </c>
      <c r="I360" s="24">
        <f t="shared" si="21"/>
        <v>8399500</v>
      </c>
      <c r="J360" s="23">
        <f t="shared" si="22"/>
        <v>3778700</v>
      </c>
      <c r="K360" s="24">
        <f t="shared" si="23"/>
        <v>7244300</v>
      </c>
    </row>
    <row r="361" spans="1:11" ht="36" x14ac:dyDescent="0.5">
      <c r="A361" s="56">
        <v>802250</v>
      </c>
      <c r="B361" s="50"/>
      <c r="C361" s="51" t="s">
        <v>5883</v>
      </c>
      <c r="D361" s="51"/>
      <c r="E361" s="52">
        <v>1.87</v>
      </c>
      <c r="F361" s="52">
        <v>0.35</v>
      </c>
      <c r="G361" s="50">
        <v>1.52</v>
      </c>
      <c r="H361" s="53">
        <f t="shared" si="20"/>
        <v>2754100</v>
      </c>
      <c r="I361" s="24">
        <f t="shared" si="21"/>
        <v>8399500</v>
      </c>
      <c r="J361" s="23">
        <f t="shared" si="22"/>
        <v>3778700</v>
      </c>
      <c r="K361" s="24">
        <f t="shared" si="23"/>
        <v>7244300</v>
      </c>
    </row>
    <row r="362" spans="1:11" ht="36" x14ac:dyDescent="0.5">
      <c r="A362" s="56">
        <v>802251</v>
      </c>
      <c r="B362" s="50"/>
      <c r="C362" s="51" t="s">
        <v>5884</v>
      </c>
      <c r="D362" s="51"/>
      <c r="E362" s="52">
        <v>1.87</v>
      </c>
      <c r="F362" s="52">
        <v>0.35</v>
      </c>
      <c r="G362" s="50">
        <v>1.52</v>
      </c>
      <c r="H362" s="53">
        <f t="shared" si="20"/>
        <v>2754100</v>
      </c>
      <c r="I362" s="24">
        <f t="shared" si="21"/>
        <v>8399500</v>
      </c>
      <c r="J362" s="23">
        <f t="shared" si="22"/>
        <v>3778700</v>
      </c>
      <c r="K362" s="24">
        <f t="shared" si="23"/>
        <v>7244300</v>
      </c>
    </row>
    <row r="363" spans="1:11" ht="36" x14ac:dyDescent="0.5">
      <c r="A363" s="56">
        <v>802252</v>
      </c>
      <c r="B363" s="50"/>
      <c r="C363" s="51" t="s">
        <v>5885</v>
      </c>
      <c r="D363" s="51"/>
      <c r="E363" s="52">
        <v>1.87</v>
      </c>
      <c r="F363" s="52">
        <v>0.35</v>
      </c>
      <c r="G363" s="50">
        <v>1.52</v>
      </c>
      <c r="H363" s="53">
        <f t="shared" si="20"/>
        <v>2754100</v>
      </c>
      <c r="I363" s="24">
        <f t="shared" si="21"/>
        <v>8399500</v>
      </c>
      <c r="J363" s="23">
        <f t="shared" si="22"/>
        <v>3778700</v>
      </c>
      <c r="K363" s="24">
        <f t="shared" si="23"/>
        <v>7244300</v>
      </c>
    </row>
    <row r="364" spans="1:11" ht="36" x14ac:dyDescent="0.5">
      <c r="A364" s="56">
        <v>802253</v>
      </c>
      <c r="B364" s="50"/>
      <c r="C364" s="51" t="s">
        <v>5886</v>
      </c>
      <c r="D364" s="51"/>
      <c r="E364" s="52">
        <v>1.87</v>
      </c>
      <c r="F364" s="52">
        <v>0.35</v>
      </c>
      <c r="G364" s="50">
        <v>1.52</v>
      </c>
      <c r="H364" s="53">
        <f t="shared" si="20"/>
        <v>2754100</v>
      </c>
      <c r="I364" s="24">
        <f t="shared" si="21"/>
        <v>8399500</v>
      </c>
      <c r="J364" s="23">
        <f t="shared" si="22"/>
        <v>3778700</v>
      </c>
      <c r="K364" s="24">
        <f t="shared" si="23"/>
        <v>7244300</v>
      </c>
    </row>
    <row r="365" spans="1:11" ht="72" x14ac:dyDescent="0.5">
      <c r="A365" s="56">
        <v>802255</v>
      </c>
      <c r="B365" s="50"/>
      <c r="C365" s="51" t="s">
        <v>5887</v>
      </c>
      <c r="D365" s="51"/>
      <c r="E365" s="52">
        <v>1.46</v>
      </c>
      <c r="F365" s="52">
        <v>0.18</v>
      </c>
      <c r="G365" s="50">
        <v>1.28</v>
      </c>
      <c r="H365" s="53">
        <f t="shared" si="20"/>
        <v>2228600</v>
      </c>
      <c r="I365" s="24">
        <f t="shared" si="21"/>
        <v>6861000</v>
      </c>
      <c r="J365" s="23">
        <f t="shared" si="22"/>
        <v>2969800</v>
      </c>
      <c r="K365" s="24">
        <f t="shared" si="23"/>
        <v>5888200</v>
      </c>
    </row>
    <row r="366" spans="1:11" ht="36" x14ac:dyDescent="0.5">
      <c r="A366" s="56">
        <v>802260</v>
      </c>
      <c r="B366" s="50"/>
      <c r="C366" s="51" t="s">
        <v>5888</v>
      </c>
      <c r="D366" s="51"/>
      <c r="E366" s="52">
        <v>0.3</v>
      </c>
      <c r="F366" s="52">
        <v>0.06</v>
      </c>
      <c r="G366" s="50">
        <v>0.24</v>
      </c>
      <c r="H366" s="53">
        <f t="shared" si="20"/>
        <v>438600</v>
      </c>
      <c r="I366" s="24">
        <f t="shared" si="21"/>
        <v>1335000</v>
      </c>
      <c r="J366" s="23">
        <f t="shared" si="22"/>
        <v>605400</v>
      </c>
      <c r="K366" s="24">
        <f t="shared" si="23"/>
        <v>1152600</v>
      </c>
    </row>
    <row r="367" spans="1:11" ht="36" x14ac:dyDescent="0.5">
      <c r="A367" s="56">
        <v>802265</v>
      </c>
      <c r="B367" s="50"/>
      <c r="C367" s="51" t="s">
        <v>5889</v>
      </c>
      <c r="D367" s="51"/>
      <c r="E367" s="52">
        <v>1.87</v>
      </c>
      <c r="F367" s="52">
        <v>0.35</v>
      </c>
      <c r="G367" s="50">
        <v>1.52</v>
      </c>
      <c r="H367" s="53">
        <f t="shared" si="20"/>
        <v>2754100</v>
      </c>
      <c r="I367" s="24">
        <f t="shared" si="21"/>
        <v>8399500</v>
      </c>
      <c r="J367" s="23">
        <f t="shared" si="22"/>
        <v>3778700</v>
      </c>
      <c r="K367" s="24">
        <f t="shared" si="23"/>
        <v>7244300</v>
      </c>
    </row>
    <row r="368" spans="1:11" ht="19.5" x14ac:dyDescent="0.5">
      <c r="A368" s="56">
        <v>802270</v>
      </c>
      <c r="B368" s="50"/>
      <c r="C368" s="51" t="s">
        <v>5890</v>
      </c>
      <c r="D368" s="51"/>
      <c r="E368" s="52">
        <v>1.87</v>
      </c>
      <c r="F368" s="52">
        <v>0.35</v>
      </c>
      <c r="G368" s="50">
        <v>1.52</v>
      </c>
      <c r="H368" s="53">
        <f t="shared" si="20"/>
        <v>2754100</v>
      </c>
      <c r="I368" s="24">
        <f t="shared" si="21"/>
        <v>8399500</v>
      </c>
      <c r="J368" s="23">
        <f t="shared" si="22"/>
        <v>3778700</v>
      </c>
      <c r="K368" s="24">
        <f t="shared" si="23"/>
        <v>7244300</v>
      </c>
    </row>
    <row r="369" spans="1:11" ht="36" x14ac:dyDescent="0.5">
      <c r="A369" s="56">
        <v>802275</v>
      </c>
      <c r="B369" s="50"/>
      <c r="C369" s="51" t="s">
        <v>5891</v>
      </c>
      <c r="D369" s="51"/>
      <c r="E369" s="52">
        <v>1.87</v>
      </c>
      <c r="F369" s="52">
        <v>0.35</v>
      </c>
      <c r="G369" s="50">
        <v>1.52</v>
      </c>
      <c r="H369" s="53">
        <f t="shared" si="20"/>
        <v>2754100</v>
      </c>
      <c r="I369" s="24">
        <f t="shared" si="21"/>
        <v>8399500</v>
      </c>
      <c r="J369" s="23">
        <f t="shared" si="22"/>
        <v>3778700</v>
      </c>
      <c r="K369" s="24">
        <f t="shared" si="23"/>
        <v>7244300</v>
      </c>
    </row>
    <row r="370" spans="1:11" ht="19.5" x14ac:dyDescent="0.5">
      <c r="A370" s="56">
        <v>802280</v>
      </c>
      <c r="B370" s="50"/>
      <c r="C370" s="51" t="s">
        <v>5892</v>
      </c>
      <c r="D370" s="51"/>
      <c r="E370" s="52">
        <v>3.45</v>
      </c>
      <c r="F370" s="52">
        <v>1.05</v>
      </c>
      <c r="G370" s="50">
        <v>2.4</v>
      </c>
      <c r="H370" s="53">
        <f t="shared" si="20"/>
        <v>4741500</v>
      </c>
      <c r="I370" s="24">
        <f t="shared" si="21"/>
        <v>14182500</v>
      </c>
      <c r="J370" s="23">
        <f t="shared" si="22"/>
        <v>6886500</v>
      </c>
      <c r="K370" s="24">
        <f t="shared" si="23"/>
        <v>12358500</v>
      </c>
    </row>
    <row r="371" spans="1:11" ht="19.5" x14ac:dyDescent="0.5">
      <c r="A371" s="56">
        <v>802285</v>
      </c>
      <c r="B371" s="50"/>
      <c r="C371" s="51" t="s">
        <v>5893</v>
      </c>
      <c r="D371" s="51"/>
      <c r="E371" s="52">
        <v>3.45</v>
      </c>
      <c r="F371" s="52">
        <v>1.05</v>
      </c>
      <c r="G371" s="50">
        <v>2.4</v>
      </c>
      <c r="H371" s="53">
        <f t="shared" si="20"/>
        <v>4741500</v>
      </c>
      <c r="I371" s="24">
        <f t="shared" si="21"/>
        <v>14182500</v>
      </c>
      <c r="J371" s="23">
        <f t="shared" si="22"/>
        <v>6886500</v>
      </c>
      <c r="K371" s="24">
        <f t="shared" si="23"/>
        <v>12358500</v>
      </c>
    </row>
    <row r="372" spans="1:11" ht="72" x14ac:dyDescent="0.5">
      <c r="A372" s="56">
        <v>802290</v>
      </c>
      <c r="B372" s="50"/>
      <c r="C372" s="51" t="s">
        <v>5894</v>
      </c>
      <c r="D372" s="51"/>
      <c r="E372" s="52">
        <v>1.9</v>
      </c>
      <c r="F372" s="52">
        <v>0.53</v>
      </c>
      <c r="G372" s="50">
        <v>1.37</v>
      </c>
      <c r="H372" s="53">
        <f t="shared" si="20"/>
        <v>2651800</v>
      </c>
      <c r="I372" s="24">
        <f t="shared" si="21"/>
        <v>7967500.0000000009</v>
      </c>
      <c r="J372" s="23">
        <f t="shared" si="22"/>
        <v>3802700</v>
      </c>
      <c r="K372" s="24">
        <f t="shared" si="23"/>
        <v>6926300</v>
      </c>
    </row>
    <row r="373" spans="1:11" ht="126" x14ac:dyDescent="0.5">
      <c r="A373" s="56">
        <v>802295</v>
      </c>
      <c r="B373" s="50"/>
      <c r="C373" s="51" t="s">
        <v>5895</v>
      </c>
      <c r="D373" s="51" t="s">
        <v>5896</v>
      </c>
      <c r="E373" s="52">
        <v>2.93</v>
      </c>
      <c r="F373" s="52">
        <v>0.21</v>
      </c>
      <c r="G373" s="50">
        <v>2.72</v>
      </c>
      <c r="H373" s="53">
        <f t="shared" si="20"/>
        <v>4599500</v>
      </c>
      <c r="I373" s="24">
        <f t="shared" si="21"/>
        <v>14260500.000000002</v>
      </c>
      <c r="J373" s="23">
        <f t="shared" si="22"/>
        <v>5991700</v>
      </c>
      <c r="K373" s="24">
        <f t="shared" si="23"/>
        <v>12193300</v>
      </c>
    </row>
    <row r="374" spans="1:11" ht="36" x14ac:dyDescent="0.5">
      <c r="A374" s="56">
        <v>802300</v>
      </c>
      <c r="B374" s="50"/>
      <c r="C374" s="51" t="s">
        <v>5897</v>
      </c>
      <c r="D374" s="51"/>
      <c r="E374" s="52">
        <v>0.2</v>
      </c>
      <c r="F374" s="52">
        <v>0.04</v>
      </c>
      <c r="G374" s="50">
        <v>0.16</v>
      </c>
      <c r="H374" s="53">
        <f t="shared" si="20"/>
        <v>292400</v>
      </c>
      <c r="I374" s="24">
        <f t="shared" si="21"/>
        <v>890000</v>
      </c>
      <c r="J374" s="23">
        <f t="shared" si="22"/>
        <v>403600</v>
      </c>
      <c r="K374" s="24">
        <f t="shared" si="23"/>
        <v>768400</v>
      </c>
    </row>
    <row r="375" spans="1:11" ht="36" x14ac:dyDescent="0.5">
      <c r="A375" s="56">
        <v>802305</v>
      </c>
      <c r="B375" s="50"/>
      <c r="C375" s="51" t="s">
        <v>5898</v>
      </c>
      <c r="D375" s="51"/>
      <c r="E375" s="52">
        <v>0.12</v>
      </c>
      <c r="F375" s="52">
        <v>0.02</v>
      </c>
      <c r="G375" s="50">
        <v>0.1</v>
      </c>
      <c r="H375" s="53">
        <f t="shared" si="20"/>
        <v>178800</v>
      </c>
      <c r="I375" s="24">
        <f t="shared" si="21"/>
        <v>547000</v>
      </c>
      <c r="J375" s="23">
        <f t="shared" si="22"/>
        <v>243000</v>
      </c>
      <c r="K375" s="24">
        <f t="shared" si="23"/>
        <v>471000</v>
      </c>
    </row>
    <row r="376" spans="1:11" ht="36" x14ac:dyDescent="0.5">
      <c r="A376" s="56">
        <v>802315</v>
      </c>
      <c r="B376" s="50"/>
      <c r="C376" s="51" t="s">
        <v>5899</v>
      </c>
      <c r="D376" s="51"/>
      <c r="E376" s="52">
        <v>0.08</v>
      </c>
      <c r="F376" s="52">
        <v>0.02</v>
      </c>
      <c r="G376" s="50">
        <v>0.06</v>
      </c>
      <c r="H376" s="53">
        <f t="shared" si="20"/>
        <v>113600</v>
      </c>
      <c r="I376" s="24">
        <f t="shared" si="21"/>
        <v>343000</v>
      </c>
      <c r="J376" s="23">
        <f t="shared" si="22"/>
        <v>160600</v>
      </c>
      <c r="K376" s="24">
        <f t="shared" si="23"/>
        <v>297400</v>
      </c>
    </row>
    <row r="377" spans="1:11" ht="36" x14ac:dyDescent="0.5">
      <c r="A377" s="56">
        <v>802320</v>
      </c>
      <c r="B377" s="50"/>
      <c r="C377" s="51" t="s">
        <v>5900</v>
      </c>
      <c r="D377" s="51"/>
      <c r="E377" s="52">
        <v>3.85</v>
      </c>
      <c r="F377" s="52">
        <v>0.52</v>
      </c>
      <c r="G377" s="50">
        <v>3.33</v>
      </c>
      <c r="H377" s="53">
        <f t="shared" si="20"/>
        <v>5838700</v>
      </c>
      <c r="I377" s="24">
        <f t="shared" si="21"/>
        <v>17945000</v>
      </c>
      <c r="J377" s="23">
        <f t="shared" si="22"/>
        <v>7821800</v>
      </c>
      <c r="K377" s="24">
        <f t="shared" si="23"/>
        <v>15414200</v>
      </c>
    </row>
    <row r="378" spans="1:11" ht="36" x14ac:dyDescent="0.5">
      <c r="A378" s="56">
        <v>802325</v>
      </c>
      <c r="B378" s="50"/>
      <c r="C378" s="51" t="s">
        <v>5901</v>
      </c>
      <c r="D378" s="51"/>
      <c r="E378" s="52">
        <v>0.66</v>
      </c>
      <c r="F378" s="52">
        <v>0.16</v>
      </c>
      <c r="G378" s="50">
        <v>0.5</v>
      </c>
      <c r="H378" s="53">
        <f t="shared" si="20"/>
        <v>941400</v>
      </c>
      <c r="I378" s="24">
        <f t="shared" si="21"/>
        <v>2846000</v>
      </c>
      <c r="J378" s="23">
        <f t="shared" si="22"/>
        <v>1326000</v>
      </c>
      <c r="K378" s="24">
        <f t="shared" si="23"/>
        <v>2466000</v>
      </c>
    </row>
    <row r="379" spans="1:11" ht="19.5" x14ac:dyDescent="0.5">
      <c r="A379" s="56">
        <v>802330</v>
      </c>
      <c r="B379" s="50"/>
      <c r="C379" s="51" t="s">
        <v>5902</v>
      </c>
      <c r="D379" s="51"/>
      <c r="E379" s="52">
        <v>1.62</v>
      </c>
      <c r="F379" s="52">
        <v>0.22</v>
      </c>
      <c r="G379" s="50">
        <v>1.4</v>
      </c>
      <c r="H379" s="53">
        <f t="shared" si="20"/>
        <v>2455800</v>
      </c>
      <c r="I379" s="24">
        <f t="shared" si="21"/>
        <v>7547000</v>
      </c>
      <c r="J379" s="23">
        <f t="shared" si="22"/>
        <v>3291000</v>
      </c>
      <c r="K379" s="24">
        <f t="shared" si="23"/>
        <v>6483000</v>
      </c>
    </row>
    <row r="380" spans="1:11" ht="54" x14ac:dyDescent="0.5">
      <c r="A380" s="56">
        <v>802335</v>
      </c>
      <c r="B380" s="50"/>
      <c r="C380" s="51" t="s">
        <v>5903</v>
      </c>
      <c r="D380" s="51"/>
      <c r="E380" s="52">
        <v>0.48</v>
      </c>
      <c r="F380" s="52">
        <v>0.12</v>
      </c>
      <c r="G380" s="50">
        <v>0.36</v>
      </c>
      <c r="H380" s="53">
        <f t="shared" si="20"/>
        <v>681600</v>
      </c>
      <c r="I380" s="24">
        <f t="shared" si="21"/>
        <v>2058000</v>
      </c>
      <c r="J380" s="23">
        <f t="shared" si="22"/>
        <v>963600</v>
      </c>
      <c r="K380" s="24">
        <f t="shared" si="23"/>
        <v>1784400</v>
      </c>
    </row>
    <row r="381" spans="1:11" ht="54" x14ac:dyDescent="0.5">
      <c r="A381" s="56">
        <v>802340</v>
      </c>
      <c r="B381" s="50"/>
      <c r="C381" s="51" t="s">
        <v>5904</v>
      </c>
      <c r="D381" s="51"/>
      <c r="E381" s="52">
        <v>0.25</v>
      </c>
      <c r="F381" s="52">
        <v>0.05</v>
      </c>
      <c r="G381" s="50">
        <v>0.2</v>
      </c>
      <c r="H381" s="53">
        <f t="shared" si="20"/>
        <v>365500</v>
      </c>
      <c r="I381" s="24">
        <f t="shared" si="21"/>
        <v>1112500</v>
      </c>
      <c r="J381" s="23">
        <f t="shared" si="22"/>
        <v>504500</v>
      </c>
      <c r="K381" s="24">
        <f t="shared" si="23"/>
        <v>960500</v>
      </c>
    </row>
    <row r="382" spans="1:11" ht="36" x14ac:dyDescent="0.5">
      <c r="A382" s="56">
        <v>802345</v>
      </c>
      <c r="B382" s="50"/>
      <c r="C382" s="51" t="s">
        <v>5905</v>
      </c>
      <c r="D382" s="51"/>
      <c r="E382" s="52">
        <v>1.1599999999999999</v>
      </c>
      <c r="F382" s="52">
        <v>0.16</v>
      </c>
      <c r="G382" s="50">
        <v>1</v>
      </c>
      <c r="H382" s="53">
        <f t="shared" si="20"/>
        <v>1756400</v>
      </c>
      <c r="I382" s="24">
        <f t="shared" si="21"/>
        <v>5396000</v>
      </c>
      <c r="J382" s="23">
        <f t="shared" si="22"/>
        <v>2356000</v>
      </c>
      <c r="K382" s="24">
        <f t="shared" si="23"/>
        <v>4636000</v>
      </c>
    </row>
    <row r="383" spans="1:11" ht="90" x14ac:dyDescent="0.5">
      <c r="A383" s="56">
        <v>802350</v>
      </c>
      <c r="B383" s="50"/>
      <c r="C383" s="51" t="s">
        <v>5906</v>
      </c>
      <c r="D383" s="51"/>
      <c r="E383" s="52">
        <v>0.89</v>
      </c>
      <c r="F383" s="52">
        <v>0.21</v>
      </c>
      <c r="G383" s="50">
        <v>0.68</v>
      </c>
      <c r="H383" s="53">
        <f t="shared" si="20"/>
        <v>1274300</v>
      </c>
      <c r="I383" s="24">
        <f t="shared" si="21"/>
        <v>3856500.0000000005</v>
      </c>
      <c r="J383" s="23">
        <f t="shared" si="22"/>
        <v>1789300</v>
      </c>
      <c r="K383" s="24">
        <f t="shared" si="23"/>
        <v>3339700</v>
      </c>
    </row>
    <row r="384" spans="1:11" ht="36" x14ac:dyDescent="0.5">
      <c r="A384" s="56">
        <v>802355</v>
      </c>
      <c r="B384" s="50" t="s">
        <v>5569</v>
      </c>
      <c r="C384" s="51" t="s">
        <v>5907</v>
      </c>
      <c r="D384" s="51"/>
      <c r="E384" s="52">
        <v>1.28</v>
      </c>
      <c r="F384" s="52">
        <v>0.32</v>
      </c>
      <c r="G384" s="50">
        <v>0.96</v>
      </c>
      <c r="H384" s="53">
        <f t="shared" si="20"/>
        <v>1817600</v>
      </c>
      <c r="I384" s="24">
        <f t="shared" si="21"/>
        <v>5488000</v>
      </c>
      <c r="J384" s="23">
        <f t="shared" si="22"/>
        <v>2569600</v>
      </c>
      <c r="K384" s="24">
        <f t="shared" si="23"/>
        <v>4758400</v>
      </c>
    </row>
    <row r="385" spans="1:11" ht="36" x14ac:dyDescent="0.5">
      <c r="A385" s="56">
        <v>802360</v>
      </c>
      <c r="B385" s="50" t="s">
        <v>5569</v>
      </c>
      <c r="C385" s="51" t="s">
        <v>5908</v>
      </c>
      <c r="D385" s="51"/>
      <c r="E385" s="52">
        <v>0.82</v>
      </c>
      <c r="F385" s="52">
        <v>0.21</v>
      </c>
      <c r="G385" s="50">
        <v>0.61</v>
      </c>
      <c r="H385" s="53">
        <f t="shared" si="20"/>
        <v>1160200</v>
      </c>
      <c r="I385" s="24">
        <f t="shared" si="21"/>
        <v>3499500</v>
      </c>
      <c r="J385" s="23">
        <f t="shared" si="22"/>
        <v>1645100</v>
      </c>
      <c r="K385" s="24">
        <f t="shared" si="23"/>
        <v>3035900</v>
      </c>
    </row>
    <row r="386" spans="1:11" ht="19.5" x14ac:dyDescent="0.5">
      <c r="A386" s="56">
        <v>802365</v>
      </c>
      <c r="B386" s="50" t="s">
        <v>5569</v>
      </c>
      <c r="C386" s="51" t="s">
        <v>5909</v>
      </c>
      <c r="D386" s="51"/>
      <c r="E386" s="52">
        <v>1.42</v>
      </c>
      <c r="F386" s="52">
        <v>0.35</v>
      </c>
      <c r="G386" s="50">
        <v>1.07</v>
      </c>
      <c r="H386" s="53">
        <f t="shared" si="20"/>
        <v>2020600</v>
      </c>
      <c r="I386" s="24">
        <f t="shared" si="21"/>
        <v>6104500</v>
      </c>
      <c r="J386" s="23">
        <f t="shared" si="22"/>
        <v>2851700</v>
      </c>
      <c r="K386" s="24">
        <f t="shared" si="23"/>
        <v>5291300</v>
      </c>
    </row>
    <row r="387" spans="1:11" ht="36" x14ac:dyDescent="0.5">
      <c r="A387" s="56">
        <v>802370</v>
      </c>
      <c r="B387" s="50" t="s">
        <v>5569</v>
      </c>
      <c r="C387" s="51" t="s">
        <v>5910</v>
      </c>
      <c r="D387" s="51"/>
      <c r="E387" s="52">
        <v>1.42</v>
      </c>
      <c r="F387" s="52">
        <v>0.35</v>
      </c>
      <c r="G387" s="50">
        <v>1.07</v>
      </c>
      <c r="H387" s="53">
        <f t="shared" ref="H387:H450" si="24">F387*790000+G387*1630000</f>
        <v>2020600</v>
      </c>
      <c r="I387" s="24">
        <f t="shared" ref="I387:I450" si="25">F387*1850000+G387*5100000</f>
        <v>6104500</v>
      </c>
      <c r="J387" s="23">
        <f t="shared" ref="J387:J450" si="26">F387*1850000+G387*2060000</f>
        <v>2851700</v>
      </c>
      <c r="K387" s="24">
        <f t="shared" ref="K387:K450" si="27">F387*1850000+G387*4340000</f>
        <v>5291300</v>
      </c>
    </row>
    <row r="388" spans="1:11" ht="54" x14ac:dyDescent="0.5">
      <c r="A388" s="56">
        <v>802375</v>
      </c>
      <c r="B388" s="50" t="s">
        <v>5569</v>
      </c>
      <c r="C388" s="51" t="s">
        <v>5911</v>
      </c>
      <c r="D388" s="51"/>
      <c r="E388" s="52">
        <v>0.28000000000000003</v>
      </c>
      <c r="F388" s="52">
        <v>0.08</v>
      </c>
      <c r="G388" s="50">
        <v>0.2</v>
      </c>
      <c r="H388" s="53">
        <f t="shared" si="24"/>
        <v>389200</v>
      </c>
      <c r="I388" s="24">
        <f t="shared" si="25"/>
        <v>1168000</v>
      </c>
      <c r="J388" s="23">
        <f t="shared" si="26"/>
        <v>560000</v>
      </c>
      <c r="K388" s="24">
        <f t="shared" si="27"/>
        <v>1016000</v>
      </c>
    </row>
    <row r="389" spans="1:11" ht="36" x14ac:dyDescent="0.5">
      <c r="A389" s="56">
        <v>802500</v>
      </c>
      <c r="B389" s="50"/>
      <c r="C389" s="51" t="s">
        <v>5912</v>
      </c>
      <c r="D389" s="51"/>
      <c r="E389" s="52">
        <v>0.4</v>
      </c>
      <c r="F389" s="52">
        <v>0.12</v>
      </c>
      <c r="G389" s="50">
        <v>0.28000000000000003</v>
      </c>
      <c r="H389" s="53">
        <f t="shared" si="24"/>
        <v>551200</v>
      </c>
      <c r="I389" s="24">
        <f t="shared" si="25"/>
        <v>1650000.0000000002</v>
      </c>
      <c r="J389" s="23">
        <f t="shared" si="26"/>
        <v>798800</v>
      </c>
      <c r="K389" s="24">
        <f t="shared" si="27"/>
        <v>1437200</v>
      </c>
    </row>
    <row r="390" spans="1:11" ht="36" x14ac:dyDescent="0.5">
      <c r="A390" s="56">
        <v>802505</v>
      </c>
      <c r="B390" s="50"/>
      <c r="C390" s="51" t="s">
        <v>5913</v>
      </c>
      <c r="D390" s="51"/>
      <c r="E390" s="52">
        <v>0.13</v>
      </c>
      <c r="F390" s="52">
        <v>0.03</v>
      </c>
      <c r="G390" s="50">
        <v>0.1</v>
      </c>
      <c r="H390" s="53">
        <f t="shared" si="24"/>
        <v>186700</v>
      </c>
      <c r="I390" s="24">
        <f t="shared" si="25"/>
        <v>565500</v>
      </c>
      <c r="J390" s="23">
        <f t="shared" si="26"/>
        <v>261500</v>
      </c>
      <c r="K390" s="24">
        <f t="shared" si="27"/>
        <v>489500</v>
      </c>
    </row>
    <row r="391" spans="1:11" ht="36" x14ac:dyDescent="0.5">
      <c r="A391" s="56">
        <v>802510</v>
      </c>
      <c r="B391" s="50" t="s">
        <v>5569</v>
      </c>
      <c r="C391" s="51" t="s">
        <v>5914</v>
      </c>
      <c r="D391" s="51"/>
      <c r="E391" s="52">
        <v>1.58</v>
      </c>
      <c r="F391" s="52">
        <v>0.14000000000000001</v>
      </c>
      <c r="G391" s="50">
        <v>1.44</v>
      </c>
      <c r="H391" s="53">
        <f t="shared" si="24"/>
        <v>2457800</v>
      </c>
      <c r="I391" s="24">
        <f t="shared" si="25"/>
        <v>7603000</v>
      </c>
      <c r="J391" s="23">
        <f t="shared" si="26"/>
        <v>3225400</v>
      </c>
      <c r="K391" s="24">
        <f t="shared" si="27"/>
        <v>6508600</v>
      </c>
    </row>
    <row r="392" spans="1:11" ht="19.5" x14ac:dyDescent="0.5">
      <c r="A392" s="56">
        <v>802515</v>
      </c>
      <c r="B392" s="50"/>
      <c r="C392" s="51" t="s">
        <v>5915</v>
      </c>
      <c r="D392" s="51"/>
      <c r="E392" s="52">
        <v>0.75</v>
      </c>
      <c r="F392" s="52">
        <v>0.14000000000000001</v>
      </c>
      <c r="G392" s="50">
        <v>0.61</v>
      </c>
      <c r="H392" s="53">
        <f t="shared" si="24"/>
        <v>1104900</v>
      </c>
      <c r="I392" s="24">
        <f t="shared" si="25"/>
        <v>3370000</v>
      </c>
      <c r="J392" s="23">
        <f t="shared" si="26"/>
        <v>1515600</v>
      </c>
      <c r="K392" s="24">
        <f t="shared" si="27"/>
        <v>2906400</v>
      </c>
    </row>
    <row r="393" spans="1:11" ht="36" x14ac:dyDescent="0.5">
      <c r="A393" s="56">
        <v>802520</v>
      </c>
      <c r="B393" s="50"/>
      <c r="C393" s="51" t="s">
        <v>5916</v>
      </c>
      <c r="D393" s="51"/>
      <c r="E393" s="52">
        <v>1.6</v>
      </c>
      <c r="F393" s="52">
        <v>0.31</v>
      </c>
      <c r="G393" s="50">
        <v>1.29</v>
      </c>
      <c r="H393" s="53">
        <f t="shared" si="24"/>
        <v>2347600</v>
      </c>
      <c r="I393" s="24">
        <f t="shared" si="25"/>
        <v>7152500</v>
      </c>
      <c r="J393" s="23">
        <f t="shared" si="26"/>
        <v>3230900</v>
      </c>
      <c r="K393" s="24">
        <f t="shared" si="27"/>
        <v>6172100</v>
      </c>
    </row>
    <row r="394" spans="1:11" ht="19.5" x14ac:dyDescent="0.5">
      <c r="A394" s="56">
        <v>802525</v>
      </c>
      <c r="B394" s="50"/>
      <c r="C394" s="51" t="s">
        <v>5917</v>
      </c>
      <c r="D394" s="51"/>
      <c r="E394" s="52">
        <v>0.15</v>
      </c>
      <c r="F394" s="52">
        <v>0.05</v>
      </c>
      <c r="G394" s="50">
        <v>0.1</v>
      </c>
      <c r="H394" s="53">
        <f t="shared" si="24"/>
        <v>202500</v>
      </c>
      <c r="I394" s="24">
        <f t="shared" si="25"/>
        <v>602500</v>
      </c>
      <c r="J394" s="23">
        <f t="shared" si="26"/>
        <v>298500</v>
      </c>
      <c r="K394" s="24">
        <f t="shared" si="27"/>
        <v>526500</v>
      </c>
    </row>
    <row r="395" spans="1:11" ht="19.5" x14ac:dyDescent="0.5">
      <c r="A395" s="56">
        <v>802530</v>
      </c>
      <c r="B395" s="50"/>
      <c r="C395" s="51" t="s">
        <v>5918</v>
      </c>
      <c r="D395" s="51"/>
      <c r="E395" s="52">
        <v>0.28999999999999998</v>
      </c>
      <c r="F395" s="52">
        <v>0.1</v>
      </c>
      <c r="G395" s="50">
        <v>0.19</v>
      </c>
      <c r="H395" s="53">
        <f t="shared" si="24"/>
        <v>388700</v>
      </c>
      <c r="I395" s="24">
        <f t="shared" si="25"/>
        <v>1154000</v>
      </c>
      <c r="J395" s="23">
        <f t="shared" si="26"/>
        <v>576400</v>
      </c>
      <c r="K395" s="24">
        <f t="shared" si="27"/>
        <v>1009600</v>
      </c>
    </row>
    <row r="396" spans="1:11" ht="72" x14ac:dyDescent="0.5">
      <c r="A396" s="56">
        <v>802535</v>
      </c>
      <c r="B396" s="50"/>
      <c r="C396" s="51" t="s">
        <v>5919</v>
      </c>
      <c r="D396" s="51" t="s">
        <v>5920</v>
      </c>
      <c r="E396" s="52">
        <v>0.67</v>
      </c>
      <c r="F396" s="52">
        <v>7.0000000000000007E-2</v>
      </c>
      <c r="G396" s="50">
        <v>0.6</v>
      </c>
      <c r="H396" s="53">
        <f t="shared" si="24"/>
        <v>1033300</v>
      </c>
      <c r="I396" s="24">
        <f t="shared" si="25"/>
        <v>3189500</v>
      </c>
      <c r="J396" s="23">
        <f t="shared" si="26"/>
        <v>1365500</v>
      </c>
      <c r="K396" s="24">
        <f t="shared" si="27"/>
        <v>2733500</v>
      </c>
    </row>
    <row r="397" spans="1:11" ht="36" x14ac:dyDescent="0.5">
      <c r="A397" s="56">
        <v>802540</v>
      </c>
      <c r="B397" s="50"/>
      <c r="C397" s="51" t="s">
        <v>5921</v>
      </c>
      <c r="D397" s="51"/>
      <c r="E397" s="52">
        <v>0.37</v>
      </c>
      <c r="F397" s="52">
        <v>0.05</v>
      </c>
      <c r="G397" s="50">
        <v>0.32</v>
      </c>
      <c r="H397" s="53">
        <f t="shared" si="24"/>
        <v>561100</v>
      </c>
      <c r="I397" s="24">
        <f t="shared" si="25"/>
        <v>1724500</v>
      </c>
      <c r="J397" s="23">
        <f t="shared" si="26"/>
        <v>751700</v>
      </c>
      <c r="K397" s="24">
        <f t="shared" si="27"/>
        <v>1481300</v>
      </c>
    </row>
    <row r="398" spans="1:11" ht="36" x14ac:dyDescent="0.5">
      <c r="A398" s="56">
        <v>802545</v>
      </c>
      <c r="B398" s="50" t="s">
        <v>5569</v>
      </c>
      <c r="C398" s="51" t="s">
        <v>5922</v>
      </c>
      <c r="D398" s="51"/>
      <c r="E398" s="52">
        <v>5.99</v>
      </c>
      <c r="F398" s="52">
        <v>1.1299999999999999</v>
      </c>
      <c r="G398" s="50">
        <v>4.8600000000000003</v>
      </c>
      <c r="H398" s="53">
        <f t="shared" si="24"/>
        <v>8814500</v>
      </c>
      <c r="I398" s="24">
        <f t="shared" si="25"/>
        <v>26876500</v>
      </c>
      <c r="J398" s="23">
        <f t="shared" si="26"/>
        <v>12102100</v>
      </c>
      <c r="K398" s="24">
        <f t="shared" si="27"/>
        <v>23182900</v>
      </c>
    </row>
    <row r="399" spans="1:11" ht="36" x14ac:dyDescent="0.5">
      <c r="A399" s="56">
        <v>802550</v>
      </c>
      <c r="B399" s="50"/>
      <c r="C399" s="51" t="s">
        <v>5923</v>
      </c>
      <c r="D399" s="51"/>
      <c r="E399" s="52">
        <v>0.11</v>
      </c>
      <c r="F399" s="52">
        <v>0.03</v>
      </c>
      <c r="G399" s="50">
        <v>0.08</v>
      </c>
      <c r="H399" s="53">
        <f t="shared" si="24"/>
        <v>154100</v>
      </c>
      <c r="I399" s="24">
        <f t="shared" si="25"/>
        <v>463500</v>
      </c>
      <c r="J399" s="23">
        <f t="shared" si="26"/>
        <v>220300</v>
      </c>
      <c r="K399" s="24">
        <f t="shared" si="27"/>
        <v>402700</v>
      </c>
    </row>
    <row r="400" spans="1:11" ht="36" x14ac:dyDescent="0.5">
      <c r="A400" s="56">
        <v>802555</v>
      </c>
      <c r="B400" s="50"/>
      <c r="C400" s="51" t="s">
        <v>5924</v>
      </c>
      <c r="D400" s="51"/>
      <c r="E400" s="52">
        <v>3.25</v>
      </c>
      <c r="F400" s="52">
        <v>0.61</v>
      </c>
      <c r="G400" s="50">
        <v>2.64</v>
      </c>
      <c r="H400" s="53">
        <f t="shared" si="24"/>
        <v>4785100</v>
      </c>
      <c r="I400" s="24">
        <f t="shared" si="25"/>
        <v>14592500</v>
      </c>
      <c r="J400" s="23">
        <f t="shared" si="26"/>
        <v>6566900</v>
      </c>
      <c r="K400" s="24">
        <f t="shared" si="27"/>
        <v>12586100</v>
      </c>
    </row>
    <row r="401" spans="1:11" ht="36" x14ac:dyDescent="0.5">
      <c r="A401" s="56">
        <v>802560</v>
      </c>
      <c r="B401" s="50"/>
      <c r="C401" s="51" t="s">
        <v>5925</v>
      </c>
      <c r="D401" s="51"/>
      <c r="E401" s="52">
        <v>1.03</v>
      </c>
      <c r="F401" s="52">
        <v>0.24</v>
      </c>
      <c r="G401" s="50">
        <v>0.79</v>
      </c>
      <c r="H401" s="53">
        <f t="shared" si="24"/>
        <v>1477300</v>
      </c>
      <c r="I401" s="24">
        <f t="shared" si="25"/>
        <v>4473000</v>
      </c>
      <c r="J401" s="23">
        <f t="shared" si="26"/>
        <v>2071400</v>
      </c>
      <c r="K401" s="24">
        <f t="shared" si="27"/>
        <v>3872600</v>
      </c>
    </row>
    <row r="402" spans="1:11" ht="36" x14ac:dyDescent="0.5">
      <c r="A402" s="56">
        <v>802565</v>
      </c>
      <c r="B402" s="50"/>
      <c r="C402" s="51" t="s">
        <v>5926</v>
      </c>
      <c r="D402" s="51"/>
      <c r="E402" s="52">
        <v>1.73</v>
      </c>
      <c r="F402" s="52">
        <v>0.41</v>
      </c>
      <c r="G402" s="50">
        <v>1.32</v>
      </c>
      <c r="H402" s="53">
        <f t="shared" si="24"/>
        <v>2475500</v>
      </c>
      <c r="I402" s="24">
        <f t="shared" si="25"/>
        <v>7490500</v>
      </c>
      <c r="J402" s="23">
        <f t="shared" si="26"/>
        <v>3477700</v>
      </c>
      <c r="K402" s="24">
        <f t="shared" si="27"/>
        <v>6487300</v>
      </c>
    </row>
    <row r="403" spans="1:11" ht="54" x14ac:dyDescent="0.5">
      <c r="A403" s="56">
        <v>802570</v>
      </c>
      <c r="B403" s="50"/>
      <c r="C403" s="51" t="s">
        <v>5927</v>
      </c>
      <c r="D403" s="51"/>
      <c r="E403" s="52">
        <v>1.79</v>
      </c>
      <c r="F403" s="52">
        <v>0.42</v>
      </c>
      <c r="G403" s="50">
        <v>1.37</v>
      </c>
      <c r="H403" s="53">
        <f t="shared" si="24"/>
        <v>2564900</v>
      </c>
      <c r="I403" s="24">
        <f t="shared" si="25"/>
        <v>7764000.0000000009</v>
      </c>
      <c r="J403" s="23">
        <f t="shared" si="26"/>
        <v>3599200</v>
      </c>
      <c r="K403" s="24">
        <f t="shared" si="27"/>
        <v>6722800</v>
      </c>
    </row>
    <row r="404" spans="1:11" ht="36" x14ac:dyDescent="0.5">
      <c r="A404" s="56">
        <v>802575</v>
      </c>
      <c r="B404" s="50"/>
      <c r="C404" s="51" t="s">
        <v>5928</v>
      </c>
      <c r="D404" s="51"/>
      <c r="E404" s="52">
        <v>2.76</v>
      </c>
      <c r="F404" s="52">
        <v>0.52</v>
      </c>
      <c r="G404" s="50">
        <v>2.2400000000000002</v>
      </c>
      <c r="H404" s="53">
        <f t="shared" si="24"/>
        <v>4062000.0000000005</v>
      </c>
      <c r="I404" s="24">
        <f t="shared" si="25"/>
        <v>12386000.000000002</v>
      </c>
      <c r="J404" s="23">
        <f t="shared" si="26"/>
        <v>5576400</v>
      </c>
      <c r="K404" s="24">
        <f t="shared" si="27"/>
        <v>10683600</v>
      </c>
    </row>
    <row r="405" spans="1:11" ht="19.5" x14ac:dyDescent="0.5">
      <c r="A405" s="56">
        <v>802580</v>
      </c>
      <c r="B405" s="50"/>
      <c r="C405" s="51" t="s">
        <v>5929</v>
      </c>
      <c r="D405" s="51"/>
      <c r="E405" s="52">
        <v>4.03</v>
      </c>
      <c r="F405" s="52">
        <v>0.63</v>
      </c>
      <c r="G405" s="50">
        <v>3.4</v>
      </c>
      <c r="H405" s="53">
        <f t="shared" si="24"/>
        <v>6039700</v>
      </c>
      <c r="I405" s="24">
        <f t="shared" si="25"/>
        <v>18505500</v>
      </c>
      <c r="J405" s="23">
        <f t="shared" si="26"/>
        <v>8169500</v>
      </c>
      <c r="K405" s="24">
        <f t="shared" si="27"/>
        <v>15921500</v>
      </c>
    </row>
    <row r="406" spans="1:11" ht="19.5" x14ac:dyDescent="0.5">
      <c r="A406" s="56">
        <v>802585</v>
      </c>
      <c r="B406" s="50"/>
      <c r="C406" s="51" t="s">
        <v>5930</v>
      </c>
      <c r="D406" s="51"/>
      <c r="E406" s="52">
        <v>5.88</v>
      </c>
      <c r="F406" s="52">
        <v>0.79</v>
      </c>
      <c r="G406" s="50">
        <v>5.09</v>
      </c>
      <c r="H406" s="53">
        <f t="shared" si="24"/>
        <v>8920800</v>
      </c>
      <c r="I406" s="24">
        <f t="shared" si="25"/>
        <v>27420500</v>
      </c>
      <c r="J406" s="23">
        <f t="shared" si="26"/>
        <v>11946900</v>
      </c>
      <c r="K406" s="24">
        <f t="shared" si="27"/>
        <v>23552100</v>
      </c>
    </row>
    <row r="407" spans="1:11" ht="54" x14ac:dyDescent="0.5">
      <c r="A407" s="56">
        <v>802590</v>
      </c>
      <c r="B407" s="50"/>
      <c r="C407" s="51" t="s">
        <v>5931</v>
      </c>
      <c r="D407" s="51"/>
      <c r="E407" s="52">
        <v>3.7</v>
      </c>
      <c r="F407" s="52">
        <v>0.7</v>
      </c>
      <c r="G407" s="50">
        <v>3</v>
      </c>
      <c r="H407" s="53">
        <f t="shared" si="24"/>
        <v>5443000</v>
      </c>
      <c r="I407" s="24">
        <f t="shared" si="25"/>
        <v>16595000</v>
      </c>
      <c r="J407" s="23">
        <f t="shared" si="26"/>
        <v>7475000</v>
      </c>
      <c r="K407" s="24">
        <f t="shared" si="27"/>
        <v>14315000</v>
      </c>
    </row>
    <row r="408" spans="1:11" ht="54" x14ac:dyDescent="0.5">
      <c r="A408" s="56">
        <v>802591</v>
      </c>
      <c r="B408" s="50"/>
      <c r="C408" s="51" t="s">
        <v>5932</v>
      </c>
      <c r="D408" s="51"/>
      <c r="E408" s="52">
        <v>5.5</v>
      </c>
      <c r="F408" s="52">
        <v>0.7</v>
      </c>
      <c r="G408" s="50">
        <v>4.8</v>
      </c>
      <c r="H408" s="53">
        <f t="shared" si="24"/>
        <v>8377000</v>
      </c>
      <c r="I408" s="24">
        <f t="shared" si="25"/>
        <v>25775000</v>
      </c>
      <c r="J408" s="23">
        <f t="shared" si="26"/>
        <v>11183000</v>
      </c>
      <c r="K408" s="24">
        <f t="shared" si="27"/>
        <v>22127000</v>
      </c>
    </row>
    <row r="409" spans="1:11" ht="36" x14ac:dyDescent="0.5">
      <c r="A409" s="56">
        <v>802595</v>
      </c>
      <c r="B409" s="50"/>
      <c r="C409" s="51" t="s">
        <v>5933</v>
      </c>
      <c r="D409" s="51"/>
      <c r="E409" s="52">
        <v>2.81</v>
      </c>
      <c r="F409" s="52">
        <v>0.53</v>
      </c>
      <c r="G409" s="50">
        <v>2.2799999999999998</v>
      </c>
      <c r="H409" s="53">
        <f t="shared" si="24"/>
        <v>4135099.9999999995</v>
      </c>
      <c r="I409" s="24">
        <f t="shared" si="25"/>
        <v>12608499.999999998</v>
      </c>
      <c r="J409" s="23">
        <f t="shared" si="26"/>
        <v>5677300</v>
      </c>
      <c r="K409" s="24">
        <f t="shared" si="27"/>
        <v>10875700</v>
      </c>
    </row>
    <row r="410" spans="1:11" ht="36" x14ac:dyDescent="0.5">
      <c r="A410" s="56">
        <v>802600</v>
      </c>
      <c r="B410" s="50"/>
      <c r="C410" s="51" t="s">
        <v>5934</v>
      </c>
      <c r="D410" s="51"/>
      <c r="E410" s="52">
        <v>3.83</v>
      </c>
      <c r="F410" s="52">
        <v>0.73</v>
      </c>
      <c r="G410" s="50">
        <v>3.1</v>
      </c>
      <c r="H410" s="53">
        <f t="shared" si="24"/>
        <v>5629700</v>
      </c>
      <c r="I410" s="24">
        <f t="shared" si="25"/>
        <v>17160500</v>
      </c>
      <c r="J410" s="23">
        <f t="shared" si="26"/>
        <v>7736500</v>
      </c>
      <c r="K410" s="24">
        <f t="shared" si="27"/>
        <v>14804500</v>
      </c>
    </row>
    <row r="411" spans="1:11" ht="36" x14ac:dyDescent="0.5">
      <c r="A411" s="56">
        <v>802615</v>
      </c>
      <c r="B411" s="50"/>
      <c r="C411" s="51" t="s">
        <v>5935</v>
      </c>
      <c r="D411" s="51"/>
      <c r="E411" s="52">
        <v>18.5</v>
      </c>
      <c r="F411" s="52">
        <v>3.48</v>
      </c>
      <c r="G411" s="50">
        <v>15.02</v>
      </c>
      <c r="H411" s="53">
        <f t="shared" si="24"/>
        <v>27231800</v>
      </c>
      <c r="I411" s="24">
        <f t="shared" si="25"/>
        <v>83040000</v>
      </c>
      <c r="J411" s="23">
        <f t="shared" si="26"/>
        <v>37379200</v>
      </c>
      <c r="K411" s="24">
        <f t="shared" si="27"/>
        <v>71624800</v>
      </c>
    </row>
    <row r="412" spans="1:11" ht="54" x14ac:dyDescent="0.5">
      <c r="A412" s="56">
        <v>802620</v>
      </c>
      <c r="B412" s="50"/>
      <c r="C412" s="51" t="s">
        <v>5936</v>
      </c>
      <c r="D412" s="51"/>
      <c r="E412" s="52">
        <v>1.24</v>
      </c>
      <c r="F412" s="52">
        <v>0.24</v>
      </c>
      <c r="G412" s="50">
        <v>1</v>
      </c>
      <c r="H412" s="53">
        <f t="shared" si="24"/>
        <v>1819600</v>
      </c>
      <c r="I412" s="24">
        <f t="shared" si="25"/>
        <v>5544000</v>
      </c>
      <c r="J412" s="23">
        <f t="shared" si="26"/>
        <v>2504000</v>
      </c>
      <c r="K412" s="24">
        <f t="shared" si="27"/>
        <v>4784000</v>
      </c>
    </row>
    <row r="413" spans="1:11" ht="54" x14ac:dyDescent="0.5">
      <c r="A413" s="56">
        <v>802625</v>
      </c>
      <c r="B413" s="50"/>
      <c r="C413" s="51" t="s">
        <v>5937</v>
      </c>
      <c r="D413" s="51"/>
      <c r="E413" s="52">
        <v>0.36</v>
      </c>
      <c r="F413" s="52">
        <v>0.08</v>
      </c>
      <c r="G413" s="50">
        <v>0.28000000000000003</v>
      </c>
      <c r="H413" s="53">
        <f t="shared" si="24"/>
        <v>519600.00000000006</v>
      </c>
      <c r="I413" s="24">
        <f t="shared" si="25"/>
        <v>1576000.0000000002</v>
      </c>
      <c r="J413" s="23">
        <f t="shared" si="26"/>
        <v>724800</v>
      </c>
      <c r="K413" s="24">
        <f t="shared" si="27"/>
        <v>1363200</v>
      </c>
    </row>
    <row r="414" spans="1:11" ht="36" x14ac:dyDescent="0.5">
      <c r="A414" s="56">
        <v>802630</v>
      </c>
      <c r="B414" s="50"/>
      <c r="C414" s="51" t="s">
        <v>5938</v>
      </c>
      <c r="D414" s="51"/>
      <c r="E414" s="52">
        <v>0.37</v>
      </c>
      <c r="F414" s="52">
        <v>7.0000000000000007E-2</v>
      </c>
      <c r="G414" s="50">
        <v>0.3</v>
      </c>
      <c r="H414" s="53">
        <f t="shared" si="24"/>
        <v>544300</v>
      </c>
      <c r="I414" s="24">
        <f t="shared" si="25"/>
        <v>1659500</v>
      </c>
      <c r="J414" s="23">
        <f t="shared" si="26"/>
        <v>747500</v>
      </c>
      <c r="K414" s="24">
        <f t="shared" si="27"/>
        <v>1431500</v>
      </c>
    </row>
    <row r="415" spans="1:11" ht="54" x14ac:dyDescent="0.5">
      <c r="A415" s="56">
        <v>802640</v>
      </c>
      <c r="B415" s="50"/>
      <c r="C415" s="51" t="s">
        <v>5939</v>
      </c>
      <c r="D415" s="51"/>
      <c r="E415" s="52">
        <v>0.37</v>
      </c>
      <c r="F415" s="52">
        <v>0.09</v>
      </c>
      <c r="G415" s="50">
        <v>0.28000000000000003</v>
      </c>
      <c r="H415" s="53">
        <f t="shared" si="24"/>
        <v>527500</v>
      </c>
      <c r="I415" s="24">
        <f t="shared" si="25"/>
        <v>1594500.0000000002</v>
      </c>
      <c r="J415" s="23">
        <f t="shared" si="26"/>
        <v>743300</v>
      </c>
      <c r="K415" s="24">
        <f t="shared" si="27"/>
        <v>1381700</v>
      </c>
    </row>
    <row r="416" spans="1:11" ht="19.5" x14ac:dyDescent="0.5">
      <c r="A416" s="56">
        <v>802645</v>
      </c>
      <c r="B416" s="50"/>
      <c r="C416" s="51" t="s">
        <v>5940</v>
      </c>
      <c r="D416" s="51"/>
      <c r="E416" s="52">
        <v>0.19</v>
      </c>
      <c r="F416" s="52">
        <v>0.03</v>
      </c>
      <c r="G416" s="50">
        <v>0.16</v>
      </c>
      <c r="H416" s="53">
        <f t="shared" si="24"/>
        <v>284500</v>
      </c>
      <c r="I416" s="24">
        <f t="shared" si="25"/>
        <v>871500</v>
      </c>
      <c r="J416" s="23">
        <f t="shared" si="26"/>
        <v>385100</v>
      </c>
      <c r="K416" s="24">
        <f t="shared" si="27"/>
        <v>749900</v>
      </c>
    </row>
    <row r="417" spans="1:11" ht="19.5" x14ac:dyDescent="0.5">
      <c r="A417" s="56">
        <v>802650</v>
      </c>
      <c r="B417" s="50" t="s">
        <v>5569</v>
      </c>
      <c r="C417" s="51" t="s">
        <v>5941</v>
      </c>
      <c r="D417" s="51"/>
      <c r="E417" s="52">
        <v>1.53</v>
      </c>
      <c r="F417" s="52">
        <v>0.38</v>
      </c>
      <c r="G417" s="50">
        <v>1.1499999999999999</v>
      </c>
      <c r="H417" s="53">
        <f t="shared" si="24"/>
        <v>2174700</v>
      </c>
      <c r="I417" s="24">
        <f t="shared" si="25"/>
        <v>6568000</v>
      </c>
      <c r="J417" s="23">
        <f t="shared" si="26"/>
        <v>3072000</v>
      </c>
      <c r="K417" s="24">
        <f t="shared" si="27"/>
        <v>5694000</v>
      </c>
    </row>
    <row r="418" spans="1:11" ht="126" x14ac:dyDescent="0.5">
      <c r="A418" s="56">
        <v>802652</v>
      </c>
      <c r="B418" s="50"/>
      <c r="C418" s="51" t="s">
        <v>5942</v>
      </c>
      <c r="D418" s="51" t="s">
        <v>5943</v>
      </c>
      <c r="E418" s="52">
        <v>7</v>
      </c>
      <c r="F418" s="52">
        <v>2</v>
      </c>
      <c r="G418" s="50">
        <v>5</v>
      </c>
      <c r="H418" s="53">
        <f t="shared" si="24"/>
        <v>9730000</v>
      </c>
      <c r="I418" s="24">
        <f t="shared" si="25"/>
        <v>29200000</v>
      </c>
      <c r="J418" s="23">
        <f t="shared" si="26"/>
        <v>14000000</v>
      </c>
      <c r="K418" s="24">
        <f t="shared" si="27"/>
        <v>25400000</v>
      </c>
    </row>
    <row r="419" spans="1:11" ht="126" x14ac:dyDescent="0.5">
      <c r="A419" s="56">
        <v>802654</v>
      </c>
      <c r="B419" s="50"/>
      <c r="C419" s="51" t="s">
        <v>5944</v>
      </c>
      <c r="D419" s="51" t="s">
        <v>5943</v>
      </c>
      <c r="E419" s="52">
        <v>5</v>
      </c>
      <c r="F419" s="52">
        <v>2</v>
      </c>
      <c r="G419" s="50">
        <v>3</v>
      </c>
      <c r="H419" s="53">
        <f t="shared" si="24"/>
        <v>6470000</v>
      </c>
      <c r="I419" s="24">
        <f t="shared" si="25"/>
        <v>19000000</v>
      </c>
      <c r="J419" s="23">
        <f t="shared" si="26"/>
        <v>9880000</v>
      </c>
      <c r="K419" s="24">
        <f t="shared" si="27"/>
        <v>16720000</v>
      </c>
    </row>
    <row r="420" spans="1:11" ht="126" x14ac:dyDescent="0.5">
      <c r="A420" s="56">
        <v>802656</v>
      </c>
      <c r="B420" s="50"/>
      <c r="C420" s="51" t="s">
        <v>5945</v>
      </c>
      <c r="D420" s="51" t="s">
        <v>5943</v>
      </c>
      <c r="E420" s="52">
        <v>4.5</v>
      </c>
      <c r="F420" s="52">
        <v>1.5</v>
      </c>
      <c r="G420" s="50">
        <v>3</v>
      </c>
      <c r="H420" s="53">
        <f t="shared" si="24"/>
        <v>6075000</v>
      </c>
      <c r="I420" s="24">
        <f t="shared" si="25"/>
        <v>18075000</v>
      </c>
      <c r="J420" s="23">
        <f t="shared" si="26"/>
        <v>8955000</v>
      </c>
      <c r="K420" s="24">
        <f t="shared" si="27"/>
        <v>15795000</v>
      </c>
    </row>
    <row r="421" spans="1:11" ht="126" x14ac:dyDescent="0.5">
      <c r="A421" s="56">
        <v>802658</v>
      </c>
      <c r="B421" s="50"/>
      <c r="C421" s="51" t="s">
        <v>5946</v>
      </c>
      <c r="D421" s="51" t="s">
        <v>5943</v>
      </c>
      <c r="E421" s="52">
        <v>4.5</v>
      </c>
      <c r="F421" s="52">
        <v>1.5</v>
      </c>
      <c r="G421" s="50">
        <v>3</v>
      </c>
      <c r="H421" s="53">
        <f t="shared" si="24"/>
        <v>6075000</v>
      </c>
      <c r="I421" s="24">
        <f t="shared" si="25"/>
        <v>18075000</v>
      </c>
      <c r="J421" s="23">
        <f t="shared" si="26"/>
        <v>8955000</v>
      </c>
      <c r="K421" s="24">
        <f t="shared" si="27"/>
        <v>15795000</v>
      </c>
    </row>
    <row r="422" spans="1:11" ht="126" x14ac:dyDescent="0.5">
      <c r="A422" s="56">
        <v>802660</v>
      </c>
      <c r="B422" s="50"/>
      <c r="C422" s="51" t="s">
        <v>5947</v>
      </c>
      <c r="D422" s="51" t="s">
        <v>5943</v>
      </c>
      <c r="E422" s="52">
        <v>10</v>
      </c>
      <c r="F422" s="52">
        <v>3</v>
      </c>
      <c r="G422" s="50">
        <v>7</v>
      </c>
      <c r="H422" s="53">
        <f t="shared" si="24"/>
        <v>13780000</v>
      </c>
      <c r="I422" s="24">
        <f t="shared" si="25"/>
        <v>41250000</v>
      </c>
      <c r="J422" s="23">
        <f t="shared" si="26"/>
        <v>19970000</v>
      </c>
      <c r="K422" s="24">
        <f t="shared" si="27"/>
        <v>35930000</v>
      </c>
    </row>
    <row r="423" spans="1:11" ht="126" x14ac:dyDescent="0.5">
      <c r="A423" s="56">
        <v>802662</v>
      </c>
      <c r="B423" s="50"/>
      <c r="C423" s="51" t="s">
        <v>5948</v>
      </c>
      <c r="D423" s="51" t="s">
        <v>5943</v>
      </c>
      <c r="E423" s="52">
        <v>15</v>
      </c>
      <c r="F423" s="52">
        <v>5</v>
      </c>
      <c r="G423" s="50">
        <v>10</v>
      </c>
      <c r="H423" s="53">
        <f t="shared" si="24"/>
        <v>20250000</v>
      </c>
      <c r="I423" s="24">
        <f t="shared" si="25"/>
        <v>60250000</v>
      </c>
      <c r="J423" s="23">
        <f t="shared" si="26"/>
        <v>29850000</v>
      </c>
      <c r="K423" s="24">
        <f t="shared" si="27"/>
        <v>52650000</v>
      </c>
    </row>
    <row r="424" spans="1:11" ht="126" x14ac:dyDescent="0.5">
      <c r="A424" s="56">
        <v>802664</v>
      </c>
      <c r="B424" s="50"/>
      <c r="C424" s="51" t="s">
        <v>5949</v>
      </c>
      <c r="D424" s="51" t="s">
        <v>5943</v>
      </c>
      <c r="E424" s="52">
        <v>4</v>
      </c>
      <c r="F424" s="52">
        <v>1</v>
      </c>
      <c r="G424" s="50">
        <v>3</v>
      </c>
      <c r="H424" s="53">
        <f t="shared" si="24"/>
        <v>5680000</v>
      </c>
      <c r="I424" s="24">
        <f t="shared" si="25"/>
        <v>17150000</v>
      </c>
      <c r="J424" s="23">
        <f t="shared" si="26"/>
        <v>8030000</v>
      </c>
      <c r="K424" s="24">
        <f t="shared" si="27"/>
        <v>14870000</v>
      </c>
    </row>
    <row r="425" spans="1:11" ht="108" x14ac:dyDescent="0.5">
      <c r="A425" s="56">
        <v>802666</v>
      </c>
      <c r="B425" s="50"/>
      <c r="C425" s="51" t="s">
        <v>5950</v>
      </c>
      <c r="D425" s="51" t="s">
        <v>5951</v>
      </c>
      <c r="E425" s="52">
        <v>8</v>
      </c>
      <c r="F425" s="52">
        <v>2</v>
      </c>
      <c r="G425" s="50">
        <v>6</v>
      </c>
      <c r="H425" s="53">
        <f t="shared" si="24"/>
        <v>11360000</v>
      </c>
      <c r="I425" s="24">
        <f t="shared" si="25"/>
        <v>34300000</v>
      </c>
      <c r="J425" s="23">
        <f t="shared" si="26"/>
        <v>16060000</v>
      </c>
      <c r="K425" s="24">
        <f t="shared" si="27"/>
        <v>29740000</v>
      </c>
    </row>
    <row r="426" spans="1:11" ht="108" x14ac:dyDescent="0.5">
      <c r="A426" s="56">
        <v>802668</v>
      </c>
      <c r="B426" s="50"/>
      <c r="C426" s="51" t="s">
        <v>5952</v>
      </c>
      <c r="D426" s="51" t="s">
        <v>5953</v>
      </c>
      <c r="E426" s="52">
        <v>8</v>
      </c>
      <c r="F426" s="52">
        <v>2</v>
      </c>
      <c r="G426" s="50">
        <v>6</v>
      </c>
      <c r="H426" s="53">
        <f t="shared" si="24"/>
        <v>11360000</v>
      </c>
      <c r="I426" s="24">
        <f t="shared" si="25"/>
        <v>34300000</v>
      </c>
      <c r="J426" s="23">
        <f t="shared" si="26"/>
        <v>16060000</v>
      </c>
      <c r="K426" s="24">
        <f t="shared" si="27"/>
        <v>29740000</v>
      </c>
    </row>
    <row r="427" spans="1:11" ht="108" x14ac:dyDescent="0.5">
      <c r="A427" s="56">
        <v>802670</v>
      </c>
      <c r="B427" s="50"/>
      <c r="C427" s="51" t="s">
        <v>5954</v>
      </c>
      <c r="D427" s="51" t="s">
        <v>5955</v>
      </c>
      <c r="E427" s="52">
        <v>8</v>
      </c>
      <c r="F427" s="52">
        <v>2</v>
      </c>
      <c r="G427" s="50">
        <v>6</v>
      </c>
      <c r="H427" s="53">
        <f t="shared" si="24"/>
        <v>11360000</v>
      </c>
      <c r="I427" s="24">
        <f t="shared" si="25"/>
        <v>34300000</v>
      </c>
      <c r="J427" s="23">
        <f t="shared" si="26"/>
        <v>16060000</v>
      </c>
      <c r="K427" s="24">
        <f t="shared" si="27"/>
        <v>29740000</v>
      </c>
    </row>
    <row r="428" spans="1:11" ht="108" x14ac:dyDescent="0.5">
      <c r="A428" s="56">
        <v>802674</v>
      </c>
      <c r="B428" s="50"/>
      <c r="C428" s="51" t="s">
        <v>5956</v>
      </c>
      <c r="D428" s="51" t="s">
        <v>5953</v>
      </c>
      <c r="E428" s="52">
        <v>8</v>
      </c>
      <c r="F428" s="52">
        <v>2</v>
      </c>
      <c r="G428" s="50">
        <v>6</v>
      </c>
      <c r="H428" s="53">
        <f t="shared" si="24"/>
        <v>11360000</v>
      </c>
      <c r="I428" s="24">
        <f t="shared" si="25"/>
        <v>34300000</v>
      </c>
      <c r="J428" s="23">
        <f t="shared" si="26"/>
        <v>16060000</v>
      </c>
      <c r="K428" s="24">
        <f t="shared" si="27"/>
        <v>29740000</v>
      </c>
    </row>
    <row r="429" spans="1:11" ht="126" x14ac:dyDescent="0.5">
      <c r="A429" s="56">
        <v>802676</v>
      </c>
      <c r="B429" s="50"/>
      <c r="C429" s="51" t="s">
        <v>5957</v>
      </c>
      <c r="D429" s="51" t="s">
        <v>5943</v>
      </c>
      <c r="E429" s="52">
        <v>8</v>
      </c>
      <c r="F429" s="52">
        <v>3</v>
      </c>
      <c r="G429" s="50">
        <v>5</v>
      </c>
      <c r="H429" s="53">
        <f t="shared" si="24"/>
        <v>10520000</v>
      </c>
      <c r="I429" s="24">
        <f t="shared" si="25"/>
        <v>31050000</v>
      </c>
      <c r="J429" s="23">
        <f t="shared" si="26"/>
        <v>15850000</v>
      </c>
      <c r="K429" s="24">
        <f t="shared" si="27"/>
        <v>27250000</v>
      </c>
    </row>
    <row r="430" spans="1:11" ht="108" x14ac:dyDescent="0.5">
      <c r="A430" s="56">
        <v>802678</v>
      </c>
      <c r="B430" s="50"/>
      <c r="C430" s="51" t="s">
        <v>5958</v>
      </c>
      <c r="D430" s="51" t="s">
        <v>5955</v>
      </c>
      <c r="E430" s="52">
        <v>8</v>
      </c>
      <c r="F430" s="52">
        <v>2</v>
      </c>
      <c r="G430" s="50">
        <v>6</v>
      </c>
      <c r="H430" s="53">
        <f t="shared" si="24"/>
        <v>11360000</v>
      </c>
      <c r="I430" s="24">
        <f t="shared" si="25"/>
        <v>34300000</v>
      </c>
      <c r="J430" s="23">
        <f t="shared" si="26"/>
        <v>16060000</v>
      </c>
      <c r="K430" s="24">
        <f t="shared" si="27"/>
        <v>29740000</v>
      </c>
    </row>
    <row r="431" spans="1:11" ht="54" x14ac:dyDescent="0.5">
      <c r="A431" s="56">
        <v>802679</v>
      </c>
      <c r="B431" s="50" t="s">
        <v>5569</v>
      </c>
      <c r="C431" s="51" t="s">
        <v>5959</v>
      </c>
      <c r="D431" s="51"/>
      <c r="E431" s="52">
        <v>0.24</v>
      </c>
      <c r="F431" s="52">
        <v>0.04</v>
      </c>
      <c r="G431" s="52">
        <v>0.2</v>
      </c>
      <c r="H431" s="53">
        <f t="shared" si="24"/>
        <v>357600</v>
      </c>
      <c r="I431" s="24">
        <f t="shared" si="25"/>
        <v>1094000</v>
      </c>
      <c r="J431" s="23">
        <f t="shared" si="26"/>
        <v>486000</v>
      </c>
      <c r="K431" s="24">
        <f t="shared" si="27"/>
        <v>942000</v>
      </c>
    </row>
    <row r="432" spans="1:11" ht="198" x14ac:dyDescent="0.5">
      <c r="A432" s="56">
        <v>802680</v>
      </c>
      <c r="B432" s="52"/>
      <c r="C432" s="51" t="s">
        <v>5960</v>
      </c>
      <c r="D432" s="51" t="s">
        <v>5961</v>
      </c>
      <c r="E432" s="52">
        <v>26</v>
      </c>
      <c r="F432" s="52">
        <v>2</v>
      </c>
      <c r="G432" s="52">
        <v>24</v>
      </c>
      <c r="H432" s="53">
        <f>F432*790000+G432*1630000</f>
        <v>40700000</v>
      </c>
      <c r="I432" s="24">
        <f>F432*1850000+G432*1630000</f>
        <v>42820000</v>
      </c>
      <c r="J432" s="23">
        <f>F432*1850000+G432*1630000</f>
        <v>42820000</v>
      </c>
      <c r="K432" s="24">
        <f>F432*1850000+G432*1630000</f>
        <v>42820000</v>
      </c>
    </row>
    <row r="433" spans="1:11" ht="198" x14ac:dyDescent="0.5">
      <c r="A433" s="56">
        <v>802682</v>
      </c>
      <c r="B433" s="52"/>
      <c r="C433" s="51" t="s">
        <v>5962</v>
      </c>
      <c r="D433" s="51" t="s">
        <v>5961</v>
      </c>
      <c r="E433" s="52">
        <v>11</v>
      </c>
      <c r="F433" s="52">
        <v>2</v>
      </c>
      <c r="G433" s="52">
        <v>9</v>
      </c>
      <c r="H433" s="53">
        <f t="shared" ref="H433:H437" si="28">F433*790000+G433*1630000</f>
        <v>16250000</v>
      </c>
      <c r="I433" s="24">
        <f t="shared" ref="I433:I437" si="29">F433*1850000+G433*1630000</f>
        <v>18370000</v>
      </c>
      <c r="J433" s="23">
        <f t="shared" ref="J433:J437" si="30">F433*1850000+G433*1630000</f>
        <v>18370000</v>
      </c>
      <c r="K433" s="24">
        <f t="shared" ref="K433:K437" si="31">F433*1850000+G433*1630000</f>
        <v>18370000</v>
      </c>
    </row>
    <row r="434" spans="1:11" ht="198" x14ac:dyDescent="0.5">
      <c r="A434" s="56">
        <v>802684</v>
      </c>
      <c r="B434" s="52"/>
      <c r="C434" s="51" t="s">
        <v>5963</v>
      </c>
      <c r="D434" s="51" t="s">
        <v>5961</v>
      </c>
      <c r="E434" s="52">
        <v>4</v>
      </c>
      <c r="F434" s="52">
        <v>1</v>
      </c>
      <c r="G434" s="52">
        <v>3</v>
      </c>
      <c r="H434" s="53">
        <f t="shared" si="28"/>
        <v>5680000</v>
      </c>
      <c r="I434" s="24">
        <f t="shared" si="29"/>
        <v>6740000</v>
      </c>
      <c r="J434" s="23">
        <f t="shared" si="30"/>
        <v>6740000</v>
      </c>
      <c r="K434" s="24">
        <f t="shared" si="31"/>
        <v>6740000</v>
      </c>
    </row>
    <row r="435" spans="1:11" ht="72" x14ac:dyDescent="0.5">
      <c r="A435" s="56">
        <v>802700</v>
      </c>
      <c r="B435" s="50"/>
      <c r="C435" s="51" t="s">
        <v>5964</v>
      </c>
      <c r="D435" s="51" t="s">
        <v>5965</v>
      </c>
      <c r="E435" s="52">
        <v>101</v>
      </c>
      <c r="F435" s="52">
        <v>1</v>
      </c>
      <c r="G435" s="52">
        <v>100</v>
      </c>
      <c r="H435" s="53">
        <f t="shared" si="28"/>
        <v>163790000</v>
      </c>
      <c r="I435" s="24">
        <f t="shared" si="29"/>
        <v>164850000</v>
      </c>
      <c r="J435" s="23">
        <f t="shared" si="30"/>
        <v>164850000</v>
      </c>
      <c r="K435" s="24">
        <f t="shared" si="31"/>
        <v>164850000</v>
      </c>
    </row>
    <row r="436" spans="1:11" ht="72" x14ac:dyDescent="0.5">
      <c r="A436" s="56">
        <v>802705</v>
      </c>
      <c r="B436" s="50"/>
      <c r="C436" s="51" t="s">
        <v>5966</v>
      </c>
      <c r="D436" s="51" t="s">
        <v>5965</v>
      </c>
      <c r="E436" s="52">
        <v>106</v>
      </c>
      <c r="F436" s="52">
        <v>1</v>
      </c>
      <c r="G436" s="52">
        <v>105</v>
      </c>
      <c r="H436" s="53">
        <f t="shared" si="28"/>
        <v>171940000</v>
      </c>
      <c r="I436" s="24">
        <f t="shared" si="29"/>
        <v>173000000</v>
      </c>
      <c r="J436" s="23">
        <f t="shared" si="30"/>
        <v>173000000</v>
      </c>
      <c r="K436" s="24">
        <f t="shared" si="31"/>
        <v>173000000</v>
      </c>
    </row>
    <row r="437" spans="1:11" ht="72" x14ac:dyDescent="0.5">
      <c r="A437" s="56">
        <v>802710</v>
      </c>
      <c r="B437" s="50"/>
      <c r="C437" s="51" t="s">
        <v>5967</v>
      </c>
      <c r="D437" s="51" t="s">
        <v>5965</v>
      </c>
      <c r="E437" s="52">
        <v>124</v>
      </c>
      <c r="F437" s="52">
        <v>1</v>
      </c>
      <c r="G437" s="52">
        <v>123</v>
      </c>
      <c r="H437" s="53">
        <f t="shared" si="28"/>
        <v>201280000</v>
      </c>
      <c r="I437" s="24">
        <f t="shared" si="29"/>
        <v>202340000</v>
      </c>
      <c r="J437" s="23">
        <f t="shared" si="30"/>
        <v>202340000</v>
      </c>
      <c r="K437" s="24">
        <f t="shared" si="31"/>
        <v>202340000</v>
      </c>
    </row>
    <row r="438" spans="1:11" ht="36" x14ac:dyDescent="0.5">
      <c r="A438" s="56">
        <v>802800</v>
      </c>
      <c r="B438" s="50"/>
      <c r="C438" s="51" t="s">
        <v>5968</v>
      </c>
      <c r="D438" s="51"/>
      <c r="E438" s="52">
        <v>0.15</v>
      </c>
      <c r="F438" s="52">
        <v>0.05</v>
      </c>
      <c r="G438" s="50">
        <v>0.1</v>
      </c>
      <c r="H438" s="53">
        <f t="shared" si="24"/>
        <v>202500</v>
      </c>
      <c r="I438" s="24">
        <f t="shared" si="25"/>
        <v>602500</v>
      </c>
      <c r="J438" s="23">
        <f t="shared" si="26"/>
        <v>298500</v>
      </c>
      <c r="K438" s="24">
        <f t="shared" si="27"/>
        <v>526500</v>
      </c>
    </row>
    <row r="439" spans="1:11" ht="36" x14ac:dyDescent="0.5">
      <c r="A439" s="56">
        <v>802805</v>
      </c>
      <c r="B439" s="50"/>
      <c r="C439" s="51" t="s">
        <v>5969</v>
      </c>
      <c r="D439" s="51"/>
      <c r="E439" s="52">
        <v>0.67</v>
      </c>
      <c r="F439" s="52">
        <v>0.24</v>
      </c>
      <c r="G439" s="50">
        <v>0.43</v>
      </c>
      <c r="H439" s="53">
        <f t="shared" si="24"/>
        <v>890500</v>
      </c>
      <c r="I439" s="24">
        <f t="shared" si="25"/>
        <v>2637000</v>
      </c>
      <c r="J439" s="23">
        <f t="shared" si="26"/>
        <v>1329800</v>
      </c>
      <c r="K439" s="24">
        <f t="shared" si="27"/>
        <v>2310200</v>
      </c>
    </row>
    <row r="440" spans="1:11" ht="36" x14ac:dyDescent="0.5">
      <c r="A440" s="56">
        <v>802810</v>
      </c>
      <c r="B440" s="50"/>
      <c r="C440" s="51" t="s">
        <v>5970</v>
      </c>
      <c r="D440" s="51"/>
      <c r="E440" s="52">
        <v>0.15</v>
      </c>
      <c r="F440" s="52">
        <v>0.05</v>
      </c>
      <c r="G440" s="50">
        <v>0.1</v>
      </c>
      <c r="H440" s="53">
        <f t="shared" si="24"/>
        <v>202500</v>
      </c>
      <c r="I440" s="24">
        <f t="shared" si="25"/>
        <v>602500</v>
      </c>
      <c r="J440" s="23">
        <f t="shared" si="26"/>
        <v>298500</v>
      </c>
      <c r="K440" s="24">
        <f t="shared" si="27"/>
        <v>526500</v>
      </c>
    </row>
    <row r="441" spans="1:11" ht="36" x14ac:dyDescent="0.5">
      <c r="A441" s="56">
        <v>802815</v>
      </c>
      <c r="B441" s="50"/>
      <c r="C441" s="51" t="s">
        <v>5971</v>
      </c>
      <c r="D441" s="51"/>
      <c r="E441" s="52">
        <v>0.8</v>
      </c>
      <c r="F441" s="52">
        <v>0.14000000000000001</v>
      </c>
      <c r="G441" s="50">
        <v>0.66</v>
      </c>
      <c r="H441" s="53">
        <f t="shared" si="24"/>
        <v>1186400</v>
      </c>
      <c r="I441" s="24">
        <f t="shared" si="25"/>
        <v>3625000</v>
      </c>
      <c r="J441" s="23">
        <f t="shared" si="26"/>
        <v>1618600</v>
      </c>
      <c r="K441" s="24">
        <f t="shared" si="27"/>
        <v>3123400</v>
      </c>
    </row>
    <row r="442" spans="1:11" ht="19.5" x14ac:dyDescent="0.5">
      <c r="A442" s="56">
        <v>802816</v>
      </c>
      <c r="B442" s="50" t="s">
        <v>5569</v>
      </c>
      <c r="C442" s="51" t="s">
        <v>5972</v>
      </c>
      <c r="D442" s="51"/>
      <c r="E442" s="52">
        <v>0.54</v>
      </c>
      <c r="F442" s="52">
        <v>0.14000000000000001</v>
      </c>
      <c r="G442" s="50">
        <v>0.4</v>
      </c>
      <c r="H442" s="53">
        <f t="shared" si="24"/>
        <v>762600</v>
      </c>
      <c r="I442" s="24">
        <f t="shared" si="25"/>
        <v>2299000</v>
      </c>
      <c r="J442" s="23">
        <f t="shared" si="26"/>
        <v>1083000</v>
      </c>
      <c r="K442" s="24">
        <f t="shared" si="27"/>
        <v>1995000</v>
      </c>
    </row>
    <row r="443" spans="1:11" ht="19.5" x14ac:dyDescent="0.5">
      <c r="A443" s="56">
        <v>802817</v>
      </c>
      <c r="B443" s="50" t="s">
        <v>5569</v>
      </c>
      <c r="C443" s="51" t="s">
        <v>5973</v>
      </c>
      <c r="D443" s="51"/>
      <c r="E443" s="52">
        <v>0.54</v>
      </c>
      <c r="F443" s="52">
        <v>0.14000000000000001</v>
      </c>
      <c r="G443" s="50">
        <v>0.4</v>
      </c>
      <c r="H443" s="53">
        <f t="shared" si="24"/>
        <v>762600</v>
      </c>
      <c r="I443" s="24">
        <f t="shared" si="25"/>
        <v>2299000</v>
      </c>
      <c r="J443" s="23">
        <f t="shared" si="26"/>
        <v>1083000</v>
      </c>
      <c r="K443" s="24">
        <f t="shared" si="27"/>
        <v>1995000</v>
      </c>
    </row>
    <row r="444" spans="1:11" ht="19.5" x14ac:dyDescent="0.5">
      <c r="A444" s="56">
        <v>802818</v>
      </c>
      <c r="B444" s="50" t="s">
        <v>5569</v>
      </c>
      <c r="C444" s="51" t="s">
        <v>5974</v>
      </c>
      <c r="D444" s="51"/>
      <c r="E444" s="52">
        <v>0.54</v>
      </c>
      <c r="F444" s="52">
        <v>0.14000000000000001</v>
      </c>
      <c r="G444" s="50">
        <v>0.4</v>
      </c>
      <c r="H444" s="53">
        <f t="shared" si="24"/>
        <v>762600</v>
      </c>
      <c r="I444" s="24">
        <f t="shared" si="25"/>
        <v>2299000</v>
      </c>
      <c r="J444" s="23">
        <f t="shared" si="26"/>
        <v>1083000</v>
      </c>
      <c r="K444" s="24">
        <f t="shared" si="27"/>
        <v>1995000</v>
      </c>
    </row>
    <row r="445" spans="1:11" ht="36" x14ac:dyDescent="0.5">
      <c r="A445" s="56">
        <v>802820</v>
      </c>
      <c r="B445" s="50"/>
      <c r="C445" s="51" t="s">
        <v>5975</v>
      </c>
      <c r="D445" s="51"/>
      <c r="E445" s="52">
        <v>0.13</v>
      </c>
      <c r="F445" s="52">
        <v>0.04</v>
      </c>
      <c r="G445" s="50">
        <v>0.09</v>
      </c>
      <c r="H445" s="53">
        <f t="shared" si="24"/>
        <v>178300</v>
      </c>
      <c r="I445" s="24">
        <f t="shared" si="25"/>
        <v>533000</v>
      </c>
      <c r="J445" s="23">
        <f t="shared" si="26"/>
        <v>259400</v>
      </c>
      <c r="K445" s="24">
        <f t="shared" si="27"/>
        <v>464600</v>
      </c>
    </row>
    <row r="446" spans="1:11" ht="54" x14ac:dyDescent="0.5">
      <c r="A446" s="56">
        <v>802825</v>
      </c>
      <c r="B446" s="50"/>
      <c r="C446" s="51" t="s">
        <v>5976</v>
      </c>
      <c r="D446" s="51"/>
      <c r="E446" s="52">
        <v>0.19</v>
      </c>
      <c r="F446" s="52">
        <v>7.0000000000000007E-2</v>
      </c>
      <c r="G446" s="50">
        <v>0.12</v>
      </c>
      <c r="H446" s="53">
        <f t="shared" si="24"/>
        <v>250900</v>
      </c>
      <c r="I446" s="24">
        <f t="shared" si="25"/>
        <v>741500</v>
      </c>
      <c r="J446" s="23">
        <f t="shared" si="26"/>
        <v>376700</v>
      </c>
      <c r="K446" s="24">
        <f t="shared" si="27"/>
        <v>650300</v>
      </c>
    </row>
    <row r="447" spans="1:11" ht="19.5" x14ac:dyDescent="0.5">
      <c r="A447" s="56">
        <v>802830</v>
      </c>
      <c r="B447" s="50"/>
      <c r="C447" s="51" t="s">
        <v>5977</v>
      </c>
      <c r="D447" s="51"/>
      <c r="E447" s="52">
        <v>0.26</v>
      </c>
      <c r="F447" s="52">
        <v>0.1</v>
      </c>
      <c r="G447" s="50">
        <v>0.16</v>
      </c>
      <c r="H447" s="53">
        <f t="shared" si="24"/>
        <v>339800</v>
      </c>
      <c r="I447" s="24">
        <f t="shared" si="25"/>
        <v>1001000</v>
      </c>
      <c r="J447" s="23">
        <f t="shared" si="26"/>
        <v>514600</v>
      </c>
      <c r="K447" s="24">
        <f t="shared" si="27"/>
        <v>879400</v>
      </c>
    </row>
    <row r="448" spans="1:11" ht="19.5" x14ac:dyDescent="0.5">
      <c r="A448" s="56">
        <v>802835</v>
      </c>
      <c r="B448" s="50"/>
      <c r="C448" s="51" t="s">
        <v>5978</v>
      </c>
      <c r="D448" s="51"/>
      <c r="E448" s="52">
        <v>0.39</v>
      </c>
      <c r="F448" s="52">
        <v>0.15</v>
      </c>
      <c r="G448" s="50">
        <v>0.24</v>
      </c>
      <c r="H448" s="53">
        <f t="shared" si="24"/>
        <v>509700</v>
      </c>
      <c r="I448" s="24">
        <f t="shared" si="25"/>
        <v>1501500</v>
      </c>
      <c r="J448" s="23">
        <f t="shared" si="26"/>
        <v>771900</v>
      </c>
      <c r="K448" s="24">
        <f t="shared" si="27"/>
        <v>1319100</v>
      </c>
    </row>
    <row r="449" spans="1:11" ht="72" x14ac:dyDescent="0.5">
      <c r="A449" s="56">
        <v>802836</v>
      </c>
      <c r="B449" s="50"/>
      <c r="C449" s="51" t="s">
        <v>5979</v>
      </c>
      <c r="D449" s="51" t="s">
        <v>5980</v>
      </c>
      <c r="E449" s="52">
        <v>0.46</v>
      </c>
      <c r="F449" s="52">
        <v>0.14000000000000001</v>
      </c>
      <c r="G449" s="50">
        <v>0.32</v>
      </c>
      <c r="H449" s="53">
        <f t="shared" si="24"/>
        <v>632200</v>
      </c>
      <c r="I449" s="24">
        <f t="shared" si="25"/>
        <v>1891000</v>
      </c>
      <c r="J449" s="23">
        <f t="shared" si="26"/>
        <v>918200</v>
      </c>
      <c r="K449" s="24">
        <f t="shared" si="27"/>
        <v>1647800</v>
      </c>
    </row>
    <row r="450" spans="1:11" ht="19.5" x14ac:dyDescent="0.5">
      <c r="A450" s="56">
        <v>802840</v>
      </c>
      <c r="B450" s="50"/>
      <c r="C450" s="51" t="s">
        <v>5981</v>
      </c>
      <c r="D450" s="51"/>
      <c r="E450" s="52">
        <v>0.27</v>
      </c>
      <c r="F450" s="52">
        <v>0.09</v>
      </c>
      <c r="G450" s="50">
        <v>0.18</v>
      </c>
      <c r="H450" s="53">
        <f t="shared" si="24"/>
        <v>364500</v>
      </c>
      <c r="I450" s="24">
        <f t="shared" si="25"/>
        <v>1084500</v>
      </c>
      <c r="J450" s="23">
        <f t="shared" si="26"/>
        <v>537300</v>
      </c>
      <c r="K450" s="24">
        <f t="shared" si="27"/>
        <v>947700</v>
      </c>
    </row>
    <row r="451" spans="1:11" ht="19.5" x14ac:dyDescent="0.5">
      <c r="A451" s="56">
        <v>802845</v>
      </c>
      <c r="B451" s="50"/>
      <c r="C451" s="51" t="s">
        <v>5982</v>
      </c>
      <c r="D451" s="51"/>
      <c r="E451" s="52">
        <v>0.44</v>
      </c>
      <c r="F451" s="52">
        <v>0.14000000000000001</v>
      </c>
      <c r="G451" s="50">
        <v>0.3</v>
      </c>
      <c r="H451" s="53">
        <f t="shared" ref="H451:H514" si="32">F451*790000+G451*1630000</f>
        <v>599600</v>
      </c>
      <c r="I451" s="24">
        <f t="shared" ref="I451:I514" si="33">F451*1850000+G451*5100000</f>
        <v>1789000</v>
      </c>
      <c r="J451" s="23">
        <f t="shared" ref="J451:J514" si="34">F451*1850000+G451*2060000</f>
        <v>877000</v>
      </c>
      <c r="K451" s="24">
        <f t="shared" ref="K451:K514" si="35">F451*1850000+G451*4340000</f>
        <v>1561000</v>
      </c>
    </row>
    <row r="452" spans="1:11" ht="19.5" x14ac:dyDescent="0.5">
      <c r="A452" s="56">
        <v>802850</v>
      </c>
      <c r="B452" s="50"/>
      <c r="C452" s="51" t="s">
        <v>5983</v>
      </c>
      <c r="D452" s="51"/>
      <c r="E452" s="52">
        <v>0.28000000000000003</v>
      </c>
      <c r="F452" s="52">
        <v>0.1</v>
      </c>
      <c r="G452" s="50">
        <v>0.18</v>
      </c>
      <c r="H452" s="53">
        <f t="shared" si="32"/>
        <v>372400</v>
      </c>
      <c r="I452" s="24">
        <f t="shared" si="33"/>
        <v>1103000</v>
      </c>
      <c r="J452" s="23">
        <f t="shared" si="34"/>
        <v>555800</v>
      </c>
      <c r="K452" s="24">
        <f t="shared" si="35"/>
        <v>966200</v>
      </c>
    </row>
    <row r="453" spans="1:11" ht="36" x14ac:dyDescent="0.5">
      <c r="A453" s="56">
        <v>802855</v>
      </c>
      <c r="B453" s="50"/>
      <c r="C453" s="51" t="s">
        <v>5984</v>
      </c>
      <c r="D453" s="51"/>
      <c r="E453" s="52">
        <v>0.33</v>
      </c>
      <c r="F453" s="52">
        <v>0.08</v>
      </c>
      <c r="G453" s="50">
        <v>0.25</v>
      </c>
      <c r="H453" s="53">
        <f t="shared" si="32"/>
        <v>470700</v>
      </c>
      <c r="I453" s="24">
        <f t="shared" si="33"/>
        <v>1423000</v>
      </c>
      <c r="J453" s="23">
        <f t="shared" si="34"/>
        <v>663000</v>
      </c>
      <c r="K453" s="24">
        <f t="shared" si="35"/>
        <v>1233000</v>
      </c>
    </row>
    <row r="454" spans="1:11" ht="36" x14ac:dyDescent="0.5">
      <c r="A454" s="56">
        <v>802860</v>
      </c>
      <c r="B454" s="50"/>
      <c r="C454" s="51" t="s">
        <v>5985</v>
      </c>
      <c r="D454" s="51"/>
      <c r="E454" s="52">
        <v>0.19</v>
      </c>
      <c r="F454" s="52">
        <v>0.04</v>
      </c>
      <c r="G454" s="50">
        <v>0.15</v>
      </c>
      <c r="H454" s="53">
        <f t="shared" si="32"/>
        <v>276100</v>
      </c>
      <c r="I454" s="24">
        <f t="shared" si="33"/>
        <v>839000</v>
      </c>
      <c r="J454" s="23">
        <f t="shared" si="34"/>
        <v>383000</v>
      </c>
      <c r="K454" s="24">
        <f t="shared" si="35"/>
        <v>725000</v>
      </c>
    </row>
    <row r="455" spans="1:11" ht="19.5" x14ac:dyDescent="0.5">
      <c r="A455" s="56">
        <v>802865</v>
      </c>
      <c r="B455" s="50"/>
      <c r="C455" s="51" t="s">
        <v>5986</v>
      </c>
      <c r="D455" s="51"/>
      <c r="E455" s="52">
        <v>0.11</v>
      </c>
      <c r="F455" s="52">
        <v>0.03</v>
      </c>
      <c r="G455" s="50">
        <v>0.08</v>
      </c>
      <c r="H455" s="53">
        <f t="shared" si="32"/>
        <v>154100</v>
      </c>
      <c r="I455" s="24">
        <f t="shared" si="33"/>
        <v>463500</v>
      </c>
      <c r="J455" s="23">
        <f t="shared" si="34"/>
        <v>220300</v>
      </c>
      <c r="K455" s="24">
        <f t="shared" si="35"/>
        <v>402700</v>
      </c>
    </row>
    <row r="456" spans="1:11" ht="36" x14ac:dyDescent="0.5">
      <c r="A456" s="56">
        <v>802870</v>
      </c>
      <c r="B456" s="50"/>
      <c r="C456" s="51" t="s">
        <v>5987</v>
      </c>
      <c r="D456" s="51"/>
      <c r="E456" s="52">
        <v>0.19</v>
      </c>
      <c r="F456" s="52">
        <v>7.0000000000000007E-2</v>
      </c>
      <c r="G456" s="50">
        <v>0.12</v>
      </c>
      <c r="H456" s="53">
        <f t="shared" si="32"/>
        <v>250900</v>
      </c>
      <c r="I456" s="24">
        <f t="shared" si="33"/>
        <v>741500</v>
      </c>
      <c r="J456" s="23">
        <f t="shared" si="34"/>
        <v>376700</v>
      </c>
      <c r="K456" s="24">
        <f t="shared" si="35"/>
        <v>650300</v>
      </c>
    </row>
    <row r="457" spans="1:11" ht="72" x14ac:dyDescent="0.5">
      <c r="A457" s="56">
        <v>802880</v>
      </c>
      <c r="B457" s="50"/>
      <c r="C457" s="51" t="s">
        <v>5988</v>
      </c>
      <c r="D457" s="51"/>
      <c r="E457" s="52">
        <v>1.1200000000000001</v>
      </c>
      <c r="F457" s="52">
        <v>0.32</v>
      </c>
      <c r="G457" s="50">
        <v>0.8</v>
      </c>
      <c r="H457" s="53">
        <f t="shared" si="32"/>
        <v>1556800</v>
      </c>
      <c r="I457" s="24">
        <f t="shared" si="33"/>
        <v>4672000</v>
      </c>
      <c r="J457" s="23">
        <f t="shared" si="34"/>
        <v>2240000</v>
      </c>
      <c r="K457" s="24">
        <f t="shared" si="35"/>
        <v>4064000</v>
      </c>
    </row>
    <row r="458" spans="1:11" ht="36" x14ac:dyDescent="0.5">
      <c r="A458" s="56">
        <v>802881</v>
      </c>
      <c r="B458" s="50"/>
      <c r="C458" s="51" t="s">
        <v>5989</v>
      </c>
      <c r="D458" s="51"/>
      <c r="E458" s="52">
        <v>1.1200000000000001</v>
      </c>
      <c r="F458" s="52">
        <v>0.32</v>
      </c>
      <c r="G458" s="50">
        <v>0.8</v>
      </c>
      <c r="H458" s="53">
        <f t="shared" si="32"/>
        <v>1556800</v>
      </c>
      <c r="I458" s="24">
        <f t="shared" si="33"/>
        <v>4672000</v>
      </c>
      <c r="J458" s="23">
        <f t="shared" si="34"/>
        <v>2240000</v>
      </c>
      <c r="K458" s="24">
        <f t="shared" si="35"/>
        <v>4064000</v>
      </c>
    </row>
    <row r="459" spans="1:11" ht="54" x14ac:dyDescent="0.5">
      <c r="A459" s="56">
        <v>802885</v>
      </c>
      <c r="B459" s="50"/>
      <c r="C459" s="51" t="s">
        <v>5990</v>
      </c>
      <c r="D459" s="51"/>
      <c r="E459" s="52">
        <v>1.1200000000000001</v>
      </c>
      <c r="F459" s="52">
        <v>0.32</v>
      </c>
      <c r="G459" s="50">
        <v>0.8</v>
      </c>
      <c r="H459" s="53">
        <f t="shared" si="32"/>
        <v>1556800</v>
      </c>
      <c r="I459" s="24">
        <f t="shared" si="33"/>
        <v>4672000</v>
      </c>
      <c r="J459" s="23">
        <f t="shared" si="34"/>
        <v>2240000</v>
      </c>
      <c r="K459" s="24">
        <f t="shared" si="35"/>
        <v>4064000</v>
      </c>
    </row>
    <row r="460" spans="1:11" ht="54" x14ac:dyDescent="0.5">
      <c r="A460" s="56">
        <v>802890</v>
      </c>
      <c r="B460" s="50"/>
      <c r="C460" s="51" t="s">
        <v>5991</v>
      </c>
      <c r="D460" s="51"/>
      <c r="E460" s="52">
        <v>1.1200000000000001</v>
      </c>
      <c r="F460" s="52">
        <v>0.32</v>
      </c>
      <c r="G460" s="50">
        <v>0.8</v>
      </c>
      <c r="H460" s="53">
        <f t="shared" si="32"/>
        <v>1556800</v>
      </c>
      <c r="I460" s="24">
        <f t="shared" si="33"/>
        <v>4672000</v>
      </c>
      <c r="J460" s="23">
        <f t="shared" si="34"/>
        <v>2240000</v>
      </c>
      <c r="K460" s="24">
        <f t="shared" si="35"/>
        <v>4064000</v>
      </c>
    </row>
    <row r="461" spans="1:11" ht="54" x14ac:dyDescent="0.5">
      <c r="A461" s="56">
        <v>802895</v>
      </c>
      <c r="B461" s="50"/>
      <c r="C461" s="51" t="s">
        <v>5992</v>
      </c>
      <c r="D461" s="51"/>
      <c r="E461" s="52">
        <v>0.79</v>
      </c>
      <c r="F461" s="52">
        <v>0.25</v>
      </c>
      <c r="G461" s="50">
        <v>0.54</v>
      </c>
      <c r="H461" s="53">
        <f t="shared" si="32"/>
        <v>1077700</v>
      </c>
      <c r="I461" s="24">
        <f t="shared" si="33"/>
        <v>3216500</v>
      </c>
      <c r="J461" s="23">
        <f t="shared" si="34"/>
        <v>1574900</v>
      </c>
      <c r="K461" s="24">
        <f t="shared" si="35"/>
        <v>2806100</v>
      </c>
    </row>
    <row r="462" spans="1:11" ht="54" x14ac:dyDescent="0.5">
      <c r="A462" s="56">
        <v>802900</v>
      </c>
      <c r="B462" s="50"/>
      <c r="C462" s="51" t="s">
        <v>5993</v>
      </c>
      <c r="D462" s="51"/>
      <c r="E462" s="52">
        <v>0.82</v>
      </c>
      <c r="F462" s="52">
        <v>0.26</v>
      </c>
      <c r="G462" s="50">
        <v>0.56000000000000005</v>
      </c>
      <c r="H462" s="53">
        <f t="shared" si="32"/>
        <v>1118200</v>
      </c>
      <c r="I462" s="24">
        <f t="shared" si="33"/>
        <v>3337000.0000000005</v>
      </c>
      <c r="J462" s="23">
        <f t="shared" si="34"/>
        <v>1634600</v>
      </c>
      <c r="K462" s="24">
        <f t="shared" si="35"/>
        <v>2911400</v>
      </c>
    </row>
    <row r="463" spans="1:11" ht="19.5" x14ac:dyDescent="0.5">
      <c r="A463" s="56">
        <v>802905</v>
      </c>
      <c r="B463" s="50"/>
      <c r="C463" s="51" t="s">
        <v>5994</v>
      </c>
      <c r="D463" s="51"/>
      <c r="E463" s="52">
        <v>2.38</v>
      </c>
      <c r="F463" s="52">
        <v>0.38</v>
      </c>
      <c r="G463" s="50">
        <v>2</v>
      </c>
      <c r="H463" s="53">
        <f t="shared" si="32"/>
        <v>3560200</v>
      </c>
      <c r="I463" s="24">
        <f t="shared" si="33"/>
        <v>10903000</v>
      </c>
      <c r="J463" s="23">
        <f t="shared" si="34"/>
        <v>4823000</v>
      </c>
      <c r="K463" s="24">
        <f t="shared" si="35"/>
        <v>9383000</v>
      </c>
    </row>
    <row r="464" spans="1:11" ht="19.5" x14ac:dyDescent="0.5">
      <c r="A464" s="56">
        <v>802910</v>
      </c>
      <c r="B464" s="50"/>
      <c r="C464" s="51" t="s">
        <v>5995</v>
      </c>
      <c r="D464" s="51"/>
      <c r="E464" s="52">
        <v>2.38</v>
      </c>
      <c r="F464" s="52">
        <v>0.38</v>
      </c>
      <c r="G464" s="50">
        <v>2</v>
      </c>
      <c r="H464" s="53">
        <f t="shared" si="32"/>
        <v>3560200</v>
      </c>
      <c r="I464" s="24">
        <f t="shared" si="33"/>
        <v>10903000</v>
      </c>
      <c r="J464" s="23">
        <f t="shared" si="34"/>
        <v>4823000</v>
      </c>
      <c r="K464" s="24">
        <f t="shared" si="35"/>
        <v>9383000</v>
      </c>
    </row>
    <row r="465" spans="1:11" ht="19.5" x14ac:dyDescent="0.5">
      <c r="A465" s="56">
        <v>802915</v>
      </c>
      <c r="B465" s="50"/>
      <c r="C465" s="51" t="s">
        <v>5996</v>
      </c>
      <c r="D465" s="51"/>
      <c r="E465" s="52">
        <v>0.95</v>
      </c>
      <c r="F465" s="52">
        <v>0.23</v>
      </c>
      <c r="G465" s="50">
        <v>0.72</v>
      </c>
      <c r="H465" s="53">
        <f t="shared" si="32"/>
        <v>1355300</v>
      </c>
      <c r="I465" s="24">
        <f t="shared" si="33"/>
        <v>4097500</v>
      </c>
      <c r="J465" s="23">
        <f t="shared" si="34"/>
        <v>1908700</v>
      </c>
      <c r="K465" s="24">
        <f t="shared" si="35"/>
        <v>3550300</v>
      </c>
    </row>
    <row r="466" spans="1:11" ht="19.5" x14ac:dyDescent="0.5">
      <c r="A466" s="56">
        <v>802920</v>
      </c>
      <c r="B466" s="50"/>
      <c r="C466" s="51" t="s">
        <v>5997</v>
      </c>
      <c r="D466" s="51"/>
      <c r="E466" s="52">
        <v>0.8</v>
      </c>
      <c r="F466" s="52">
        <v>0.19</v>
      </c>
      <c r="G466" s="50">
        <v>0.61</v>
      </c>
      <c r="H466" s="53">
        <f t="shared" si="32"/>
        <v>1144400</v>
      </c>
      <c r="I466" s="24">
        <f t="shared" si="33"/>
        <v>3462500</v>
      </c>
      <c r="J466" s="23">
        <f t="shared" si="34"/>
        <v>1608100</v>
      </c>
      <c r="K466" s="24">
        <f t="shared" si="35"/>
        <v>2998900</v>
      </c>
    </row>
    <row r="467" spans="1:11" ht="54" x14ac:dyDescent="0.5">
      <c r="A467" s="56">
        <v>802925</v>
      </c>
      <c r="B467" s="50"/>
      <c r="C467" s="51" t="s">
        <v>5998</v>
      </c>
      <c r="D467" s="51"/>
      <c r="E467" s="52">
        <v>1.47</v>
      </c>
      <c r="F467" s="52">
        <v>0.35</v>
      </c>
      <c r="G467" s="50">
        <v>1.1200000000000001</v>
      </c>
      <c r="H467" s="53">
        <f t="shared" si="32"/>
        <v>2102100</v>
      </c>
      <c r="I467" s="24">
        <f t="shared" si="33"/>
        <v>6359500.0000000009</v>
      </c>
      <c r="J467" s="23">
        <f t="shared" si="34"/>
        <v>2954700</v>
      </c>
      <c r="K467" s="24">
        <f t="shared" si="35"/>
        <v>5508300</v>
      </c>
    </row>
    <row r="468" spans="1:11" ht="54" x14ac:dyDescent="0.5">
      <c r="A468" s="56">
        <v>802930</v>
      </c>
      <c r="B468" s="50"/>
      <c r="C468" s="51" t="s">
        <v>5999</v>
      </c>
      <c r="D468" s="51"/>
      <c r="E468" s="52">
        <v>0.27</v>
      </c>
      <c r="F468" s="52">
        <v>7.0000000000000007E-2</v>
      </c>
      <c r="G468" s="50">
        <v>0.2</v>
      </c>
      <c r="H468" s="53">
        <f t="shared" si="32"/>
        <v>381300</v>
      </c>
      <c r="I468" s="24">
        <f t="shared" si="33"/>
        <v>1149500</v>
      </c>
      <c r="J468" s="23">
        <f t="shared" si="34"/>
        <v>541500</v>
      </c>
      <c r="K468" s="24">
        <f t="shared" si="35"/>
        <v>997500</v>
      </c>
    </row>
    <row r="469" spans="1:11" ht="19.5" x14ac:dyDescent="0.5">
      <c r="A469" s="56">
        <v>802935</v>
      </c>
      <c r="B469" s="50"/>
      <c r="C469" s="51" t="s">
        <v>6000</v>
      </c>
      <c r="D469" s="51"/>
      <c r="E469" s="52">
        <v>0.25</v>
      </c>
      <c r="F469" s="52">
        <v>0.05</v>
      </c>
      <c r="G469" s="50">
        <v>0.2</v>
      </c>
      <c r="H469" s="53">
        <f t="shared" si="32"/>
        <v>365500</v>
      </c>
      <c r="I469" s="24">
        <f t="shared" si="33"/>
        <v>1112500</v>
      </c>
      <c r="J469" s="23">
        <f t="shared" si="34"/>
        <v>504500</v>
      </c>
      <c r="K469" s="24">
        <f t="shared" si="35"/>
        <v>960500</v>
      </c>
    </row>
    <row r="470" spans="1:11" ht="36" x14ac:dyDescent="0.5">
      <c r="A470" s="56">
        <v>802940</v>
      </c>
      <c r="B470" s="50"/>
      <c r="C470" s="51" t="s">
        <v>6001</v>
      </c>
      <c r="D470" s="51"/>
      <c r="E470" s="52">
        <v>0.34</v>
      </c>
      <c r="F470" s="52">
        <v>0.08</v>
      </c>
      <c r="G470" s="50">
        <v>0.26</v>
      </c>
      <c r="H470" s="53">
        <f t="shared" si="32"/>
        <v>487000</v>
      </c>
      <c r="I470" s="24">
        <f t="shared" si="33"/>
        <v>1474000</v>
      </c>
      <c r="J470" s="23">
        <f t="shared" si="34"/>
        <v>683600</v>
      </c>
      <c r="K470" s="24">
        <f t="shared" si="35"/>
        <v>1276400</v>
      </c>
    </row>
    <row r="471" spans="1:11" ht="36" x14ac:dyDescent="0.5">
      <c r="A471" s="56">
        <v>802945</v>
      </c>
      <c r="B471" s="50"/>
      <c r="C471" s="51" t="s">
        <v>6002</v>
      </c>
      <c r="D471" s="51"/>
      <c r="E471" s="52">
        <v>0.34</v>
      </c>
      <c r="F471" s="52">
        <v>0.08</v>
      </c>
      <c r="G471" s="50">
        <v>0.26</v>
      </c>
      <c r="H471" s="53">
        <f t="shared" si="32"/>
        <v>487000</v>
      </c>
      <c r="I471" s="24">
        <f t="shared" si="33"/>
        <v>1474000</v>
      </c>
      <c r="J471" s="23">
        <f t="shared" si="34"/>
        <v>683600</v>
      </c>
      <c r="K471" s="24">
        <f t="shared" si="35"/>
        <v>1276400</v>
      </c>
    </row>
    <row r="472" spans="1:11" ht="36" x14ac:dyDescent="0.5">
      <c r="A472" s="56">
        <v>802950</v>
      </c>
      <c r="B472" s="50"/>
      <c r="C472" s="51" t="s">
        <v>6003</v>
      </c>
      <c r="D472" s="51"/>
      <c r="E472" s="52">
        <v>0.81</v>
      </c>
      <c r="F472" s="52">
        <v>0.19</v>
      </c>
      <c r="G472" s="50">
        <v>0.62</v>
      </c>
      <c r="H472" s="53">
        <f t="shared" si="32"/>
        <v>1160700</v>
      </c>
      <c r="I472" s="24">
        <f t="shared" si="33"/>
        <v>3513500</v>
      </c>
      <c r="J472" s="23">
        <f t="shared" si="34"/>
        <v>1628700</v>
      </c>
      <c r="K472" s="24">
        <f t="shared" si="35"/>
        <v>3042300</v>
      </c>
    </row>
    <row r="473" spans="1:11" ht="36" x14ac:dyDescent="0.5">
      <c r="A473" s="56">
        <v>802955</v>
      </c>
      <c r="B473" s="50"/>
      <c r="C473" s="51" t="s">
        <v>6004</v>
      </c>
      <c r="D473" s="51"/>
      <c r="E473" s="52">
        <v>0.74</v>
      </c>
      <c r="F473" s="52">
        <v>0.18</v>
      </c>
      <c r="G473" s="50">
        <v>0.56000000000000005</v>
      </c>
      <c r="H473" s="53">
        <f t="shared" si="32"/>
        <v>1055000</v>
      </c>
      <c r="I473" s="24">
        <f t="shared" si="33"/>
        <v>3189000.0000000005</v>
      </c>
      <c r="J473" s="23">
        <f t="shared" si="34"/>
        <v>1486600</v>
      </c>
      <c r="K473" s="24">
        <f t="shared" si="35"/>
        <v>2763400</v>
      </c>
    </row>
    <row r="474" spans="1:11" ht="36" x14ac:dyDescent="0.5">
      <c r="A474" s="56">
        <v>802975</v>
      </c>
      <c r="B474" s="50"/>
      <c r="C474" s="51" t="s">
        <v>6005</v>
      </c>
      <c r="D474" s="51"/>
      <c r="E474" s="52">
        <v>3.25</v>
      </c>
      <c r="F474" s="52">
        <v>0.77</v>
      </c>
      <c r="G474" s="50">
        <v>2.48</v>
      </c>
      <c r="H474" s="53">
        <f t="shared" si="32"/>
        <v>4650700</v>
      </c>
      <c r="I474" s="24">
        <f t="shared" si="33"/>
        <v>14072500</v>
      </c>
      <c r="J474" s="23">
        <f t="shared" si="34"/>
        <v>6533300</v>
      </c>
      <c r="K474" s="24">
        <f t="shared" si="35"/>
        <v>12187700</v>
      </c>
    </row>
    <row r="475" spans="1:11" ht="36" x14ac:dyDescent="0.5">
      <c r="A475" s="56">
        <v>802980</v>
      </c>
      <c r="B475" s="50"/>
      <c r="C475" s="51" t="s">
        <v>6006</v>
      </c>
      <c r="D475" s="51"/>
      <c r="E475" s="52">
        <v>2.12</v>
      </c>
      <c r="F475" s="52">
        <v>0.5</v>
      </c>
      <c r="G475" s="50">
        <v>1.62</v>
      </c>
      <c r="H475" s="53">
        <f t="shared" si="32"/>
        <v>3035600</v>
      </c>
      <c r="I475" s="24">
        <f t="shared" si="33"/>
        <v>9187000</v>
      </c>
      <c r="J475" s="23">
        <f t="shared" si="34"/>
        <v>4262200</v>
      </c>
      <c r="K475" s="24">
        <f t="shared" si="35"/>
        <v>7955800</v>
      </c>
    </row>
    <row r="476" spans="1:11" ht="36" x14ac:dyDescent="0.5">
      <c r="A476" s="56">
        <v>802985</v>
      </c>
      <c r="B476" s="50"/>
      <c r="C476" s="51" t="s">
        <v>6007</v>
      </c>
      <c r="D476" s="51"/>
      <c r="E476" s="52">
        <v>2.83</v>
      </c>
      <c r="F476" s="52">
        <v>0.45</v>
      </c>
      <c r="G476" s="50">
        <v>2.38</v>
      </c>
      <c r="H476" s="53">
        <f t="shared" si="32"/>
        <v>4234900</v>
      </c>
      <c r="I476" s="24">
        <f t="shared" si="33"/>
        <v>12970500</v>
      </c>
      <c r="J476" s="23">
        <f t="shared" si="34"/>
        <v>5735300</v>
      </c>
      <c r="K476" s="24">
        <f t="shared" si="35"/>
        <v>11161700</v>
      </c>
    </row>
    <row r="477" spans="1:11" ht="19.5" x14ac:dyDescent="0.5">
      <c r="A477" s="56">
        <v>802990</v>
      </c>
      <c r="B477" s="50"/>
      <c r="C477" s="51" t="s">
        <v>6008</v>
      </c>
      <c r="D477" s="51"/>
      <c r="E477" s="52">
        <v>3.63</v>
      </c>
      <c r="F477" s="52">
        <v>0.86</v>
      </c>
      <c r="G477" s="50">
        <v>2.77</v>
      </c>
      <c r="H477" s="53">
        <f t="shared" si="32"/>
        <v>5194500</v>
      </c>
      <c r="I477" s="24">
        <f t="shared" si="33"/>
        <v>15718000</v>
      </c>
      <c r="J477" s="23">
        <f t="shared" si="34"/>
        <v>7297200</v>
      </c>
      <c r="K477" s="24">
        <f t="shared" si="35"/>
        <v>13612800</v>
      </c>
    </row>
    <row r="478" spans="1:11" ht="36" x14ac:dyDescent="0.5">
      <c r="A478" s="56">
        <v>802995</v>
      </c>
      <c r="B478" s="50"/>
      <c r="C478" s="51" t="s">
        <v>6009</v>
      </c>
      <c r="D478" s="51"/>
      <c r="E478" s="52">
        <v>5.75</v>
      </c>
      <c r="F478" s="52">
        <v>1.08</v>
      </c>
      <c r="G478" s="50">
        <v>4.67</v>
      </c>
      <c r="H478" s="53">
        <f t="shared" si="32"/>
        <v>8465300</v>
      </c>
      <c r="I478" s="24">
        <f t="shared" si="33"/>
        <v>25815000</v>
      </c>
      <c r="J478" s="23">
        <f t="shared" si="34"/>
        <v>11618200</v>
      </c>
      <c r="K478" s="24">
        <f t="shared" si="35"/>
        <v>22265800</v>
      </c>
    </row>
    <row r="479" spans="1:11" ht="36" x14ac:dyDescent="0.5">
      <c r="A479" s="56">
        <v>803000</v>
      </c>
      <c r="B479" s="50"/>
      <c r="C479" s="51" t="s">
        <v>6010</v>
      </c>
      <c r="D479" s="51"/>
      <c r="E479" s="52">
        <v>1.02</v>
      </c>
      <c r="F479" s="52">
        <v>0.28000000000000003</v>
      </c>
      <c r="G479" s="50">
        <v>0.74</v>
      </c>
      <c r="H479" s="53">
        <f t="shared" si="32"/>
        <v>1427400</v>
      </c>
      <c r="I479" s="24">
        <f t="shared" si="33"/>
        <v>4292000</v>
      </c>
      <c r="J479" s="23">
        <f t="shared" si="34"/>
        <v>2042400</v>
      </c>
      <c r="K479" s="24">
        <f t="shared" si="35"/>
        <v>3729600</v>
      </c>
    </row>
    <row r="480" spans="1:11" ht="36" x14ac:dyDescent="0.5">
      <c r="A480" s="56">
        <v>803005</v>
      </c>
      <c r="B480" s="50"/>
      <c r="C480" s="51" t="s">
        <v>6011</v>
      </c>
      <c r="D480" s="51"/>
      <c r="E480" s="52">
        <v>1.02</v>
      </c>
      <c r="F480" s="52">
        <v>0.28000000000000003</v>
      </c>
      <c r="G480" s="50">
        <v>0.74</v>
      </c>
      <c r="H480" s="53">
        <f t="shared" si="32"/>
        <v>1427400</v>
      </c>
      <c r="I480" s="24">
        <f t="shared" si="33"/>
        <v>4292000</v>
      </c>
      <c r="J480" s="23">
        <f t="shared" si="34"/>
        <v>2042400</v>
      </c>
      <c r="K480" s="24">
        <f t="shared" si="35"/>
        <v>3729600</v>
      </c>
    </row>
    <row r="481" spans="1:11" ht="36" x14ac:dyDescent="0.5">
      <c r="A481" s="56">
        <v>803010</v>
      </c>
      <c r="B481" s="50"/>
      <c r="C481" s="51" t="s">
        <v>6012</v>
      </c>
      <c r="D481" s="51"/>
      <c r="E481" s="52">
        <v>1.02</v>
      </c>
      <c r="F481" s="52">
        <v>0.28000000000000003</v>
      </c>
      <c r="G481" s="50">
        <v>0.74</v>
      </c>
      <c r="H481" s="53">
        <f t="shared" si="32"/>
        <v>1427400</v>
      </c>
      <c r="I481" s="24">
        <f t="shared" si="33"/>
        <v>4292000</v>
      </c>
      <c r="J481" s="23">
        <f t="shared" si="34"/>
        <v>2042400</v>
      </c>
      <c r="K481" s="24">
        <f t="shared" si="35"/>
        <v>3729600</v>
      </c>
    </row>
    <row r="482" spans="1:11" ht="36" x14ac:dyDescent="0.5">
      <c r="A482" s="56">
        <v>803015</v>
      </c>
      <c r="B482" s="50"/>
      <c r="C482" s="51" t="s">
        <v>6013</v>
      </c>
      <c r="D482" s="51"/>
      <c r="E482" s="52">
        <v>1.02</v>
      </c>
      <c r="F482" s="52">
        <v>0.28000000000000003</v>
      </c>
      <c r="G482" s="50">
        <v>0.74</v>
      </c>
      <c r="H482" s="53">
        <f t="shared" si="32"/>
        <v>1427400</v>
      </c>
      <c r="I482" s="24">
        <f t="shared" si="33"/>
        <v>4292000</v>
      </c>
      <c r="J482" s="23">
        <f t="shared" si="34"/>
        <v>2042400</v>
      </c>
      <c r="K482" s="24">
        <f t="shared" si="35"/>
        <v>3729600</v>
      </c>
    </row>
    <row r="483" spans="1:11" ht="36" x14ac:dyDescent="0.5">
      <c r="A483" s="56">
        <v>803020</v>
      </c>
      <c r="B483" s="50"/>
      <c r="C483" s="51" t="s">
        <v>6014</v>
      </c>
      <c r="D483" s="51"/>
      <c r="E483" s="52">
        <v>0.97</v>
      </c>
      <c r="F483" s="52">
        <v>0.23</v>
      </c>
      <c r="G483" s="50">
        <v>0.74</v>
      </c>
      <c r="H483" s="53">
        <f t="shared" si="32"/>
        <v>1387900</v>
      </c>
      <c r="I483" s="24">
        <f t="shared" si="33"/>
        <v>4199500</v>
      </c>
      <c r="J483" s="23">
        <f t="shared" si="34"/>
        <v>1949900</v>
      </c>
      <c r="K483" s="24">
        <f t="shared" si="35"/>
        <v>3637100</v>
      </c>
    </row>
    <row r="484" spans="1:11" ht="36" x14ac:dyDescent="0.5">
      <c r="A484" s="56">
        <v>803025</v>
      </c>
      <c r="B484" s="50"/>
      <c r="C484" s="51" t="s">
        <v>6015</v>
      </c>
      <c r="D484" s="51"/>
      <c r="E484" s="52">
        <v>0.97</v>
      </c>
      <c r="F484" s="52">
        <v>0.23</v>
      </c>
      <c r="G484" s="50">
        <v>0.74</v>
      </c>
      <c r="H484" s="53">
        <f t="shared" si="32"/>
        <v>1387900</v>
      </c>
      <c r="I484" s="24">
        <f t="shared" si="33"/>
        <v>4199500</v>
      </c>
      <c r="J484" s="23">
        <f t="shared" si="34"/>
        <v>1949900</v>
      </c>
      <c r="K484" s="24">
        <f t="shared" si="35"/>
        <v>3637100</v>
      </c>
    </row>
    <row r="485" spans="1:11" ht="72" x14ac:dyDescent="0.5">
      <c r="A485" s="56">
        <v>803030</v>
      </c>
      <c r="B485" s="50"/>
      <c r="C485" s="51" t="s">
        <v>6016</v>
      </c>
      <c r="D485" s="51"/>
      <c r="E485" s="52">
        <v>0.97</v>
      </c>
      <c r="F485" s="52">
        <v>0.23</v>
      </c>
      <c r="G485" s="50">
        <v>0.74</v>
      </c>
      <c r="H485" s="53">
        <f t="shared" si="32"/>
        <v>1387900</v>
      </c>
      <c r="I485" s="24">
        <f t="shared" si="33"/>
        <v>4199500</v>
      </c>
      <c r="J485" s="23">
        <f t="shared" si="34"/>
        <v>1949900</v>
      </c>
      <c r="K485" s="24">
        <f t="shared" si="35"/>
        <v>3637100</v>
      </c>
    </row>
    <row r="486" spans="1:11" ht="72" x14ac:dyDescent="0.5">
      <c r="A486" s="56">
        <v>803035</v>
      </c>
      <c r="B486" s="50"/>
      <c r="C486" s="51" t="s">
        <v>6017</v>
      </c>
      <c r="D486" s="51"/>
      <c r="E486" s="52">
        <v>0.97</v>
      </c>
      <c r="F486" s="52">
        <v>0.23</v>
      </c>
      <c r="G486" s="50">
        <v>0.74</v>
      </c>
      <c r="H486" s="53">
        <f t="shared" si="32"/>
        <v>1387900</v>
      </c>
      <c r="I486" s="24">
        <f t="shared" si="33"/>
        <v>4199500</v>
      </c>
      <c r="J486" s="23">
        <f t="shared" si="34"/>
        <v>1949900</v>
      </c>
      <c r="K486" s="24">
        <f t="shared" si="35"/>
        <v>3637100</v>
      </c>
    </row>
    <row r="487" spans="1:11" ht="36" x14ac:dyDescent="0.5">
      <c r="A487" s="56">
        <v>803040</v>
      </c>
      <c r="B487" s="50"/>
      <c r="C487" s="51" t="s">
        <v>6018</v>
      </c>
      <c r="D487" s="51"/>
      <c r="E487" s="52">
        <v>1.02</v>
      </c>
      <c r="F487" s="52">
        <v>0.28000000000000003</v>
      </c>
      <c r="G487" s="50">
        <v>0.74</v>
      </c>
      <c r="H487" s="53">
        <f t="shared" si="32"/>
        <v>1427400</v>
      </c>
      <c r="I487" s="24">
        <f t="shared" si="33"/>
        <v>4292000</v>
      </c>
      <c r="J487" s="23">
        <f t="shared" si="34"/>
        <v>2042400</v>
      </c>
      <c r="K487" s="24">
        <f t="shared" si="35"/>
        <v>3729600</v>
      </c>
    </row>
    <row r="488" spans="1:11" ht="36" x14ac:dyDescent="0.5">
      <c r="A488" s="56">
        <v>803045</v>
      </c>
      <c r="B488" s="50"/>
      <c r="C488" s="51" t="s">
        <v>6019</v>
      </c>
      <c r="D488" s="51"/>
      <c r="E488" s="52">
        <v>1.02</v>
      </c>
      <c r="F488" s="52">
        <v>0.28000000000000003</v>
      </c>
      <c r="G488" s="50">
        <v>0.74</v>
      </c>
      <c r="H488" s="53">
        <f t="shared" si="32"/>
        <v>1427400</v>
      </c>
      <c r="I488" s="24">
        <f t="shared" si="33"/>
        <v>4292000</v>
      </c>
      <c r="J488" s="23">
        <f t="shared" si="34"/>
        <v>2042400</v>
      </c>
      <c r="K488" s="24">
        <f t="shared" si="35"/>
        <v>3729600</v>
      </c>
    </row>
    <row r="489" spans="1:11" ht="36" x14ac:dyDescent="0.5">
      <c r="A489" s="56">
        <v>803050</v>
      </c>
      <c r="B489" s="50"/>
      <c r="C489" s="51" t="s">
        <v>6020</v>
      </c>
      <c r="D489" s="51"/>
      <c r="E489" s="52">
        <v>0.97</v>
      </c>
      <c r="F489" s="52">
        <v>0.23</v>
      </c>
      <c r="G489" s="50">
        <v>0.74</v>
      </c>
      <c r="H489" s="53">
        <f t="shared" si="32"/>
        <v>1387900</v>
      </c>
      <c r="I489" s="24">
        <f t="shared" si="33"/>
        <v>4199500</v>
      </c>
      <c r="J489" s="23">
        <f t="shared" si="34"/>
        <v>1949900</v>
      </c>
      <c r="K489" s="24">
        <f t="shared" si="35"/>
        <v>3637100</v>
      </c>
    </row>
    <row r="490" spans="1:11" ht="36" x14ac:dyDescent="0.5">
      <c r="A490" s="56">
        <v>803055</v>
      </c>
      <c r="B490" s="50"/>
      <c r="C490" s="51" t="s">
        <v>6021</v>
      </c>
      <c r="D490" s="51"/>
      <c r="E490" s="52">
        <v>0.97</v>
      </c>
      <c r="F490" s="52">
        <v>0.23</v>
      </c>
      <c r="G490" s="50">
        <v>0.74</v>
      </c>
      <c r="H490" s="53">
        <f t="shared" si="32"/>
        <v>1387900</v>
      </c>
      <c r="I490" s="24">
        <f t="shared" si="33"/>
        <v>4199500</v>
      </c>
      <c r="J490" s="23">
        <f t="shared" si="34"/>
        <v>1949900</v>
      </c>
      <c r="K490" s="24">
        <f t="shared" si="35"/>
        <v>3637100</v>
      </c>
    </row>
    <row r="491" spans="1:11" ht="36" x14ac:dyDescent="0.5">
      <c r="A491" s="56">
        <v>803060</v>
      </c>
      <c r="B491" s="50"/>
      <c r="C491" s="51" t="s">
        <v>6022</v>
      </c>
      <c r="D491" s="51"/>
      <c r="E491" s="52">
        <v>0.97</v>
      </c>
      <c r="F491" s="52">
        <v>0.23</v>
      </c>
      <c r="G491" s="50">
        <v>0.74</v>
      </c>
      <c r="H491" s="53">
        <f t="shared" si="32"/>
        <v>1387900</v>
      </c>
      <c r="I491" s="24">
        <f t="shared" si="33"/>
        <v>4199500</v>
      </c>
      <c r="J491" s="23">
        <f t="shared" si="34"/>
        <v>1949900</v>
      </c>
      <c r="K491" s="24">
        <f t="shared" si="35"/>
        <v>3637100</v>
      </c>
    </row>
    <row r="492" spans="1:11" ht="36" x14ac:dyDescent="0.5">
      <c r="A492" s="56">
        <v>803065</v>
      </c>
      <c r="B492" s="50"/>
      <c r="C492" s="51" t="s">
        <v>6023</v>
      </c>
      <c r="D492" s="51"/>
      <c r="E492" s="52">
        <v>0.97</v>
      </c>
      <c r="F492" s="52">
        <v>0.23</v>
      </c>
      <c r="G492" s="50">
        <v>0.74</v>
      </c>
      <c r="H492" s="53">
        <f t="shared" si="32"/>
        <v>1387900</v>
      </c>
      <c r="I492" s="24">
        <f t="shared" si="33"/>
        <v>4199500</v>
      </c>
      <c r="J492" s="23">
        <f t="shared" si="34"/>
        <v>1949900</v>
      </c>
      <c r="K492" s="24">
        <f t="shared" si="35"/>
        <v>3637100</v>
      </c>
    </row>
    <row r="493" spans="1:11" ht="36" x14ac:dyDescent="0.5">
      <c r="A493" s="56">
        <v>803070</v>
      </c>
      <c r="B493" s="50"/>
      <c r="C493" s="51" t="s">
        <v>6024</v>
      </c>
      <c r="D493" s="51"/>
      <c r="E493" s="52">
        <v>0.97</v>
      </c>
      <c r="F493" s="52">
        <v>0.23</v>
      </c>
      <c r="G493" s="50">
        <v>0.74</v>
      </c>
      <c r="H493" s="53">
        <f t="shared" si="32"/>
        <v>1387900</v>
      </c>
      <c r="I493" s="24">
        <f t="shared" si="33"/>
        <v>4199500</v>
      </c>
      <c r="J493" s="23">
        <f t="shared" si="34"/>
        <v>1949900</v>
      </c>
      <c r="K493" s="24">
        <f t="shared" si="35"/>
        <v>3637100</v>
      </c>
    </row>
    <row r="494" spans="1:11" ht="36" x14ac:dyDescent="0.5">
      <c r="A494" s="56">
        <v>803075</v>
      </c>
      <c r="B494" s="50"/>
      <c r="C494" s="51" t="s">
        <v>6025</v>
      </c>
      <c r="D494" s="51"/>
      <c r="E494" s="52">
        <v>1.02</v>
      </c>
      <c r="F494" s="52">
        <v>0.28000000000000003</v>
      </c>
      <c r="G494" s="50">
        <v>0.74</v>
      </c>
      <c r="H494" s="53">
        <f t="shared" si="32"/>
        <v>1427400</v>
      </c>
      <c r="I494" s="24">
        <f t="shared" si="33"/>
        <v>4292000</v>
      </c>
      <c r="J494" s="23">
        <f t="shared" si="34"/>
        <v>2042400</v>
      </c>
      <c r="K494" s="24">
        <f t="shared" si="35"/>
        <v>3729600</v>
      </c>
    </row>
    <row r="495" spans="1:11" ht="36" x14ac:dyDescent="0.5">
      <c r="A495" s="56">
        <v>803080</v>
      </c>
      <c r="B495" s="50"/>
      <c r="C495" s="51" t="s">
        <v>6026</v>
      </c>
      <c r="D495" s="51"/>
      <c r="E495" s="52">
        <v>1.02</v>
      </c>
      <c r="F495" s="52">
        <v>0.28000000000000003</v>
      </c>
      <c r="G495" s="50">
        <v>0.74</v>
      </c>
      <c r="H495" s="53">
        <f t="shared" si="32"/>
        <v>1427400</v>
      </c>
      <c r="I495" s="24">
        <f t="shared" si="33"/>
        <v>4292000</v>
      </c>
      <c r="J495" s="23">
        <f t="shared" si="34"/>
        <v>2042400</v>
      </c>
      <c r="K495" s="24">
        <f t="shared" si="35"/>
        <v>3729600</v>
      </c>
    </row>
    <row r="496" spans="1:11" ht="36" x14ac:dyDescent="0.5">
      <c r="A496" s="56">
        <v>803085</v>
      </c>
      <c r="B496" s="50"/>
      <c r="C496" s="51" t="s">
        <v>6027</v>
      </c>
      <c r="D496" s="51"/>
      <c r="E496" s="52">
        <v>1.02</v>
      </c>
      <c r="F496" s="52">
        <v>0.28000000000000003</v>
      </c>
      <c r="G496" s="50">
        <v>0.74</v>
      </c>
      <c r="H496" s="53">
        <f t="shared" si="32"/>
        <v>1427400</v>
      </c>
      <c r="I496" s="24">
        <f t="shared" si="33"/>
        <v>4292000</v>
      </c>
      <c r="J496" s="23">
        <f t="shared" si="34"/>
        <v>2042400</v>
      </c>
      <c r="K496" s="24">
        <f t="shared" si="35"/>
        <v>3729600</v>
      </c>
    </row>
    <row r="497" spans="1:11" ht="36" x14ac:dyDescent="0.5">
      <c r="A497" s="56">
        <v>803090</v>
      </c>
      <c r="B497" s="50"/>
      <c r="C497" s="51" t="s">
        <v>6028</v>
      </c>
      <c r="D497" s="51"/>
      <c r="E497" s="52">
        <v>0.88</v>
      </c>
      <c r="F497" s="52">
        <v>0.14000000000000001</v>
      </c>
      <c r="G497" s="50">
        <v>0.74</v>
      </c>
      <c r="H497" s="53">
        <f t="shared" si="32"/>
        <v>1316800</v>
      </c>
      <c r="I497" s="24">
        <f t="shared" si="33"/>
        <v>4033000</v>
      </c>
      <c r="J497" s="23">
        <f t="shared" si="34"/>
        <v>1783400</v>
      </c>
      <c r="K497" s="24">
        <f t="shared" si="35"/>
        <v>3470600</v>
      </c>
    </row>
    <row r="498" spans="1:11" ht="36" x14ac:dyDescent="0.5">
      <c r="A498" s="56">
        <v>803095</v>
      </c>
      <c r="B498" s="50"/>
      <c r="C498" s="51" t="s">
        <v>6029</v>
      </c>
      <c r="D498" s="51"/>
      <c r="E498" s="52">
        <v>0.88</v>
      </c>
      <c r="F498" s="52">
        <v>0.14000000000000001</v>
      </c>
      <c r="G498" s="50">
        <v>0.74</v>
      </c>
      <c r="H498" s="53">
        <f t="shared" si="32"/>
        <v>1316800</v>
      </c>
      <c r="I498" s="24">
        <f t="shared" si="33"/>
        <v>4033000</v>
      </c>
      <c r="J498" s="23">
        <f t="shared" si="34"/>
        <v>1783400</v>
      </c>
      <c r="K498" s="24">
        <f t="shared" si="35"/>
        <v>3470600</v>
      </c>
    </row>
    <row r="499" spans="1:11" ht="36" x14ac:dyDescent="0.5">
      <c r="A499" s="56">
        <v>803096</v>
      </c>
      <c r="B499" s="50"/>
      <c r="C499" s="51" t="s">
        <v>6030</v>
      </c>
      <c r="D499" s="51"/>
      <c r="E499" s="52">
        <v>0.88</v>
      </c>
      <c r="F499" s="52">
        <v>0.14000000000000001</v>
      </c>
      <c r="G499" s="50">
        <v>0.74</v>
      </c>
      <c r="H499" s="53">
        <f t="shared" si="32"/>
        <v>1316800</v>
      </c>
      <c r="I499" s="24">
        <f t="shared" si="33"/>
        <v>4033000</v>
      </c>
      <c r="J499" s="23">
        <f t="shared" si="34"/>
        <v>1783400</v>
      </c>
      <c r="K499" s="24">
        <f t="shared" si="35"/>
        <v>3470600</v>
      </c>
    </row>
    <row r="500" spans="1:11" ht="36" x14ac:dyDescent="0.5">
      <c r="A500" s="56">
        <v>803100</v>
      </c>
      <c r="B500" s="50"/>
      <c r="C500" s="51" t="s">
        <v>6031</v>
      </c>
      <c r="D500" s="51"/>
      <c r="E500" s="52">
        <v>0.88</v>
      </c>
      <c r="F500" s="52">
        <v>0.14000000000000001</v>
      </c>
      <c r="G500" s="50">
        <v>0.74</v>
      </c>
      <c r="H500" s="53">
        <f t="shared" si="32"/>
        <v>1316800</v>
      </c>
      <c r="I500" s="24">
        <f t="shared" si="33"/>
        <v>4033000</v>
      </c>
      <c r="J500" s="23">
        <f t="shared" si="34"/>
        <v>1783400</v>
      </c>
      <c r="K500" s="24">
        <f t="shared" si="35"/>
        <v>3470600</v>
      </c>
    </row>
    <row r="501" spans="1:11" ht="36" x14ac:dyDescent="0.5">
      <c r="A501" s="56">
        <v>803101</v>
      </c>
      <c r="B501" s="50"/>
      <c r="C501" s="51" t="s">
        <v>6032</v>
      </c>
      <c r="D501" s="51"/>
      <c r="E501" s="52">
        <v>0.88</v>
      </c>
      <c r="F501" s="52">
        <v>0.14000000000000001</v>
      </c>
      <c r="G501" s="50">
        <v>0.74</v>
      </c>
      <c r="H501" s="53">
        <f t="shared" si="32"/>
        <v>1316800</v>
      </c>
      <c r="I501" s="24">
        <f t="shared" si="33"/>
        <v>4033000</v>
      </c>
      <c r="J501" s="23">
        <f t="shared" si="34"/>
        <v>1783400</v>
      </c>
      <c r="K501" s="24">
        <f t="shared" si="35"/>
        <v>3470600</v>
      </c>
    </row>
    <row r="502" spans="1:11" ht="36" x14ac:dyDescent="0.5">
      <c r="A502" s="56">
        <v>803105</v>
      </c>
      <c r="B502" s="50"/>
      <c r="C502" s="51" t="s">
        <v>6033</v>
      </c>
      <c r="D502" s="51"/>
      <c r="E502" s="52">
        <v>0.88</v>
      </c>
      <c r="F502" s="52">
        <v>0.14000000000000001</v>
      </c>
      <c r="G502" s="50">
        <v>0.74</v>
      </c>
      <c r="H502" s="53">
        <f t="shared" si="32"/>
        <v>1316800</v>
      </c>
      <c r="I502" s="24">
        <f t="shared" si="33"/>
        <v>4033000</v>
      </c>
      <c r="J502" s="23">
        <f t="shared" si="34"/>
        <v>1783400</v>
      </c>
      <c r="K502" s="24">
        <f t="shared" si="35"/>
        <v>3470600</v>
      </c>
    </row>
    <row r="503" spans="1:11" ht="36" x14ac:dyDescent="0.5">
      <c r="A503" s="56">
        <v>803106</v>
      </c>
      <c r="B503" s="50"/>
      <c r="C503" s="51" t="s">
        <v>6034</v>
      </c>
      <c r="D503" s="51"/>
      <c r="E503" s="52">
        <v>0.88</v>
      </c>
      <c r="F503" s="52">
        <v>0.14000000000000001</v>
      </c>
      <c r="G503" s="50">
        <v>0.74</v>
      </c>
      <c r="H503" s="53">
        <f t="shared" si="32"/>
        <v>1316800</v>
      </c>
      <c r="I503" s="24">
        <f t="shared" si="33"/>
        <v>4033000</v>
      </c>
      <c r="J503" s="23">
        <f t="shared" si="34"/>
        <v>1783400</v>
      </c>
      <c r="K503" s="24">
        <f t="shared" si="35"/>
        <v>3470600</v>
      </c>
    </row>
    <row r="504" spans="1:11" ht="36" x14ac:dyDescent="0.5">
      <c r="A504" s="56">
        <v>803110</v>
      </c>
      <c r="B504" s="50"/>
      <c r="C504" s="51" t="s">
        <v>6035</v>
      </c>
      <c r="D504" s="51"/>
      <c r="E504" s="52">
        <v>0.88</v>
      </c>
      <c r="F504" s="52">
        <v>0.14000000000000001</v>
      </c>
      <c r="G504" s="50">
        <v>0.74</v>
      </c>
      <c r="H504" s="53">
        <f t="shared" si="32"/>
        <v>1316800</v>
      </c>
      <c r="I504" s="24">
        <f t="shared" si="33"/>
        <v>4033000</v>
      </c>
      <c r="J504" s="23">
        <f t="shared" si="34"/>
        <v>1783400</v>
      </c>
      <c r="K504" s="24">
        <f t="shared" si="35"/>
        <v>3470600</v>
      </c>
    </row>
    <row r="505" spans="1:11" ht="36" x14ac:dyDescent="0.5">
      <c r="A505" s="56">
        <v>803111</v>
      </c>
      <c r="B505" s="50"/>
      <c r="C505" s="51" t="s">
        <v>6036</v>
      </c>
      <c r="D505" s="51"/>
      <c r="E505" s="52">
        <v>0.88</v>
      </c>
      <c r="F505" s="52">
        <v>0.14000000000000001</v>
      </c>
      <c r="G505" s="50">
        <v>0.74</v>
      </c>
      <c r="H505" s="53">
        <f t="shared" si="32"/>
        <v>1316800</v>
      </c>
      <c r="I505" s="24">
        <f t="shared" si="33"/>
        <v>4033000</v>
      </c>
      <c r="J505" s="23">
        <f t="shared" si="34"/>
        <v>1783400</v>
      </c>
      <c r="K505" s="24">
        <f t="shared" si="35"/>
        <v>3470600</v>
      </c>
    </row>
    <row r="506" spans="1:11" ht="36" x14ac:dyDescent="0.5">
      <c r="A506" s="56">
        <v>803115</v>
      </c>
      <c r="B506" s="50"/>
      <c r="C506" s="51" t="s">
        <v>6037</v>
      </c>
      <c r="D506" s="51"/>
      <c r="E506" s="52">
        <v>0.88</v>
      </c>
      <c r="F506" s="52">
        <v>0.14000000000000001</v>
      </c>
      <c r="G506" s="50">
        <v>0.74</v>
      </c>
      <c r="H506" s="53">
        <f t="shared" si="32"/>
        <v>1316800</v>
      </c>
      <c r="I506" s="24">
        <f t="shared" si="33"/>
        <v>4033000</v>
      </c>
      <c r="J506" s="23">
        <f t="shared" si="34"/>
        <v>1783400</v>
      </c>
      <c r="K506" s="24">
        <f t="shared" si="35"/>
        <v>3470600</v>
      </c>
    </row>
    <row r="507" spans="1:11" ht="36" x14ac:dyDescent="0.5">
      <c r="A507" s="56">
        <v>803116</v>
      </c>
      <c r="B507" s="50"/>
      <c r="C507" s="51" t="s">
        <v>6038</v>
      </c>
      <c r="D507" s="51"/>
      <c r="E507" s="52">
        <v>0.88</v>
      </c>
      <c r="F507" s="52">
        <v>0.14000000000000001</v>
      </c>
      <c r="G507" s="50">
        <v>0.74</v>
      </c>
      <c r="H507" s="53">
        <f t="shared" si="32"/>
        <v>1316800</v>
      </c>
      <c r="I507" s="24">
        <f t="shared" si="33"/>
        <v>4033000</v>
      </c>
      <c r="J507" s="23">
        <f t="shared" si="34"/>
        <v>1783400</v>
      </c>
      <c r="K507" s="24">
        <f t="shared" si="35"/>
        <v>3470600</v>
      </c>
    </row>
    <row r="508" spans="1:11" ht="36" x14ac:dyDescent="0.5">
      <c r="A508" s="56">
        <v>803120</v>
      </c>
      <c r="B508" s="50"/>
      <c r="C508" s="51" t="s">
        <v>6039</v>
      </c>
      <c r="D508" s="51"/>
      <c r="E508" s="52">
        <v>0.88</v>
      </c>
      <c r="F508" s="52">
        <v>0.14000000000000001</v>
      </c>
      <c r="G508" s="50">
        <v>0.74</v>
      </c>
      <c r="H508" s="53">
        <f t="shared" si="32"/>
        <v>1316800</v>
      </c>
      <c r="I508" s="24">
        <f t="shared" si="33"/>
        <v>4033000</v>
      </c>
      <c r="J508" s="23">
        <f t="shared" si="34"/>
        <v>1783400</v>
      </c>
      <c r="K508" s="24">
        <f t="shared" si="35"/>
        <v>3470600</v>
      </c>
    </row>
    <row r="509" spans="1:11" ht="36" x14ac:dyDescent="0.5">
      <c r="A509" s="56">
        <v>803121</v>
      </c>
      <c r="B509" s="50"/>
      <c r="C509" s="51" t="s">
        <v>6040</v>
      </c>
      <c r="D509" s="51"/>
      <c r="E509" s="52">
        <v>0.88</v>
      </c>
      <c r="F509" s="52">
        <v>0.14000000000000001</v>
      </c>
      <c r="G509" s="50">
        <v>0.74</v>
      </c>
      <c r="H509" s="53">
        <f t="shared" si="32"/>
        <v>1316800</v>
      </c>
      <c r="I509" s="24">
        <f t="shared" si="33"/>
        <v>4033000</v>
      </c>
      <c r="J509" s="23">
        <f t="shared" si="34"/>
        <v>1783400</v>
      </c>
      <c r="K509" s="24">
        <f t="shared" si="35"/>
        <v>3470600</v>
      </c>
    </row>
    <row r="510" spans="1:11" ht="36" x14ac:dyDescent="0.5">
      <c r="A510" s="56">
        <v>803130</v>
      </c>
      <c r="B510" s="50"/>
      <c r="C510" s="51" t="s">
        <v>6041</v>
      </c>
      <c r="D510" s="51"/>
      <c r="E510" s="52">
        <v>0.89</v>
      </c>
      <c r="F510" s="52">
        <v>0.21</v>
      </c>
      <c r="G510" s="50">
        <v>0.68</v>
      </c>
      <c r="H510" s="53">
        <f t="shared" si="32"/>
        <v>1274300</v>
      </c>
      <c r="I510" s="24">
        <f t="shared" si="33"/>
        <v>3856500.0000000005</v>
      </c>
      <c r="J510" s="23">
        <f t="shared" si="34"/>
        <v>1789300</v>
      </c>
      <c r="K510" s="24">
        <f t="shared" si="35"/>
        <v>3339700</v>
      </c>
    </row>
    <row r="511" spans="1:11" ht="36" x14ac:dyDescent="0.5">
      <c r="A511" s="56">
        <v>803131</v>
      </c>
      <c r="B511" s="50"/>
      <c r="C511" s="51" t="s">
        <v>6042</v>
      </c>
      <c r="D511" s="51"/>
      <c r="E511" s="52">
        <v>0.89</v>
      </c>
      <c r="F511" s="52">
        <v>0.21</v>
      </c>
      <c r="G511" s="50">
        <v>0.68</v>
      </c>
      <c r="H511" s="53">
        <f t="shared" si="32"/>
        <v>1274300</v>
      </c>
      <c r="I511" s="24">
        <f t="shared" si="33"/>
        <v>3856500.0000000005</v>
      </c>
      <c r="J511" s="23">
        <f t="shared" si="34"/>
        <v>1789300</v>
      </c>
      <c r="K511" s="24">
        <f t="shared" si="35"/>
        <v>3339700</v>
      </c>
    </row>
    <row r="512" spans="1:11" ht="36" x14ac:dyDescent="0.5">
      <c r="A512" s="56">
        <v>803135</v>
      </c>
      <c r="B512" s="50"/>
      <c r="C512" s="51" t="s">
        <v>6043</v>
      </c>
      <c r="D512" s="51"/>
      <c r="E512" s="52">
        <v>0.72</v>
      </c>
      <c r="F512" s="52">
        <v>0.17</v>
      </c>
      <c r="G512" s="50">
        <v>0.55000000000000004</v>
      </c>
      <c r="H512" s="53">
        <f t="shared" si="32"/>
        <v>1030800.0000000001</v>
      </c>
      <c r="I512" s="24">
        <f t="shared" si="33"/>
        <v>3119500</v>
      </c>
      <c r="J512" s="23">
        <f t="shared" si="34"/>
        <v>1447500</v>
      </c>
      <c r="K512" s="24">
        <f t="shared" si="35"/>
        <v>2701500</v>
      </c>
    </row>
    <row r="513" spans="1:11" ht="36" x14ac:dyDescent="0.5">
      <c r="A513" s="56">
        <v>803136</v>
      </c>
      <c r="B513" s="50"/>
      <c r="C513" s="51" t="s">
        <v>6044</v>
      </c>
      <c r="D513" s="51"/>
      <c r="E513" s="52">
        <v>0.72</v>
      </c>
      <c r="F513" s="52">
        <v>0.17</v>
      </c>
      <c r="G513" s="50">
        <v>0.55000000000000004</v>
      </c>
      <c r="H513" s="53">
        <f t="shared" si="32"/>
        <v>1030800.0000000001</v>
      </c>
      <c r="I513" s="24">
        <f t="shared" si="33"/>
        <v>3119500</v>
      </c>
      <c r="J513" s="23">
        <f t="shared" si="34"/>
        <v>1447500</v>
      </c>
      <c r="K513" s="24">
        <f t="shared" si="35"/>
        <v>2701500</v>
      </c>
    </row>
    <row r="514" spans="1:11" ht="36" x14ac:dyDescent="0.5">
      <c r="A514" s="56">
        <v>803140</v>
      </c>
      <c r="B514" s="50"/>
      <c r="C514" s="51" t="s">
        <v>6045</v>
      </c>
      <c r="D514" s="51"/>
      <c r="E514" s="52">
        <v>0.59</v>
      </c>
      <c r="F514" s="52">
        <v>0.14000000000000001</v>
      </c>
      <c r="G514" s="50">
        <v>0.45</v>
      </c>
      <c r="H514" s="53">
        <f t="shared" si="32"/>
        <v>844100</v>
      </c>
      <c r="I514" s="24">
        <f t="shared" si="33"/>
        <v>2554000</v>
      </c>
      <c r="J514" s="23">
        <f t="shared" si="34"/>
        <v>1186000</v>
      </c>
      <c r="K514" s="24">
        <f t="shared" si="35"/>
        <v>2212000</v>
      </c>
    </row>
    <row r="515" spans="1:11" ht="36" x14ac:dyDescent="0.5">
      <c r="A515" s="56">
        <v>803145</v>
      </c>
      <c r="B515" s="50"/>
      <c r="C515" s="51" t="s">
        <v>6046</v>
      </c>
      <c r="D515" s="51"/>
      <c r="E515" s="52">
        <v>0.94</v>
      </c>
      <c r="F515" s="52">
        <v>0.14000000000000001</v>
      </c>
      <c r="G515" s="50">
        <v>0.8</v>
      </c>
      <c r="H515" s="53">
        <f t="shared" ref="H515:H578" si="36">F515*790000+G515*1630000</f>
        <v>1414600</v>
      </c>
      <c r="I515" s="24">
        <f t="shared" ref="I515:I578" si="37">F515*1850000+G515*5100000</f>
        <v>4339000</v>
      </c>
      <c r="J515" s="23">
        <f t="shared" ref="J515:J578" si="38">F515*1850000+G515*2060000</f>
        <v>1907000</v>
      </c>
      <c r="K515" s="24">
        <f t="shared" ref="K515:K578" si="39">F515*1850000+G515*4340000</f>
        <v>3731000</v>
      </c>
    </row>
    <row r="516" spans="1:11" ht="19.5" x14ac:dyDescent="0.5">
      <c r="A516" s="56">
        <v>803150</v>
      </c>
      <c r="B516" s="50"/>
      <c r="C516" s="51" t="s">
        <v>6047</v>
      </c>
      <c r="D516" s="51"/>
      <c r="E516" s="52">
        <v>1.04</v>
      </c>
      <c r="F516" s="52">
        <v>0.24</v>
      </c>
      <c r="G516" s="50">
        <v>0.8</v>
      </c>
      <c r="H516" s="53">
        <f t="shared" si="36"/>
        <v>1493600</v>
      </c>
      <c r="I516" s="24">
        <f t="shared" si="37"/>
        <v>4524000</v>
      </c>
      <c r="J516" s="23">
        <f t="shared" si="38"/>
        <v>2092000</v>
      </c>
      <c r="K516" s="24">
        <f t="shared" si="39"/>
        <v>3916000</v>
      </c>
    </row>
    <row r="517" spans="1:11" ht="36" x14ac:dyDescent="0.5">
      <c r="A517" s="56">
        <v>803155</v>
      </c>
      <c r="B517" s="50"/>
      <c r="C517" s="51" t="s">
        <v>6048</v>
      </c>
      <c r="D517" s="51"/>
      <c r="E517" s="52">
        <v>1.06</v>
      </c>
      <c r="F517" s="52">
        <v>0.32</v>
      </c>
      <c r="G517" s="50">
        <v>0.74</v>
      </c>
      <c r="H517" s="53">
        <f t="shared" si="36"/>
        <v>1459000</v>
      </c>
      <c r="I517" s="24">
        <f t="shared" si="37"/>
        <v>4366000</v>
      </c>
      <c r="J517" s="23">
        <f t="shared" si="38"/>
        <v>2116400</v>
      </c>
      <c r="K517" s="24">
        <f t="shared" si="39"/>
        <v>3803600</v>
      </c>
    </row>
    <row r="518" spans="1:11" ht="36" x14ac:dyDescent="0.5">
      <c r="A518" s="56">
        <v>803160</v>
      </c>
      <c r="B518" s="50"/>
      <c r="C518" s="51" t="s">
        <v>6049</v>
      </c>
      <c r="D518" s="51"/>
      <c r="E518" s="52">
        <v>0.85</v>
      </c>
      <c r="F518" s="52">
        <v>0.17</v>
      </c>
      <c r="G518" s="50">
        <v>0.68</v>
      </c>
      <c r="H518" s="53">
        <f t="shared" si="36"/>
        <v>1242700</v>
      </c>
      <c r="I518" s="24">
        <f t="shared" si="37"/>
        <v>3782500.0000000005</v>
      </c>
      <c r="J518" s="23">
        <f t="shared" si="38"/>
        <v>1715300</v>
      </c>
      <c r="K518" s="24">
        <f t="shared" si="39"/>
        <v>3265700</v>
      </c>
    </row>
    <row r="519" spans="1:11" ht="36" x14ac:dyDescent="0.5">
      <c r="A519" s="56">
        <v>803161</v>
      </c>
      <c r="B519" s="50"/>
      <c r="C519" s="51" t="s">
        <v>6050</v>
      </c>
      <c r="D519" s="51"/>
      <c r="E519" s="52">
        <v>0.85</v>
      </c>
      <c r="F519" s="52">
        <v>0.17</v>
      </c>
      <c r="G519" s="50">
        <v>0.68</v>
      </c>
      <c r="H519" s="53">
        <f t="shared" si="36"/>
        <v>1242700</v>
      </c>
      <c r="I519" s="24">
        <f t="shared" si="37"/>
        <v>3782500.0000000005</v>
      </c>
      <c r="J519" s="23">
        <f t="shared" si="38"/>
        <v>1715300</v>
      </c>
      <c r="K519" s="24">
        <f t="shared" si="39"/>
        <v>3265700</v>
      </c>
    </row>
    <row r="520" spans="1:11" ht="54" x14ac:dyDescent="0.5">
      <c r="A520" s="56">
        <v>803162</v>
      </c>
      <c r="B520" s="50"/>
      <c r="C520" s="51" t="s">
        <v>6051</v>
      </c>
      <c r="D520" s="51"/>
      <c r="E520" s="52">
        <v>0.65</v>
      </c>
      <c r="F520" s="52">
        <v>0.25</v>
      </c>
      <c r="G520" s="50">
        <v>0.4</v>
      </c>
      <c r="H520" s="53">
        <f t="shared" si="36"/>
        <v>849500</v>
      </c>
      <c r="I520" s="24">
        <f t="shared" si="37"/>
        <v>2502500</v>
      </c>
      <c r="J520" s="23">
        <f t="shared" si="38"/>
        <v>1286500</v>
      </c>
      <c r="K520" s="24">
        <f t="shared" si="39"/>
        <v>2198500</v>
      </c>
    </row>
    <row r="521" spans="1:11" ht="36" x14ac:dyDescent="0.5">
      <c r="A521" s="56">
        <v>803165</v>
      </c>
      <c r="B521" s="50"/>
      <c r="C521" s="51" t="s">
        <v>6052</v>
      </c>
      <c r="D521" s="51"/>
      <c r="E521" s="52">
        <v>0.88</v>
      </c>
      <c r="F521" s="52">
        <v>0.14000000000000001</v>
      </c>
      <c r="G521" s="50">
        <v>0.74</v>
      </c>
      <c r="H521" s="53">
        <f t="shared" si="36"/>
        <v>1316800</v>
      </c>
      <c r="I521" s="24">
        <f t="shared" si="37"/>
        <v>4033000</v>
      </c>
      <c r="J521" s="23">
        <f t="shared" si="38"/>
        <v>1783400</v>
      </c>
      <c r="K521" s="24">
        <f t="shared" si="39"/>
        <v>3470600</v>
      </c>
    </row>
    <row r="522" spans="1:11" ht="36" x14ac:dyDescent="0.5">
      <c r="A522" s="56">
        <v>803166</v>
      </c>
      <c r="B522" s="50"/>
      <c r="C522" s="51" t="s">
        <v>6053</v>
      </c>
      <c r="D522" s="51"/>
      <c r="E522" s="52">
        <v>0.88</v>
      </c>
      <c r="F522" s="52">
        <v>0.14000000000000001</v>
      </c>
      <c r="G522" s="50">
        <v>0.74</v>
      </c>
      <c r="H522" s="53">
        <f t="shared" si="36"/>
        <v>1316800</v>
      </c>
      <c r="I522" s="24">
        <f t="shared" si="37"/>
        <v>4033000</v>
      </c>
      <c r="J522" s="23">
        <f t="shared" si="38"/>
        <v>1783400</v>
      </c>
      <c r="K522" s="24">
        <f t="shared" si="39"/>
        <v>3470600</v>
      </c>
    </row>
    <row r="523" spans="1:11" ht="36" x14ac:dyDescent="0.5">
      <c r="A523" s="56">
        <v>803170</v>
      </c>
      <c r="B523" s="50"/>
      <c r="C523" s="51" t="s">
        <v>6054</v>
      </c>
      <c r="D523" s="51"/>
      <c r="E523" s="52">
        <v>1.62</v>
      </c>
      <c r="F523" s="52">
        <v>0.14000000000000001</v>
      </c>
      <c r="G523" s="50">
        <v>1.48</v>
      </c>
      <c r="H523" s="53">
        <f t="shared" si="36"/>
        <v>2523000</v>
      </c>
      <c r="I523" s="24">
        <f t="shared" si="37"/>
        <v>7807000</v>
      </c>
      <c r="J523" s="23">
        <f t="shared" si="38"/>
        <v>3307800</v>
      </c>
      <c r="K523" s="24">
        <f t="shared" si="39"/>
        <v>6682200</v>
      </c>
    </row>
    <row r="524" spans="1:11" ht="36" x14ac:dyDescent="0.5">
      <c r="A524" s="56">
        <v>803172</v>
      </c>
      <c r="B524" s="50"/>
      <c r="C524" s="51" t="s">
        <v>6055</v>
      </c>
      <c r="D524" s="51"/>
      <c r="E524" s="52">
        <v>1.62</v>
      </c>
      <c r="F524" s="52">
        <v>0.14000000000000001</v>
      </c>
      <c r="G524" s="50">
        <v>1.48</v>
      </c>
      <c r="H524" s="53">
        <f t="shared" si="36"/>
        <v>2523000</v>
      </c>
      <c r="I524" s="24">
        <f t="shared" si="37"/>
        <v>7807000</v>
      </c>
      <c r="J524" s="23">
        <f t="shared" si="38"/>
        <v>3307800</v>
      </c>
      <c r="K524" s="24">
        <f t="shared" si="39"/>
        <v>6682200</v>
      </c>
    </row>
    <row r="525" spans="1:11" ht="36" x14ac:dyDescent="0.5">
      <c r="A525" s="56">
        <v>803175</v>
      </c>
      <c r="B525" s="50"/>
      <c r="C525" s="51" t="s">
        <v>6056</v>
      </c>
      <c r="D525" s="51"/>
      <c r="E525" s="52">
        <v>1.58</v>
      </c>
      <c r="F525" s="52">
        <v>0.14000000000000001</v>
      </c>
      <c r="G525" s="50">
        <v>1.44</v>
      </c>
      <c r="H525" s="53">
        <f t="shared" si="36"/>
        <v>2457800</v>
      </c>
      <c r="I525" s="24">
        <f t="shared" si="37"/>
        <v>7603000</v>
      </c>
      <c r="J525" s="23">
        <f t="shared" si="38"/>
        <v>3225400</v>
      </c>
      <c r="K525" s="24">
        <f t="shared" si="39"/>
        <v>6508600</v>
      </c>
    </row>
    <row r="526" spans="1:11" ht="19.5" x14ac:dyDescent="0.5">
      <c r="A526" s="56">
        <v>803180</v>
      </c>
      <c r="B526" s="50"/>
      <c r="C526" s="51" t="s">
        <v>6057</v>
      </c>
      <c r="D526" s="51"/>
      <c r="E526" s="52">
        <v>0.81</v>
      </c>
      <c r="F526" s="52">
        <v>0.13</v>
      </c>
      <c r="G526" s="50">
        <v>0.68</v>
      </c>
      <c r="H526" s="53">
        <f t="shared" si="36"/>
        <v>1211100</v>
      </c>
      <c r="I526" s="24">
        <f t="shared" si="37"/>
        <v>3708500.0000000005</v>
      </c>
      <c r="J526" s="23">
        <f t="shared" si="38"/>
        <v>1641300</v>
      </c>
      <c r="K526" s="24">
        <f t="shared" si="39"/>
        <v>3191700</v>
      </c>
    </row>
    <row r="527" spans="1:11" ht="36" x14ac:dyDescent="0.5">
      <c r="A527" s="56">
        <v>803185</v>
      </c>
      <c r="B527" s="50"/>
      <c r="C527" s="51" t="s">
        <v>6058</v>
      </c>
      <c r="D527" s="51"/>
      <c r="E527" s="52">
        <v>1.38</v>
      </c>
      <c r="F527" s="52">
        <v>0.5</v>
      </c>
      <c r="G527" s="50">
        <v>0.88</v>
      </c>
      <c r="H527" s="53">
        <f t="shared" si="36"/>
        <v>1829400</v>
      </c>
      <c r="I527" s="24">
        <f t="shared" si="37"/>
        <v>5413000</v>
      </c>
      <c r="J527" s="23">
        <f t="shared" si="38"/>
        <v>2737800</v>
      </c>
      <c r="K527" s="24">
        <f t="shared" si="39"/>
        <v>4744200</v>
      </c>
    </row>
    <row r="528" spans="1:11" ht="19.5" x14ac:dyDescent="0.5">
      <c r="A528" s="56">
        <v>803186</v>
      </c>
      <c r="B528" s="50"/>
      <c r="C528" s="51" t="s">
        <v>6059</v>
      </c>
      <c r="D528" s="51"/>
      <c r="E528" s="52">
        <v>1.38</v>
      </c>
      <c r="F528" s="52">
        <v>0.5</v>
      </c>
      <c r="G528" s="50">
        <v>0.88</v>
      </c>
      <c r="H528" s="53">
        <f t="shared" si="36"/>
        <v>1829400</v>
      </c>
      <c r="I528" s="24">
        <f t="shared" si="37"/>
        <v>5413000</v>
      </c>
      <c r="J528" s="23">
        <f t="shared" si="38"/>
        <v>2737800</v>
      </c>
      <c r="K528" s="24">
        <f t="shared" si="39"/>
        <v>4744200</v>
      </c>
    </row>
    <row r="529" spans="1:11" ht="19.5" x14ac:dyDescent="0.5">
      <c r="A529" s="56">
        <v>803190</v>
      </c>
      <c r="B529" s="50"/>
      <c r="C529" s="51" t="s">
        <v>6060</v>
      </c>
      <c r="D529" s="51"/>
      <c r="E529" s="52">
        <v>1.38</v>
      </c>
      <c r="F529" s="52">
        <v>0.5</v>
      </c>
      <c r="G529" s="50">
        <v>0.88</v>
      </c>
      <c r="H529" s="53">
        <f t="shared" si="36"/>
        <v>1829400</v>
      </c>
      <c r="I529" s="24">
        <f t="shared" si="37"/>
        <v>5413000</v>
      </c>
      <c r="J529" s="23">
        <f t="shared" si="38"/>
        <v>2737800</v>
      </c>
      <c r="K529" s="24">
        <f t="shared" si="39"/>
        <v>4744200</v>
      </c>
    </row>
    <row r="530" spans="1:11" ht="36" x14ac:dyDescent="0.5">
      <c r="A530" s="56">
        <v>803195</v>
      </c>
      <c r="B530" s="50"/>
      <c r="C530" s="51" t="s">
        <v>6061</v>
      </c>
      <c r="D530" s="51"/>
      <c r="E530" s="52">
        <v>1.38</v>
      </c>
      <c r="F530" s="52">
        <v>0.5</v>
      </c>
      <c r="G530" s="50">
        <v>0.88</v>
      </c>
      <c r="H530" s="53">
        <f t="shared" si="36"/>
        <v>1829400</v>
      </c>
      <c r="I530" s="24">
        <f t="shared" si="37"/>
        <v>5413000</v>
      </c>
      <c r="J530" s="23">
        <f t="shared" si="38"/>
        <v>2737800</v>
      </c>
      <c r="K530" s="24">
        <f t="shared" si="39"/>
        <v>4744200</v>
      </c>
    </row>
    <row r="531" spans="1:11" ht="36" x14ac:dyDescent="0.5">
      <c r="A531" s="56">
        <v>803200</v>
      </c>
      <c r="B531" s="50"/>
      <c r="C531" s="51" t="s">
        <v>6062</v>
      </c>
      <c r="D531" s="51"/>
      <c r="E531" s="52">
        <v>1.38</v>
      </c>
      <c r="F531" s="52">
        <v>0.5</v>
      </c>
      <c r="G531" s="50">
        <v>0.88</v>
      </c>
      <c r="H531" s="53">
        <f t="shared" si="36"/>
        <v>1829400</v>
      </c>
      <c r="I531" s="24">
        <f t="shared" si="37"/>
        <v>5413000</v>
      </c>
      <c r="J531" s="23">
        <f t="shared" si="38"/>
        <v>2737800</v>
      </c>
      <c r="K531" s="24">
        <f t="shared" si="39"/>
        <v>4744200</v>
      </c>
    </row>
    <row r="532" spans="1:11" ht="19.5" x14ac:dyDescent="0.5">
      <c r="A532" s="56">
        <v>803205</v>
      </c>
      <c r="B532" s="50"/>
      <c r="C532" s="51" t="s">
        <v>6063</v>
      </c>
      <c r="D532" s="51"/>
      <c r="E532" s="52">
        <v>1.38</v>
      </c>
      <c r="F532" s="52">
        <v>0.5</v>
      </c>
      <c r="G532" s="50">
        <v>0.88</v>
      </c>
      <c r="H532" s="53">
        <f t="shared" si="36"/>
        <v>1829400</v>
      </c>
      <c r="I532" s="24">
        <f t="shared" si="37"/>
        <v>5413000</v>
      </c>
      <c r="J532" s="23">
        <f t="shared" si="38"/>
        <v>2737800</v>
      </c>
      <c r="K532" s="24">
        <f t="shared" si="39"/>
        <v>4744200</v>
      </c>
    </row>
    <row r="533" spans="1:11" ht="19.5" x14ac:dyDescent="0.5">
      <c r="A533" s="56">
        <v>803210</v>
      </c>
      <c r="B533" s="50"/>
      <c r="C533" s="51" t="s">
        <v>6064</v>
      </c>
      <c r="D533" s="51"/>
      <c r="E533" s="52">
        <v>1.38</v>
      </c>
      <c r="F533" s="52">
        <v>0.5</v>
      </c>
      <c r="G533" s="50">
        <v>0.88</v>
      </c>
      <c r="H533" s="53">
        <f t="shared" si="36"/>
        <v>1829400</v>
      </c>
      <c r="I533" s="24">
        <f t="shared" si="37"/>
        <v>5413000</v>
      </c>
      <c r="J533" s="23">
        <f t="shared" si="38"/>
        <v>2737800</v>
      </c>
      <c r="K533" s="24">
        <f t="shared" si="39"/>
        <v>4744200</v>
      </c>
    </row>
    <row r="534" spans="1:11" ht="19.5" x14ac:dyDescent="0.5">
      <c r="A534" s="56">
        <v>803215</v>
      </c>
      <c r="B534" s="50"/>
      <c r="C534" s="51" t="s">
        <v>6065</v>
      </c>
      <c r="D534" s="51"/>
      <c r="E534" s="52">
        <v>1.38</v>
      </c>
      <c r="F534" s="52">
        <v>0.5</v>
      </c>
      <c r="G534" s="50">
        <v>0.88</v>
      </c>
      <c r="H534" s="53">
        <f t="shared" si="36"/>
        <v>1829400</v>
      </c>
      <c r="I534" s="24">
        <f t="shared" si="37"/>
        <v>5413000</v>
      </c>
      <c r="J534" s="23">
        <f t="shared" si="38"/>
        <v>2737800</v>
      </c>
      <c r="K534" s="24">
        <f t="shared" si="39"/>
        <v>4744200</v>
      </c>
    </row>
    <row r="535" spans="1:11" ht="36" x14ac:dyDescent="0.5">
      <c r="A535" s="56">
        <v>803220</v>
      </c>
      <c r="B535" s="50"/>
      <c r="C535" s="51" t="s">
        <v>6066</v>
      </c>
      <c r="D535" s="51"/>
      <c r="E535" s="52">
        <v>1.38</v>
      </c>
      <c r="F535" s="52">
        <v>0.5</v>
      </c>
      <c r="G535" s="50">
        <v>0.88</v>
      </c>
      <c r="H535" s="53">
        <f t="shared" si="36"/>
        <v>1829400</v>
      </c>
      <c r="I535" s="24">
        <f t="shared" si="37"/>
        <v>5413000</v>
      </c>
      <c r="J535" s="23">
        <f t="shared" si="38"/>
        <v>2737800</v>
      </c>
      <c r="K535" s="24">
        <f t="shared" si="39"/>
        <v>4744200</v>
      </c>
    </row>
    <row r="536" spans="1:11" ht="36" x14ac:dyDescent="0.5">
      <c r="A536" s="56">
        <v>803225</v>
      </c>
      <c r="B536" s="50"/>
      <c r="C536" s="51" t="s">
        <v>6067</v>
      </c>
      <c r="D536" s="51"/>
      <c r="E536" s="52">
        <v>1.38</v>
      </c>
      <c r="F536" s="52">
        <v>0.5</v>
      </c>
      <c r="G536" s="50">
        <v>0.88</v>
      </c>
      <c r="H536" s="53">
        <f t="shared" si="36"/>
        <v>1829400</v>
      </c>
      <c r="I536" s="24">
        <f t="shared" si="37"/>
        <v>5413000</v>
      </c>
      <c r="J536" s="23">
        <f t="shared" si="38"/>
        <v>2737800</v>
      </c>
      <c r="K536" s="24">
        <f t="shared" si="39"/>
        <v>4744200</v>
      </c>
    </row>
    <row r="537" spans="1:11" ht="36" x14ac:dyDescent="0.5">
      <c r="A537" s="56">
        <v>803235</v>
      </c>
      <c r="B537" s="50"/>
      <c r="C537" s="51" t="s">
        <v>6068</v>
      </c>
      <c r="D537" s="51"/>
      <c r="E537" s="52">
        <v>1.94</v>
      </c>
      <c r="F537" s="52">
        <v>0.31</v>
      </c>
      <c r="G537" s="50">
        <v>1.63</v>
      </c>
      <c r="H537" s="53">
        <f t="shared" si="36"/>
        <v>2901800</v>
      </c>
      <c r="I537" s="24">
        <f t="shared" si="37"/>
        <v>8886500</v>
      </c>
      <c r="J537" s="23">
        <f t="shared" si="38"/>
        <v>3931300</v>
      </c>
      <c r="K537" s="24">
        <f t="shared" si="39"/>
        <v>7647700</v>
      </c>
    </row>
    <row r="538" spans="1:11" ht="19.5" x14ac:dyDescent="0.5">
      <c r="A538" s="56">
        <v>803240</v>
      </c>
      <c r="B538" s="50"/>
      <c r="C538" s="51" t="s">
        <v>6069</v>
      </c>
      <c r="D538" s="51"/>
      <c r="E538" s="52">
        <v>1.27</v>
      </c>
      <c r="F538" s="52">
        <v>0.2</v>
      </c>
      <c r="G538" s="50">
        <v>1.07</v>
      </c>
      <c r="H538" s="53">
        <f t="shared" si="36"/>
        <v>1902100</v>
      </c>
      <c r="I538" s="24">
        <f t="shared" si="37"/>
        <v>5827000</v>
      </c>
      <c r="J538" s="23">
        <f t="shared" si="38"/>
        <v>2574200</v>
      </c>
      <c r="K538" s="24">
        <f t="shared" si="39"/>
        <v>5013800</v>
      </c>
    </row>
    <row r="539" spans="1:11" ht="19.5" x14ac:dyDescent="0.5">
      <c r="A539" s="56">
        <v>803245</v>
      </c>
      <c r="B539" s="50"/>
      <c r="C539" s="51" t="s">
        <v>6070</v>
      </c>
      <c r="D539" s="51"/>
      <c r="E539" s="52">
        <v>1.27</v>
      </c>
      <c r="F539" s="52">
        <v>0.2</v>
      </c>
      <c r="G539" s="50">
        <v>1.07</v>
      </c>
      <c r="H539" s="53">
        <f t="shared" si="36"/>
        <v>1902100</v>
      </c>
      <c r="I539" s="24">
        <f t="shared" si="37"/>
        <v>5827000</v>
      </c>
      <c r="J539" s="23">
        <f t="shared" si="38"/>
        <v>2574200</v>
      </c>
      <c r="K539" s="24">
        <f t="shared" si="39"/>
        <v>5013800</v>
      </c>
    </row>
    <row r="540" spans="1:11" ht="19.5" x14ac:dyDescent="0.5">
      <c r="A540" s="56">
        <v>803250</v>
      </c>
      <c r="B540" s="50"/>
      <c r="C540" s="51" t="s">
        <v>6071</v>
      </c>
      <c r="D540" s="51"/>
      <c r="E540" s="52">
        <v>1.38</v>
      </c>
      <c r="F540" s="52">
        <v>0.5</v>
      </c>
      <c r="G540" s="50">
        <v>0.88</v>
      </c>
      <c r="H540" s="53">
        <f t="shared" si="36"/>
        <v>1829400</v>
      </c>
      <c r="I540" s="24">
        <f t="shared" si="37"/>
        <v>5413000</v>
      </c>
      <c r="J540" s="23">
        <f t="shared" si="38"/>
        <v>2737800</v>
      </c>
      <c r="K540" s="24">
        <f t="shared" si="39"/>
        <v>4744200</v>
      </c>
    </row>
    <row r="541" spans="1:11" ht="19.5" x14ac:dyDescent="0.5">
      <c r="A541" s="56">
        <v>803251</v>
      </c>
      <c r="B541" s="50"/>
      <c r="C541" s="51" t="s">
        <v>6072</v>
      </c>
      <c r="D541" s="51"/>
      <c r="E541" s="52">
        <v>1.38</v>
      </c>
      <c r="F541" s="52">
        <v>0.5</v>
      </c>
      <c r="G541" s="50">
        <v>0.88</v>
      </c>
      <c r="H541" s="53">
        <f t="shared" si="36"/>
        <v>1829400</v>
      </c>
      <c r="I541" s="24">
        <f t="shared" si="37"/>
        <v>5413000</v>
      </c>
      <c r="J541" s="23">
        <f t="shared" si="38"/>
        <v>2737800</v>
      </c>
      <c r="K541" s="24">
        <f t="shared" si="39"/>
        <v>4744200</v>
      </c>
    </row>
    <row r="542" spans="1:11" ht="19.5" x14ac:dyDescent="0.5">
      <c r="A542" s="56">
        <v>803255</v>
      </c>
      <c r="B542" s="50"/>
      <c r="C542" s="51" t="s">
        <v>6073</v>
      </c>
      <c r="D542" s="51"/>
      <c r="E542" s="52">
        <v>1.38</v>
      </c>
      <c r="F542" s="52">
        <v>0.5</v>
      </c>
      <c r="G542" s="50">
        <v>0.88</v>
      </c>
      <c r="H542" s="53">
        <f t="shared" si="36"/>
        <v>1829400</v>
      </c>
      <c r="I542" s="24">
        <f t="shared" si="37"/>
        <v>5413000</v>
      </c>
      <c r="J542" s="23">
        <f t="shared" si="38"/>
        <v>2737800</v>
      </c>
      <c r="K542" s="24">
        <f t="shared" si="39"/>
        <v>4744200</v>
      </c>
    </row>
    <row r="543" spans="1:11" ht="19.5" x14ac:dyDescent="0.5">
      <c r="A543" s="56">
        <v>803260</v>
      </c>
      <c r="B543" s="50"/>
      <c r="C543" s="51" t="s">
        <v>6074</v>
      </c>
      <c r="D543" s="51"/>
      <c r="E543" s="52">
        <v>1.38</v>
      </c>
      <c r="F543" s="52">
        <v>0.5</v>
      </c>
      <c r="G543" s="50">
        <v>0.88</v>
      </c>
      <c r="H543" s="53">
        <f t="shared" si="36"/>
        <v>1829400</v>
      </c>
      <c r="I543" s="24">
        <f t="shared" si="37"/>
        <v>5413000</v>
      </c>
      <c r="J543" s="23">
        <f t="shared" si="38"/>
        <v>2737800</v>
      </c>
      <c r="K543" s="24">
        <f t="shared" si="39"/>
        <v>4744200</v>
      </c>
    </row>
    <row r="544" spans="1:11" ht="19.5" x14ac:dyDescent="0.5">
      <c r="A544" s="56">
        <v>803265</v>
      </c>
      <c r="B544" s="50"/>
      <c r="C544" s="51" t="s">
        <v>6075</v>
      </c>
      <c r="D544" s="51"/>
      <c r="E544" s="52">
        <v>0.72</v>
      </c>
      <c r="F544" s="52">
        <v>0.17</v>
      </c>
      <c r="G544" s="50">
        <v>0.55000000000000004</v>
      </c>
      <c r="H544" s="53">
        <f t="shared" si="36"/>
        <v>1030800.0000000001</v>
      </c>
      <c r="I544" s="24">
        <f t="shared" si="37"/>
        <v>3119500</v>
      </c>
      <c r="J544" s="23">
        <f t="shared" si="38"/>
        <v>1447500</v>
      </c>
      <c r="K544" s="24">
        <f t="shared" si="39"/>
        <v>2701500</v>
      </c>
    </row>
    <row r="545" spans="1:11" ht="54" x14ac:dyDescent="0.5">
      <c r="A545" s="56">
        <v>803270</v>
      </c>
      <c r="B545" s="50"/>
      <c r="C545" s="51" t="s">
        <v>6076</v>
      </c>
      <c r="D545" s="51"/>
      <c r="E545" s="52">
        <v>0.69</v>
      </c>
      <c r="F545" s="52">
        <v>0.17</v>
      </c>
      <c r="G545" s="50">
        <v>0.52</v>
      </c>
      <c r="H545" s="53">
        <f t="shared" si="36"/>
        <v>981900</v>
      </c>
      <c r="I545" s="24">
        <f t="shared" si="37"/>
        <v>2966500</v>
      </c>
      <c r="J545" s="23">
        <f t="shared" si="38"/>
        <v>1385700</v>
      </c>
      <c r="K545" s="24">
        <f t="shared" si="39"/>
        <v>2571300</v>
      </c>
    </row>
    <row r="546" spans="1:11" ht="36" x14ac:dyDescent="0.5">
      <c r="A546" s="56">
        <v>803275</v>
      </c>
      <c r="B546" s="50"/>
      <c r="C546" s="51" t="s">
        <v>6077</v>
      </c>
      <c r="D546" s="51"/>
      <c r="E546" s="52">
        <v>0.8</v>
      </c>
      <c r="F546" s="52">
        <v>0.19</v>
      </c>
      <c r="G546" s="50">
        <v>0.61</v>
      </c>
      <c r="H546" s="53">
        <f t="shared" si="36"/>
        <v>1144400</v>
      </c>
      <c r="I546" s="24">
        <f t="shared" si="37"/>
        <v>3462500</v>
      </c>
      <c r="J546" s="23">
        <f t="shared" si="38"/>
        <v>1608100</v>
      </c>
      <c r="K546" s="24">
        <f t="shared" si="39"/>
        <v>2998900</v>
      </c>
    </row>
    <row r="547" spans="1:11" ht="19.5" x14ac:dyDescent="0.5">
      <c r="A547" s="56">
        <v>803276</v>
      </c>
      <c r="B547" s="50"/>
      <c r="C547" s="51" t="s">
        <v>6078</v>
      </c>
      <c r="D547" s="51"/>
      <c r="E547" s="52">
        <v>0.8</v>
      </c>
      <c r="F547" s="52">
        <v>0.19</v>
      </c>
      <c r="G547" s="50">
        <v>0.61</v>
      </c>
      <c r="H547" s="53">
        <f t="shared" si="36"/>
        <v>1144400</v>
      </c>
      <c r="I547" s="24">
        <f t="shared" si="37"/>
        <v>3462500</v>
      </c>
      <c r="J547" s="23">
        <f t="shared" si="38"/>
        <v>1608100</v>
      </c>
      <c r="K547" s="24">
        <f t="shared" si="39"/>
        <v>2998900</v>
      </c>
    </row>
    <row r="548" spans="1:11" ht="36" x14ac:dyDescent="0.5">
      <c r="A548" s="56">
        <v>803277</v>
      </c>
      <c r="B548" s="50"/>
      <c r="C548" s="51" t="s">
        <v>6079</v>
      </c>
      <c r="D548" s="51"/>
      <c r="E548" s="52">
        <v>0.8</v>
      </c>
      <c r="F548" s="52">
        <v>0.19</v>
      </c>
      <c r="G548" s="50">
        <v>0.61</v>
      </c>
      <c r="H548" s="53">
        <f t="shared" si="36"/>
        <v>1144400</v>
      </c>
      <c r="I548" s="24">
        <f t="shared" si="37"/>
        <v>3462500</v>
      </c>
      <c r="J548" s="23">
        <f t="shared" si="38"/>
        <v>1608100</v>
      </c>
      <c r="K548" s="24">
        <f t="shared" si="39"/>
        <v>2998900</v>
      </c>
    </row>
    <row r="549" spans="1:11" ht="36" x14ac:dyDescent="0.5">
      <c r="A549" s="56">
        <v>803278</v>
      </c>
      <c r="B549" s="50"/>
      <c r="C549" s="51" t="s">
        <v>6080</v>
      </c>
      <c r="D549" s="51"/>
      <c r="E549" s="52">
        <v>0.8</v>
      </c>
      <c r="F549" s="52">
        <v>0.19</v>
      </c>
      <c r="G549" s="50">
        <v>0.61</v>
      </c>
      <c r="H549" s="53">
        <f t="shared" si="36"/>
        <v>1144400</v>
      </c>
      <c r="I549" s="24">
        <f t="shared" si="37"/>
        <v>3462500</v>
      </c>
      <c r="J549" s="23">
        <f t="shared" si="38"/>
        <v>1608100</v>
      </c>
      <c r="K549" s="24">
        <f t="shared" si="39"/>
        <v>2998900</v>
      </c>
    </row>
    <row r="550" spans="1:11" ht="36" x14ac:dyDescent="0.5">
      <c r="A550" s="56">
        <v>803280</v>
      </c>
      <c r="B550" s="50"/>
      <c r="C550" s="51" t="s">
        <v>6081</v>
      </c>
      <c r="D550" s="51"/>
      <c r="E550" s="52">
        <v>1.37</v>
      </c>
      <c r="F550" s="52">
        <v>0.33</v>
      </c>
      <c r="G550" s="50">
        <v>1.04</v>
      </c>
      <c r="H550" s="53">
        <f t="shared" si="36"/>
        <v>1955900</v>
      </c>
      <c r="I550" s="24">
        <f t="shared" si="37"/>
        <v>5914500</v>
      </c>
      <c r="J550" s="23">
        <f t="shared" si="38"/>
        <v>2752900</v>
      </c>
      <c r="K550" s="24">
        <f t="shared" si="39"/>
        <v>5124100</v>
      </c>
    </row>
    <row r="551" spans="1:11" ht="36" x14ac:dyDescent="0.5">
      <c r="A551" s="56">
        <v>803281</v>
      </c>
      <c r="B551" s="50"/>
      <c r="C551" s="51" t="s">
        <v>6082</v>
      </c>
      <c r="D551" s="51"/>
      <c r="E551" s="52">
        <v>1.37</v>
      </c>
      <c r="F551" s="52">
        <v>0.33</v>
      </c>
      <c r="G551" s="50">
        <v>1.04</v>
      </c>
      <c r="H551" s="53">
        <f t="shared" si="36"/>
        <v>1955900</v>
      </c>
      <c r="I551" s="24">
        <f t="shared" si="37"/>
        <v>5914500</v>
      </c>
      <c r="J551" s="23">
        <f t="shared" si="38"/>
        <v>2752900</v>
      </c>
      <c r="K551" s="24">
        <f t="shared" si="39"/>
        <v>5124100</v>
      </c>
    </row>
    <row r="552" spans="1:11" ht="19.5" x14ac:dyDescent="0.5">
      <c r="A552" s="56">
        <v>803282</v>
      </c>
      <c r="B552" s="50"/>
      <c r="C552" s="51" t="s">
        <v>6083</v>
      </c>
      <c r="D552" s="51"/>
      <c r="E552" s="52">
        <v>1.37</v>
      </c>
      <c r="F552" s="52">
        <v>0.33</v>
      </c>
      <c r="G552" s="50">
        <v>1.04</v>
      </c>
      <c r="H552" s="53">
        <f t="shared" si="36"/>
        <v>1955900</v>
      </c>
      <c r="I552" s="24">
        <f t="shared" si="37"/>
        <v>5914500</v>
      </c>
      <c r="J552" s="23">
        <f t="shared" si="38"/>
        <v>2752900</v>
      </c>
      <c r="K552" s="24">
        <f t="shared" si="39"/>
        <v>5124100</v>
      </c>
    </row>
    <row r="553" spans="1:11" ht="36" x14ac:dyDescent="0.5">
      <c r="A553" s="56">
        <v>803283</v>
      </c>
      <c r="B553" s="50"/>
      <c r="C553" s="51" t="s">
        <v>6084</v>
      </c>
      <c r="D553" s="51"/>
      <c r="E553" s="52">
        <v>1.37</v>
      </c>
      <c r="F553" s="52">
        <v>0.33</v>
      </c>
      <c r="G553" s="50">
        <v>1.04</v>
      </c>
      <c r="H553" s="53">
        <f t="shared" si="36"/>
        <v>1955900</v>
      </c>
      <c r="I553" s="24">
        <f t="shared" si="37"/>
        <v>5914500</v>
      </c>
      <c r="J553" s="23">
        <f t="shared" si="38"/>
        <v>2752900</v>
      </c>
      <c r="K553" s="24">
        <f t="shared" si="39"/>
        <v>5124100</v>
      </c>
    </row>
    <row r="554" spans="1:11" ht="36" x14ac:dyDescent="0.5">
      <c r="A554" s="56">
        <v>803284</v>
      </c>
      <c r="B554" s="50"/>
      <c r="C554" s="51" t="s">
        <v>6085</v>
      </c>
      <c r="D554" s="51"/>
      <c r="E554" s="52">
        <v>1</v>
      </c>
      <c r="F554" s="52">
        <v>0.32</v>
      </c>
      <c r="G554" s="50">
        <v>0.68</v>
      </c>
      <c r="H554" s="53">
        <f t="shared" si="36"/>
        <v>1361200</v>
      </c>
      <c r="I554" s="24">
        <f t="shared" si="37"/>
        <v>4060000.0000000005</v>
      </c>
      <c r="J554" s="23">
        <f t="shared" si="38"/>
        <v>1992800</v>
      </c>
      <c r="K554" s="24">
        <f t="shared" si="39"/>
        <v>3543200</v>
      </c>
    </row>
    <row r="555" spans="1:11" ht="36" x14ac:dyDescent="0.5">
      <c r="A555" s="56">
        <v>803285</v>
      </c>
      <c r="B555" s="50"/>
      <c r="C555" s="51" t="s">
        <v>6086</v>
      </c>
      <c r="D555" s="51"/>
      <c r="E555" s="52">
        <v>1</v>
      </c>
      <c r="F555" s="52">
        <v>0.32</v>
      </c>
      <c r="G555" s="50">
        <v>0.68</v>
      </c>
      <c r="H555" s="53">
        <f t="shared" si="36"/>
        <v>1361200</v>
      </c>
      <c r="I555" s="24">
        <f t="shared" si="37"/>
        <v>4060000.0000000005</v>
      </c>
      <c r="J555" s="23">
        <f t="shared" si="38"/>
        <v>1992800</v>
      </c>
      <c r="K555" s="24">
        <f t="shared" si="39"/>
        <v>3543200</v>
      </c>
    </row>
    <row r="556" spans="1:11" ht="36" x14ac:dyDescent="0.5">
      <c r="A556" s="56">
        <v>803286</v>
      </c>
      <c r="B556" s="50"/>
      <c r="C556" s="51" t="s">
        <v>6087</v>
      </c>
      <c r="D556" s="51"/>
      <c r="E556" s="52">
        <v>1</v>
      </c>
      <c r="F556" s="52">
        <v>0.32</v>
      </c>
      <c r="G556" s="50">
        <v>0.68</v>
      </c>
      <c r="H556" s="53">
        <f t="shared" si="36"/>
        <v>1361200</v>
      </c>
      <c r="I556" s="24">
        <f t="shared" si="37"/>
        <v>4060000.0000000005</v>
      </c>
      <c r="J556" s="23">
        <f t="shared" si="38"/>
        <v>1992800</v>
      </c>
      <c r="K556" s="24">
        <f t="shared" si="39"/>
        <v>3543200</v>
      </c>
    </row>
    <row r="557" spans="1:11" ht="36" x14ac:dyDescent="0.5">
      <c r="A557" s="56">
        <v>803287</v>
      </c>
      <c r="B557" s="50"/>
      <c r="C557" s="51" t="s">
        <v>6088</v>
      </c>
      <c r="D557" s="51"/>
      <c r="E557" s="52">
        <v>1</v>
      </c>
      <c r="F557" s="52">
        <v>0.32</v>
      </c>
      <c r="G557" s="50">
        <v>0.68</v>
      </c>
      <c r="H557" s="53">
        <f t="shared" si="36"/>
        <v>1361200</v>
      </c>
      <c r="I557" s="24">
        <f t="shared" si="37"/>
        <v>4060000.0000000005</v>
      </c>
      <c r="J557" s="23">
        <f t="shared" si="38"/>
        <v>1992800</v>
      </c>
      <c r="K557" s="24">
        <f t="shared" si="39"/>
        <v>3543200</v>
      </c>
    </row>
    <row r="558" spans="1:11" ht="36" x14ac:dyDescent="0.5">
      <c r="A558" s="56">
        <v>803288</v>
      </c>
      <c r="B558" s="50"/>
      <c r="C558" s="51" t="s">
        <v>6089</v>
      </c>
      <c r="D558" s="51"/>
      <c r="E558" s="52">
        <v>1</v>
      </c>
      <c r="F558" s="52">
        <v>0.32</v>
      </c>
      <c r="G558" s="50">
        <v>0.68</v>
      </c>
      <c r="H558" s="53">
        <f t="shared" si="36"/>
        <v>1361200</v>
      </c>
      <c r="I558" s="24">
        <f t="shared" si="37"/>
        <v>4060000.0000000005</v>
      </c>
      <c r="J558" s="23">
        <f t="shared" si="38"/>
        <v>1992800</v>
      </c>
      <c r="K558" s="24">
        <f t="shared" si="39"/>
        <v>3543200</v>
      </c>
    </row>
    <row r="559" spans="1:11" ht="36" x14ac:dyDescent="0.5">
      <c r="A559" s="56">
        <v>803289</v>
      </c>
      <c r="B559" s="50"/>
      <c r="C559" s="51" t="s">
        <v>6090</v>
      </c>
      <c r="D559" s="51"/>
      <c r="E559" s="52">
        <v>1</v>
      </c>
      <c r="F559" s="52">
        <v>0.32</v>
      </c>
      <c r="G559" s="50">
        <v>0.68</v>
      </c>
      <c r="H559" s="53">
        <f t="shared" si="36"/>
        <v>1361200</v>
      </c>
      <c r="I559" s="24">
        <f t="shared" si="37"/>
        <v>4060000.0000000005</v>
      </c>
      <c r="J559" s="23">
        <f t="shared" si="38"/>
        <v>1992800</v>
      </c>
      <c r="K559" s="24">
        <f t="shared" si="39"/>
        <v>3543200</v>
      </c>
    </row>
    <row r="560" spans="1:11" ht="19.5" x14ac:dyDescent="0.5">
      <c r="A560" s="56">
        <v>803290</v>
      </c>
      <c r="B560" s="50"/>
      <c r="C560" s="51" t="s">
        <v>6091</v>
      </c>
      <c r="D560" s="51"/>
      <c r="E560" s="52">
        <v>0.85</v>
      </c>
      <c r="F560" s="52">
        <v>0.17</v>
      </c>
      <c r="G560" s="50">
        <v>0.68</v>
      </c>
      <c r="H560" s="53">
        <f t="shared" si="36"/>
        <v>1242700</v>
      </c>
      <c r="I560" s="24">
        <f t="shared" si="37"/>
        <v>3782500.0000000005</v>
      </c>
      <c r="J560" s="23">
        <f t="shared" si="38"/>
        <v>1715300</v>
      </c>
      <c r="K560" s="24">
        <f t="shared" si="39"/>
        <v>3265700</v>
      </c>
    </row>
    <row r="561" spans="1:11" ht="36" x14ac:dyDescent="0.5">
      <c r="A561" s="56">
        <v>803295</v>
      </c>
      <c r="B561" s="50"/>
      <c r="C561" s="51" t="s">
        <v>6092</v>
      </c>
      <c r="D561" s="51"/>
      <c r="E561" s="52">
        <v>0.78</v>
      </c>
      <c r="F561" s="52">
        <v>0.19</v>
      </c>
      <c r="G561" s="50">
        <v>0.59</v>
      </c>
      <c r="H561" s="53">
        <f t="shared" si="36"/>
        <v>1111800</v>
      </c>
      <c r="I561" s="24">
        <f t="shared" si="37"/>
        <v>3360500</v>
      </c>
      <c r="J561" s="23">
        <f t="shared" si="38"/>
        <v>1566900</v>
      </c>
      <c r="K561" s="24">
        <f t="shared" si="39"/>
        <v>2912100</v>
      </c>
    </row>
    <row r="562" spans="1:11" ht="36" x14ac:dyDescent="0.5">
      <c r="A562" s="56">
        <v>803300</v>
      </c>
      <c r="B562" s="50"/>
      <c r="C562" s="51" t="s">
        <v>6093</v>
      </c>
      <c r="D562" s="51"/>
      <c r="E562" s="52">
        <v>1.4</v>
      </c>
      <c r="F562" s="52">
        <v>0.33</v>
      </c>
      <c r="G562" s="50">
        <v>1.07</v>
      </c>
      <c r="H562" s="53">
        <f t="shared" si="36"/>
        <v>2004800</v>
      </c>
      <c r="I562" s="24">
        <f t="shared" si="37"/>
        <v>6067500</v>
      </c>
      <c r="J562" s="23">
        <f t="shared" si="38"/>
        <v>2814700</v>
      </c>
      <c r="K562" s="24">
        <f t="shared" si="39"/>
        <v>5254300</v>
      </c>
    </row>
    <row r="563" spans="1:11" ht="36" x14ac:dyDescent="0.5">
      <c r="A563" s="56">
        <v>803301</v>
      </c>
      <c r="B563" s="50"/>
      <c r="C563" s="51" t="s">
        <v>6094</v>
      </c>
      <c r="D563" s="51"/>
      <c r="E563" s="52">
        <v>1.4</v>
      </c>
      <c r="F563" s="52">
        <v>0.33</v>
      </c>
      <c r="G563" s="50">
        <v>1.07</v>
      </c>
      <c r="H563" s="53">
        <f t="shared" si="36"/>
        <v>2004800</v>
      </c>
      <c r="I563" s="24">
        <f t="shared" si="37"/>
        <v>6067500</v>
      </c>
      <c r="J563" s="23">
        <f t="shared" si="38"/>
        <v>2814700</v>
      </c>
      <c r="K563" s="24">
        <f t="shared" si="39"/>
        <v>5254300</v>
      </c>
    </row>
    <row r="564" spans="1:11" ht="36" x14ac:dyDescent="0.5">
      <c r="A564" s="56">
        <v>803302</v>
      </c>
      <c r="B564" s="50"/>
      <c r="C564" s="51" t="s">
        <v>6095</v>
      </c>
      <c r="D564" s="51"/>
      <c r="E564" s="52">
        <v>1.4</v>
      </c>
      <c r="F564" s="52">
        <v>0.33</v>
      </c>
      <c r="G564" s="50">
        <v>1.07</v>
      </c>
      <c r="H564" s="53">
        <f t="shared" si="36"/>
        <v>2004800</v>
      </c>
      <c r="I564" s="24">
        <f t="shared" si="37"/>
        <v>6067500</v>
      </c>
      <c r="J564" s="23">
        <f t="shared" si="38"/>
        <v>2814700</v>
      </c>
      <c r="K564" s="24">
        <f t="shared" si="39"/>
        <v>5254300</v>
      </c>
    </row>
    <row r="565" spans="1:11" ht="36" x14ac:dyDescent="0.5">
      <c r="A565" s="56">
        <v>803303</v>
      </c>
      <c r="B565" s="50"/>
      <c r="C565" s="51" t="s">
        <v>6096</v>
      </c>
      <c r="D565" s="51"/>
      <c r="E565" s="52">
        <v>1.4</v>
      </c>
      <c r="F565" s="52">
        <v>0.33</v>
      </c>
      <c r="G565" s="50">
        <v>1.07</v>
      </c>
      <c r="H565" s="53">
        <f t="shared" si="36"/>
        <v>2004800</v>
      </c>
      <c r="I565" s="24">
        <f t="shared" si="37"/>
        <v>6067500</v>
      </c>
      <c r="J565" s="23">
        <f t="shared" si="38"/>
        <v>2814700</v>
      </c>
      <c r="K565" s="24">
        <f t="shared" si="39"/>
        <v>5254300</v>
      </c>
    </row>
    <row r="566" spans="1:11" ht="54" x14ac:dyDescent="0.5">
      <c r="A566" s="56">
        <v>803305</v>
      </c>
      <c r="B566" s="50"/>
      <c r="C566" s="51" t="s">
        <v>6097</v>
      </c>
      <c r="D566" s="51"/>
      <c r="E566" s="52">
        <v>0.73</v>
      </c>
      <c r="F566" s="52">
        <v>0.14000000000000001</v>
      </c>
      <c r="G566" s="50">
        <v>0.59</v>
      </c>
      <c r="H566" s="53">
        <f t="shared" si="36"/>
        <v>1072300</v>
      </c>
      <c r="I566" s="24">
        <f t="shared" si="37"/>
        <v>3268000</v>
      </c>
      <c r="J566" s="23">
        <f t="shared" si="38"/>
        <v>1474400</v>
      </c>
      <c r="K566" s="24">
        <f t="shared" si="39"/>
        <v>2819600</v>
      </c>
    </row>
    <row r="567" spans="1:11" ht="36" x14ac:dyDescent="0.5">
      <c r="A567" s="56">
        <v>803310</v>
      </c>
      <c r="B567" s="50"/>
      <c r="C567" s="51" t="s">
        <v>6098</v>
      </c>
      <c r="D567" s="51"/>
      <c r="E567" s="52">
        <v>1.31</v>
      </c>
      <c r="F567" s="52">
        <v>0.31</v>
      </c>
      <c r="G567" s="50">
        <v>1</v>
      </c>
      <c r="H567" s="53">
        <f t="shared" si="36"/>
        <v>1874900</v>
      </c>
      <c r="I567" s="24">
        <f t="shared" si="37"/>
        <v>5673500</v>
      </c>
      <c r="J567" s="23">
        <f t="shared" si="38"/>
        <v>2633500</v>
      </c>
      <c r="K567" s="24">
        <f t="shared" si="39"/>
        <v>4913500</v>
      </c>
    </row>
    <row r="568" spans="1:11" ht="19.5" x14ac:dyDescent="0.5">
      <c r="A568" s="56">
        <v>803315</v>
      </c>
      <c r="B568" s="50"/>
      <c r="C568" s="51" t="s">
        <v>6099</v>
      </c>
      <c r="D568" s="51"/>
      <c r="E568" s="52">
        <v>0.08</v>
      </c>
      <c r="F568" s="52">
        <v>0.02</v>
      </c>
      <c r="G568" s="50">
        <v>0.06</v>
      </c>
      <c r="H568" s="53">
        <f t="shared" si="36"/>
        <v>113600</v>
      </c>
      <c r="I568" s="24">
        <f t="shared" si="37"/>
        <v>343000</v>
      </c>
      <c r="J568" s="23">
        <f t="shared" si="38"/>
        <v>160600</v>
      </c>
      <c r="K568" s="24">
        <f t="shared" si="39"/>
        <v>297400</v>
      </c>
    </row>
    <row r="569" spans="1:11" ht="19.5" x14ac:dyDescent="0.5">
      <c r="A569" s="56">
        <v>803320</v>
      </c>
      <c r="B569" s="50"/>
      <c r="C569" s="51" t="s">
        <v>6100</v>
      </c>
      <c r="D569" s="51"/>
      <c r="E569" s="52">
        <v>0.27</v>
      </c>
      <c r="F569" s="52">
        <v>7.0000000000000007E-2</v>
      </c>
      <c r="G569" s="50">
        <v>0.2</v>
      </c>
      <c r="H569" s="53">
        <f t="shared" si="36"/>
        <v>381300</v>
      </c>
      <c r="I569" s="24">
        <f t="shared" si="37"/>
        <v>1149500</v>
      </c>
      <c r="J569" s="23">
        <f t="shared" si="38"/>
        <v>541500</v>
      </c>
      <c r="K569" s="24">
        <f t="shared" si="39"/>
        <v>997500</v>
      </c>
    </row>
    <row r="570" spans="1:11" ht="36" x14ac:dyDescent="0.5">
      <c r="A570" s="56">
        <v>803325</v>
      </c>
      <c r="B570" s="50" t="s">
        <v>5569</v>
      </c>
      <c r="C570" s="51" t="s">
        <v>6101</v>
      </c>
      <c r="D570" s="51"/>
      <c r="E570" s="52">
        <v>1.02</v>
      </c>
      <c r="F570" s="52">
        <v>0.26</v>
      </c>
      <c r="G570" s="50">
        <v>0.76</v>
      </c>
      <c r="H570" s="53">
        <f t="shared" si="36"/>
        <v>1444200</v>
      </c>
      <c r="I570" s="24">
        <f t="shared" si="37"/>
        <v>4357000</v>
      </c>
      <c r="J570" s="23">
        <f t="shared" si="38"/>
        <v>2046600</v>
      </c>
      <c r="K570" s="24">
        <f t="shared" si="39"/>
        <v>3779400</v>
      </c>
    </row>
    <row r="571" spans="1:11" ht="19.5" x14ac:dyDescent="0.5">
      <c r="A571" s="56">
        <v>803330</v>
      </c>
      <c r="B571" s="50" t="s">
        <v>5569</v>
      </c>
      <c r="C571" s="51" t="s">
        <v>6102</v>
      </c>
      <c r="D571" s="51"/>
      <c r="E571" s="52">
        <v>1.1200000000000001</v>
      </c>
      <c r="F571" s="52">
        <v>0.28000000000000003</v>
      </c>
      <c r="G571" s="50">
        <v>0.84</v>
      </c>
      <c r="H571" s="53">
        <f t="shared" si="36"/>
        <v>1590400</v>
      </c>
      <c r="I571" s="24">
        <f t="shared" si="37"/>
        <v>4802000</v>
      </c>
      <c r="J571" s="23">
        <f t="shared" si="38"/>
        <v>2248400</v>
      </c>
      <c r="K571" s="24">
        <f t="shared" si="39"/>
        <v>4163600</v>
      </c>
    </row>
    <row r="572" spans="1:11" ht="36" x14ac:dyDescent="0.5">
      <c r="A572" s="56">
        <v>803331</v>
      </c>
      <c r="B572" s="50" t="s">
        <v>5569</v>
      </c>
      <c r="C572" s="51" t="s">
        <v>6103</v>
      </c>
      <c r="D572" s="51"/>
      <c r="E572" s="52">
        <v>1.79</v>
      </c>
      <c r="F572" s="52">
        <v>0.45</v>
      </c>
      <c r="G572" s="50">
        <v>1.34</v>
      </c>
      <c r="H572" s="53">
        <f t="shared" si="36"/>
        <v>2539700</v>
      </c>
      <c r="I572" s="24">
        <f t="shared" si="37"/>
        <v>7666500</v>
      </c>
      <c r="J572" s="23">
        <f t="shared" si="38"/>
        <v>3592900</v>
      </c>
      <c r="K572" s="24">
        <f t="shared" si="39"/>
        <v>6648100</v>
      </c>
    </row>
    <row r="573" spans="1:11" ht="90" x14ac:dyDescent="0.5">
      <c r="A573" s="56">
        <v>803335</v>
      </c>
      <c r="B573" s="50"/>
      <c r="C573" s="51" t="s">
        <v>6104</v>
      </c>
      <c r="D573" s="51" t="s">
        <v>6105</v>
      </c>
      <c r="E573" s="52">
        <v>0.96</v>
      </c>
      <c r="F573" s="52">
        <v>0.24</v>
      </c>
      <c r="G573" s="50">
        <v>0.72</v>
      </c>
      <c r="H573" s="53">
        <f t="shared" si="36"/>
        <v>1363200</v>
      </c>
      <c r="I573" s="24">
        <f t="shared" si="37"/>
        <v>4116000</v>
      </c>
      <c r="J573" s="23">
        <f t="shared" si="38"/>
        <v>1927200</v>
      </c>
      <c r="K573" s="24">
        <f t="shared" si="39"/>
        <v>3568800</v>
      </c>
    </row>
    <row r="574" spans="1:11" ht="54" x14ac:dyDescent="0.5">
      <c r="A574" s="56">
        <v>803340</v>
      </c>
      <c r="B574" s="50"/>
      <c r="C574" s="51" t="s">
        <v>6106</v>
      </c>
      <c r="D574" s="51"/>
      <c r="E574" s="52">
        <v>1.23</v>
      </c>
      <c r="F574" s="52">
        <v>0.31</v>
      </c>
      <c r="G574" s="50">
        <v>0.92</v>
      </c>
      <c r="H574" s="53">
        <f t="shared" si="36"/>
        <v>1744500</v>
      </c>
      <c r="I574" s="24">
        <f t="shared" si="37"/>
        <v>5265500</v>
      </c>
      <c r="J574" s="23">
        <f t="shared" si="38"/>
        <v>2468700</v>
      </c>
      <c r="K574" s="24">
        <f t="shared" si="39"/>
        <v>4566300</v>
      </c>
    </row>
    <row r="575" spans="1:11" ht="36" x14ac:dyDescent="0.5">
      <c r="A575" s="56">
        <v>803345</v>
      </c>
      <c r="B575" s="50" t="s">
        <v>5569</v>
      </c>
      <c r="C575" s="51" t="s">
        <v>6107</v>
      </c>
      <c r="D575" s="51"/>
      <c r="E575" s="52">
        <v>0.96</v>
      </c>
      <c r="F575" s="52">
        <v>0.24</v>
      </c>
      <c r="G575" s="50">
        <v>0.72</v>
      </c>
      <c r="H575" s="53">
        <f t="shared" si="36"/>
        <v>1363200</v>
      </c>
      <c r="I575" s="24">
        <f t="shared" si="37"/>
        <v>4116000</v>
      </c>
      <c r="J575" s="23">
        <f t="shared" si="38"/>
        <v>1927200</v>
      </c>
      <c r="K575" s="24">
        <f t="shared" si="39"/>
        <v>3568800</v>
      </c>
    </row>
    <row r="576" spans="1:11" ht="54" x14ac:dyDescent="0.5">
      <c r="A576" s="56">
        <v>803350</v>
      </c>
      <c r="B576" s="50" t="s">
        <v>5569</v>
      </c>
      <c r="C576" s="51" t="s">
        <v>6108</v>
      </c>
      <c r="D576" s="51"/>
      <c r="E576" s="52">
        <v>1.33</v>
      </c>
      <c r="F576" s="52">
        <v>0.33</v>
      </c>
      <c r="G576" s="50">
        <v>1</v>
      </c>
      <c r="H576" s="53">
        <f t="shared" si="36"/>
        <v>1890700</v>
      </c>
      <c r="I576" s="24">
        <f t="shared" si="37"/>
        <v>5710500</v>
      </c>
      <c r="J576" s="23">
        <f t="shared" si="38"/>
        <v>2670500</v>
      </c>
      <c r="K576" s="24">
        <f t="shared" si="39"/>
        <v>4950500</v>
      </c>
    </row>
    <row r="577" spans="1:11" ht="36" x14ac:dyDescent="0.5">
      <c r="A577" s="56">
        <v>803355</v>
      </c>
      <c r="B577" s="50" t="s">
        <v>5569</v>
      </c>
      <c r="C577" s="51" t="s">
        <v>6109</v>
      </c>
      <c r="D577" s="51"/>
      <c r="E577" s="52">
        <v>0.62</v>
      </c>
      <c r="F577" s="52">
        <v>0.16</v>
      </c>
      <c r="G577" s="50">
        <v>0.46</v>
      </c>
      <c r="H577" s="53">
        <f t="shared" si="36"/>
        <v>876200</v>
      </c>
      <c r="I577" s="24">
        <f t="shared" si="37"/>
        <v>2642000</v>
      </c>
      <c r="J577" s="23">
        <f t="shared" si="38"/>
        <v>1243600</v>
      </c>
      <c r="K577" s="24">
        <f t="shared" si="39"/>
        <v>2292400</v>
      </c>
    </row>
    <row r="578" spans="1:11" ht="54" x14ac:dyDescent="0.5">
      <c r="A578" s="56">
        <v>803360</v>
      </c>
      <c r="B578" s="50" t="s">
        <v>5569</v>
      </c>
      <c r="C578" s="51" t="s">
        <v>6110</v>
      </c>
      <c r="D578" s="51"/>
      <c r="E578" s="52">
        <v>0.62</v>
      </c>
      <c r="F578" s="52">
        <v>0.16</v>
      </c>
      <c r="G578" s="50">
        <v>0.46</v>
      </c>
      <c r="H578" s="53">
        <f t="shared" si="36"/>
        <v>876200</v>
      </c>
      <c r="I578" s="24">
        <f t="shared" si="37"/>
        <v>2642000</v>
      </c>
      <c r="J578" s="23">
        <f t="shared" si="38"/>
        <v>1243600</v>
      </c>
      <c r="K578" s="24">
        <f t="shared" si="39"/>
        <v>2292400</v>
      </c>
    </row>
    <row r="579" spans="1:11" ht="36" x14ac:dyDescent="0.5">
      <c r="A579" s="56">
        <v>803365</v>
      </c>
      <c r="B579" s="50" t="s">
        <v>5569</v>
      </c>
      <c r="C579" s="51" t="s">
        <v>6111</v>
      </c>
      <c r="D579" s="51"/>
      <c r="E579" s="52">
        <v>1.02</v>
      </c>
      <c r="F579" s="52">
        <v>0.26</v>
      </c>
      <c r="G579" s="50">
        <v>0.76</v>
      </c>
      <c r="H579" s="53">
        <f t="shared" ref="H579:H642" si="40">F579*790000+G579*1630000</f>
        <v>1444200</v>
      </c>
      <c r="I579" s="24">
        <f t="shared" ref="I579:I642" si="41">F579*1850000+G579*5100000</f>
        <v>4357000</v>
      </c>
      <c r="J579" s="23">
        <f t="shared" ref="J579:J642" si="42">F579*1850000+G579*2060000</f>
        <v>2046600</v>
      </c>
      <c r="K579" s="24">
        <f t="shared" ref="K579:K642" si="43">F579*1850000+G579*4340000</f>
        <v>3779400</v>
      </c>
    </row>
    <row r="580" spans="1:11" ht="36" x14ac:dyDescent="0.5">
      <c r="A580" s="56">
        <v>803366</v>
      </c>
      <c r="B580" s="50" t="s">
        <v>5569</v>
      </c>
      <c r="C580" s="51" t="s">
        <v>6112</v>
      </c>
      <c r="D580" s="51"/>
      <c r="E580" s="52">
        <v>1.1599999999999999</v>
      </c>
      <c r="F580" s="52">
        <v>0.28000000000000003</v>
      </c>
      <c r="G580" s="50">
        <v>0.88</v>
      </c>
      <c r="H580" s="53">
        <f t="shared" si="40"/>
        <v>1655600</v>
      </c>
      <c r="I580" s="24">
        <f t="shared" si="41"/>
        <v>5006000</v>
      </c>
      <c r="J580" s="23">
        <f t="shared" si="42"/>
        <v>2330800</v>
      </c>
      <c r="K580" s="24">
        <f t="shared" si="43"/>
        <v>4337200</v>
      </c>
    </row>
    <row r="581" spans="1:11" ht="36" x14ac:dyDescent="0.5">
      <c r="A581" s="56">
        <v>803367</v>
      </c>
      <c r="B581" s="50" t="s">
        <v>5569</v>
      </c>
      <c r="C581" s="51" t="s">
        <v>6113</v>
      </c>
      <c r="D581" s="51"/>
      <c r="E581" s="52">
        <v>1.36</v>
      </c>
      <c r="F581" s="52">
        <v>0.28000000000000003</v>
      </c>
      <c r="G581" s="50">
        <v>1.08</v>
      </c>
      <c r="H581" s="53">
        <f t="shared" si="40"/>
        <v>1981600</v>
      </c>
      <c r="I581" s="24">
        <f t="shared" si="41"/>
        <v>6026000</v>
      </c>
      <c r="J581" s="23">
        <f t="shared" si="42"/>
        <v>2742800</v>
      </c>
      <c r="K581" s="24">
        <f t="shared" si="43"/>
        <v>5205200</v>
      </c>
    </row>
    <row r="582" spans="1:11" ht="36" x14ac:dyDescent="0.5">
      <c r="A582" s="56">
        <v>803368</v>
      </c>
      <c r="B582" s="50" t="s">
        <v>5569</v>
      </c>
      <c r="C582" s="51" t="s">
        <v>6114</v>
      </c>
      <c r="D582" s="51"/>
      <c r="E582" s="52">
        <v>1.36</v>
      </c>
      <c r="F582" s="52">
        <v>0.28000000000000003</v>
      </c>
      <c r="G582" s="50">
        <v>1.08</v>
      </c>
      <c r="H582" s="53">
        <f t="shared" si="40"/>
        <v>1981600</v>
      </c>
      <c r="I582" s="24">
        <f t="shared" si="41"/>
        <v>6026000</v>
      </c>
      <c r="J582" s="23">
        <f t="shared" si="42"/>
        <v>2742800</v>
      </c>
      <c r="K582" s="24">
        <f t="shared" si="43"/>
        <v>5205200</v>
      </c>
    </row>
    <row r="583" spans="1:11" ht="36" x14ac:dyDescent="0.5">
      <c r="A583" s="56">
        <v>803370</v>
      </c>
      <c r="B583" s="50"/>
      <c r="C583" s="51" t="s">
        <v>6115</v>
      </c>
      <c r="D583" s="51"/>
      <c r="E583" s="52">
        <v>1.06</v>
      </c>
      <c r="F583" s="52">
        <v>0.26</v>
      </c>
      <c r="G583" s="50">
        <v>0.8</v>
      </c>
      <c r="H583" s="53">
        <f t="shared" si="40"/>
        <v>1509400</v>
      </c>
      <c r="I583" s="24">
        <f t="shared" si="41"/>
        <v>4561000</v>
      </c>
      <c r="J583" s="23">
        <f t="shared" si="42"/>
        <v>2129000</v>
      </c>
      <c r="K583" s="24">
        <f t="shared" si="43"/>
        <v>3953000</v>
      </c>
    </row>
    <row r="584" spans="1:11" ht="36" x14ac:dyDescent="0.5">
      <c r="A584" s="56">
        <v>803371</v>
      </c>
      <c r="B584" s="50" t="s">
        <v>5569</v>
      </c>
      <c r="C584" s="51" t="s">
        <v>6116</v>
      </c>
      <c r="D584" s="51"/>
      <c r="E584" s="52">
        <v>1.06</v>
      </c>
      <c r="F584" s="52">
        <v>0.26</v>
      </c>
      <c r="G584" s="50">
        <v>0.8</v>
      </c>
      <c r="H584" s="53">
        <f t="shared" si="40"/>
        <v>1509400</v>
      </c>
      <c r="I584" s="24">
        <f t="shared" si="41"/>
        <v>4561000</v>
      </c>
      <c r="J584" s="23">
        <f t="shared" si="42"/>
        <v>2129000</v>
      </c>
      <c r="K584" s="24">
        <f t="shared" si="43"/>
        <v>3953000</v>
      </c>
    </row>
    <row r="585" spans="1:11" ht="36" x14ac:dyDescent="0.5">
      <c r="A585" s="56">
        <v>803372</v>
      </c>
      <c r="B585" s="50" t="s">
        <v>5569</v>
      </c>
      <c r="C585" s="51" t="s">
        <v>6117</v>
      </c>
      <c r="D585" s="51"/>
      <c r="E585" s="52">
        <v>1.06</v>
      </c>
      <c r="F585" s="52">
        <v>0.26</v>
      </c>
      <c r="G585" s="50">
        <v>0.8</v>
      </c>
      <c r="H585" s="53">
        <f t="shared" si="40"/>
        <v>1509400</v>
      </c>
      <c r="I585" s="24">
        <f t="shared" si="41"/>
        <v>4561000</v>
      </c>
      <c r="J585" s="23">
        <f t="shared" si="42"/>
        <v>2129000</v>
      </c>
      <c r="K585" s="24">
        <f t="shared" si="43"/>
        <v>3953000</v>
      </c>
    </row>
    <row r="586" spans="1:11" ht="36" x14ac:dyDescent="0.5">
      <c r="A586" s="56">
        <v>803375</v>
      </c>
      <c r="B586" s="50" t="s">
        <v>5569</v>
      </c>
      <c r="C586" s="51" t="s">
        <v>6118</v>
      </c>
      <c r="D586" s="51"/>
      <c r="E586" s="52">
        <v>1.06</v>
      </c>
      <c r="F586" s="52">
        <v>0.26</v>
      </c>
      <c r="G586" s="50">
        <v>0.8</v>
      </c>
      <c r="H586" s="53">
        <f t="shared" si="40"/>
        <v>1509400</v>
      </c>
      <c r="I586" s="24">
        <f t="shared" si="41"/>
        <v>4561000</v>
      </c>
      <c r="J586" s="23">
        <f t="shared" si="42"/>
        <v>2129000</v>
      </c>
      <c r="K586" s="24">
        <f t="shared" si="43"/>
        <v>3953000</v>
      </c>
    </row>
    <row r="587" spans="1:11" ht="36" x14ac:dyDescent="0.5">
      <c r="A587" s="56">
        <v>803376</v>
      </c>
      <c r="B587" s="50" t="s">
        <v>5569</v>
      </c>
      <c r="C587" s="51" t="s">
        <v>6119</v>
      </c>
      <c r="D587" s="51"/>
      <c r="E587" s="52">
        <v>1.06</v>
      </c>
      <c r="F587" s="52">
        <v>0.26</v>
      </c>
      <c r="G587" s="50">
        <v>0.8</v>
      </c>
      <c r="H587" s="53">
        <f t="shared" si="40"/>
        <v>1509400</v>
      </c>
      <c r="I587" s="24">
        <f t="shared" si="41"/>
        <v>4561000</v>
      </c>
      <c r="J587" s="23">
        <f t="shared" si="42"/>
        <v>2129000</v>
      </c>
      <c r="K587" s="24">
        <f t="shared" si="43"/>
        <v>3953000</v>
      </c>
    </row>
    <row r="588" spans="1:11" ht="36" x14ac:dyDescent="0.5">
      <c r="A588" s="56">
        <v>803377</v>
      </c>
      <c r="B588" s="50" t="s">
        <v>5569</v>
      </c>
      <c r="C588" s="51" t="s">
        <v>6120</v>
      </c>
      <c r="D588" s="51"/>
      <c r="E588" s="52">
        <v>1.06</v>
      </c>
      <c r="F588" s="52">
        <v>0.26</v>
      </c>
      <c r="G588" s="50">
        <v>0.8</v>
      </c>
      <c r="H588" s="53">
        <f t="shared" si="40"/>
        <v>1509400</v>
      </c>
      <c r="I588" s="24">
        <f t="shared" si="41"/>
        <v>4561000</v>
      </c>
      <c r="J588" s="23">
        <f t="shared" si="42"/>
        <v>2129000</v>
      </c>
      <c r="K588" s="24">
        <f t="shared" si="43"/>
        <v>3953000</v>
      </c>
    </row>
    <row r="589" spans="1:11" ht="36" x14ac:dyDescent="0.5">
      <c r="A589" s="56">
        <v>803380</v>
      </c>
      <c r="B589" s="50" t="s">
        <v>5569</v>
      </c>
      <c r="C589" s="51" t="s">
        <v>6121</v>
      </c>
      <c r="D589" s="51"/>
      <c r="E589" s="52">
        <v>0.23</v>
      </c>
      <c r="F589" s="52">
        <v>0.06</v>
      </c>
      <c r="G589" s="50">
        <v>0.17</v>
      </c>
      <c r="H589" s="53">
        <f t="shared" si="40"/>
        <v>324500</v>
      </c>
      <c r="I589" s="24">
        <f t="shared" si="41"/>
        <v>978000.00000000012</v>
      </c>
      <c r="J589" s="23">
        <f t="shared" si="42"/>
        <v>461200</v>
      </c>
      <c r="K589" s="24">
        <f t="shared" si="43"/>
        <v>848800</v>
      </c>
    </row>
    <row r="590" spans="1:11" ht="36" x14ac:dyDescent="0.5">
      <c r="A590" s="56">
        <v>803385</v>
      </c>
      <c r="B590" s="50" t="s">
        <v>5569</v>
      </c>
      <c r="C590" s="51" t="s">
        <v>6122</v>
      </c>
      <c r="D590" s="51"/>
      <c r="E590" s="52">
        <v>7.11</v>
      </c>
      <c r="F590" s="52">
        <v>1.78</v>
      </c>
      <c r="G590" s="50">
        <v>5.33</v>
      </c>
      <c r="H590" s="53">
        <f t="shared" si="40"/>
        <v>10094100</v>
      </c>
      <c r="I590" s="24">
        <f t="shared" si="41"/>
        <v>30476000</v>
      </c>
      <c r="J590" s="23">
        <f t="shared" si="42"/>
        <v>14272800</v>
      </c>
      <c r="K590" s="24">
        <f t="shared" si="43"/>
        <v>26425200</v>
      </c>
    </row>
    <row r="591" spans="1:11" ht="36" x14ac:dyDescent="0.5">
      <c r="A591" s="56">
        <v>803392</v>
      </c>
      <c r="B591" s="50" t="s">
        <v>5569</v>
      </c>
      <c r="C591" s="51" t="s">
        <v>6123</v>
      </c>
      <c r="D591" s="51"/>
      <c r="E591" s="52">
        <v>8.5</v>
      </c>
      <c r="F591" s="52">
        <v>2.1</v>
      </c>
      <c r="G591" s="50">
        <v>6.4</v>
      </c>
      <c r="H591" s="53">
        <f t="shared" si="40"/>
        <v>12091000</v>
      </c>
      <c r="I591" s="24">
        <f t="shared" si="41"/>
        <v>36525000</v>
      </c>
      <c r="J591" s="23">
        <f t="shared" si="42"/>
        <v>17069000</v>
      </c>
      <c r="K591" s="24">
        <f t="shared" si="43"/>
        <v>31661000</v>
      </c>
    </row>
    <row r="592" spans="1:11" ht="36" x14ac:dyDescent="0.5">
      <c r="A592" s="56">
        <v>803395</v>
      </c>
      <c r="B592" s="50" t="s">
        <v>5569</v>
      </c>
      <c r="C592" s="51" t="s">
        <v>6124</v>
      </c>
      <c r="D592" s="51"/>
      <c r="E592" s="52">
        <v>1.32</v>
      </c>
      <c r="F592" s="52">
        <v>0.33</v>
      </c>
      <c r="G592" s="50">
        <v>0.99</v>
      </c>
      <c r="H592" s="53">
        <f t="shared" si="40"/>
        <v>1874400</v>
      </c>
      <c r="I592" s="24">
        <f t="shared" si="41"/>
        <v>5659500</v>
      </c>
      <c r="J592" s="23">
        <f t="shared" si="42"/>
        <v>2649900</v>
      </c>
      <c r="K592" s="24">
        <f t="shared" si="43"/>
        <v>4907100</v>
      </c>
    </row>
    <row r="593" spans="1:11" ht="36" x14ac:dyDescent="0.5">
      <c r="A593" s="56">
        <v>803400</v>
      </c>
      <c r="B593" s="50" t="s">
        <v>5569</v>
      </c>
      <c r="C593" s="51" t="s">
        <v>6125</v>
      </c>
      <c r="D593" s="51"/>
      <c r="E593" s="52">
        <v>1.32</v>
      </c>
      <c r="F593" s="52">
        <v>0.33</v>
      </c>
      <c r="G593" s="50">
        <v>0.99</v>
      </c>
      <c r="H593" s="53">
        <f t="shared" si="40"/>
        <v>1874400</v>
      </c>
      <c r="I593" s="24">
        <f t="shared" si="41"/>
        <v>5659500</v>
      </c>
      <c r="J593" s="23">
        <f t="shared" si="42"/>
        <v>2649900</v>
      </c>
      <c r="K593" s="24">
        <f t="shared" si="43"/>
        <v>4907100</v>
      </c>
    </row>
    <row r="594" spans="1:11" ht="36" x14ac:dyDescent="0.5">
      <c r="A594" s="56">
        <v>803405</v>
      </c>
      <c r="B594" s="50" t="s">
        <v>5569</v>
      </c>
      <c r="C594" s="51" t="s">
        <v>6126</v>
      </c>
      <c r="D594" s="51"/>
      <c r="E594" s="52">
        <v>1.32</v>
      </c>
      <c r="F594" s="52">
        <v>0.33</v>
      </c>
      <c r="G594" s="50">
        <v>0.99</v>
      </c>
      <c r="H594" s="53">
        <f t="shared" si="40"/>
        <v>1874400</v>
      </c>
      <c r="I594" s="24">
        <f t="shared" si="41"/>
        <v>5659500</v>
      </c>
      <c r="J594" s="23">
        <f t="shared" si="42"/>
        <v>2649900</v>
      </c>
      <c r="K594" s="24">
        <f t="shared" si="43"/>
        <v>4907100</v>
      </c>
    </row>
    <row r="595" spans="1:11" ht="36" x14ac:dyDescent="0.5">
      <c r="A595" s="56">
        <v>803410</v>
      </c>
      <c r="B595" s="50" t="s">
        <v>5569</v>
      </c>
      <c r="C595" s="51" t="s">
        <v>6127</v>
      </c>
      <c r="D595" s="51"/>
      <c r="E595" s="52">
        <v>1.32</v>
      </c>
      <c r="F595" s="52">
        <v>0.33</v>
      </c>
      <c r="G595" s="50">
        <v>0.99</v>
      </c>
      <c r="H595" s="53">
        <f t="shared" si="40"/>
        <v>1874400</v>
      </c>
      <c r="I595" s="24">
        <f t="shared" si="41"/>
        <v>5659500</v>
      </c>
      <c r="J595" s="23">
        <f t="shared" si="42"/>
        <v>2649900</v>
      </c>
      <c r="K595" s="24">
        <f t="shared" si="43"/>
        <v>4907100</v>
      </c>
    </row>
    <row r="596" spans="1:11" ht="36" x14ac:dyDescent="0.5">
      <c r="A596" s="56">
        <v>803415</v>
      </c>
      <c r="B596" s="50" t="s">
        <v>5569</v>
      </c>
      <c r="C596" s="51" t="s">
        <v>6128</v>
      </c>
      <c r="D596" s="51"/>
      <c r="E596" s="52">
        <v>1.32</v>
      </c>
      <c r="F596" s="52">
        <v>0.33</v>
      </c>
      <c r="G596" s="50">
        <v>0.99</v>
      </c>
      <c r="H596" s="53">
        <f t="shared" si="40"/>
        <v>1874400</v>
      </c>
      <c r="I596" s="24">
        <f t="shared" si="41"/>
        <v>5659500</v>
      </c>
      <c r="J596" s="23">
        <f t="shared" si="42"/>
        <v>2649900</v>
      </c>
      <c r="K596" s="24">
        <f t="shared" si="43"/>
        <v>4907100</v>
      </c>
    </row>
    <row r="597" spans="1:11" ht="54" x14ac:dyDescent="0.5">
      <c r="A597" s="56">
        <v>803420</v>
      </c>
      <c r="B597" s="50" t="s">
        <v>5569</v>
      </c>
      <c r="C597" s="51" t="s">
        <v>6129</v>
      </c>
      <c r="D597" s="51"/>
      <c r="E597" s="52">
        <v>1.32</v>
      </c>
      <c r="F597" s="52">
        <v>0.33</v>
      </c>
      <c r="G597" s="50">
        <v>0.99</v>
      </c>
      <c r="H597" s="53">
        <f t="shared" si="40"/>
        <v>1874400</v>
      </c>
      <c r="I597" s="24">
        <f t="shared" si="41"/>
        <v>5659500</v>
      </c>
      <c r="J597" s="23">
        <f t="shared" si="42"/>
        <v>2649900</v>
      </c>
      <c r="K597" s="24">
        <f t="shared" si="43"/>
        <v>4907100</v>
      </c>
    </row>
    <row r="598" spans="1:11" ht="54" x14ac:dyDescent="0.5">
      <c r="A598" s="56">
        <v>803425</v>
      </c>
      <c r="B598" s="50" t="s">
        <v>5569</v>
      </c>
      <c r="C598" s="51" t="s">
        <v>6130</v>
      </c>
      <c r="D598" s="51"/>
      <c r="E598" s="52">
        <v>2.0299999999999998</v>
      </c>
      <c r="F598" s="52">
        <v>0.51</v>
      </c>
      <c r="G598" s="50">
        <v>1.52</v>
      </c>
      <c r="H598" s="53">
        <f t="shared" si="40"/>
        <v>2880500</v>
      </c>
      <c r="I598" s="24">
        <f t="shared" si="41"/>
        <v>8695500</v>
      </c>
      <c r="J598" s="23">
        <f t="shared" si="42"/>
        <v>4074700</v>
      </c>
      <c r="K598" s="24">
        <f t="shared" si="43"/>
        <v>7540300</v>
      </c>
    </row>
    <row r="599" spans="1:11" ht="54" x14ac:dyDescent="0.5">
      <c r="A599" s="56">
        <v>803426</v>
      </c>
      <c r="B599" s="50" t="s">
        <v>5569</v>
      </c>
      <c r="C599" s="51" t="s">
        <v>6131</v>
      </c>
      <c r="D599" s="51"/>
      <c r="E599" s="52">
        <v>1.38</v>
      </c>
      <c r="F599" s="52">
        <v>0.5</v>
      </c>
      <c r="G599" s="50">
        <v>0.88</v>
      </c>
      <c r="H599" s="53">
        <f t="shared" si="40"/>
        <v>1829400</v>
      </c>
      <c r="I599" s="24">
        <f t="shared" si="41"/>
        <v>5413000</v>
      </c>
      <c r="J599" s="23">
        <f t="shared" si="42"/>
        <v>2737800</v>
      </c>
      <c r="K599" s="24">
        <f t="shared" si="43"/>
        <v>4744200</v>
      </c>
    </row>
    <row r="600" spans="1:11" ht="36" x14ac:dyDescent="0.5">
      <c r="A600" s="56">
        <v>803430</v>
      </c>
      <c r="B600" s="50" t="s">
        <v>5569</v>
      </c>
      <c r="C600" s="51" t="s">
        <v>6132</v>
      </c>
      <c r="D600" s="51"/>
      <c r="E600" s="52">
        <v>1.02</v>
      </c>
      <c r="F600" s="52">
        <v>0.26</v>
      </c>
      <c r="G600" s="50">
        <v>0.76</v>
      </c>
      <c r="H600" s="53">
        <f t="shared" si="40"/>
        <v>1444200</v>
      </c>
      <c r="I600" s="24">
        <f t="shared" si="41"/>
        <v>4357000</v>
      </c>
      <c r="J600" s="23">
        <f t="shared" si="42"/>
        <v>2046600</v>
      </c>
      <c r="K600" s="24">
        <f t="shared" si="43"/>
        <v>3779400</v>
      </c>
    </row>
    <row r="601" spans="1:11" ht="36" x14ac:dyDescent="0.5">
      <c r="A601" s="56">
        <v>803431</v>
      </c>
      <c r="B601" s="50" t="s">
        <v>5569</v>
      </c>
      <c r="C601" s="51" t="s">
        <v>6133</v>
      </c>
      <c r="D601" s="51"/>
      <c r="E601" s="52">
        <v>1.02</v>
      </c>
      <c r="F601" s="52">
        <v>0.26</v>
      </c>
      <c r="G601" s="50">
        <v>0.76</v>
      </c>
      <c r="H601" s="53">
        <f t="shared" si="40"/>
        <v>1444200</v>
      </c>
      <c r="I601" s="24">
        <f t="shared" si="41"/>
        <v>4357000</v>
      </c>
      <c r="J601" s="23">
        <f t="shared" si="42"/>
        <v>2046600</v>
      </c>
      <c r="K601" s="24">
        <f t="shared" si="43"/>
        <v>3779400</v>
      </c>
    </row>
    <row r="602" spans="1:11" ht="36" x14ac:dyDescent="0.5">
      <c r="A602" s="56">
        <v>803432</v>
      </c>
      <c r="B602" s="50" t="s">
        <v>5569</v>
      </c>
      <c r="C602" s="51" t="s">
        <v>6134</v>
      </c>
      <c r="D602" s="51"/>
      <c r="E602" s="52">
        <v>1.02</v>
      </c>
      <c r="F602" s="52">
        <v>0.26</v>
      </c>
      <c r="G602" s="50">
        <v>0.76</v>
      </c>
      <c r="H602" s="53">
        <f t="shared" si="40"/>
        <v>1444200</v>
      </c>
      <c r="I602" s="24">
        <f t="shared" si="41"/>
        <v>4357000</v>
      </c>
      <c r="J602" s="23">
        <f t="shared" si="42"/>
        <v>2046600</v>
      </c>
      <c r="K602" s="24">
        <f t="shared" si="43"/>
        <v>3779400</v>
      </c>
    </row>
    <row r="603" spans="1:11" ht="19.5" x14ac:dyDescent="0.5">
      <c r="A603" s="56">
        <v>803435</v>
      </c>
      <c r="B603" s="50" t="s">
        <v>5569</v>
      </c>
      <c r="C603" s="51" t="s">
        <v>6135</v>
      </c>
      <c r="D603" s="51"/>
      <c r="E603" s="52">
        <v>1.02</v>
      </c>
      <c r="F603" s="52">
        <v>0.26</v>
      </c>
      <c r="G603" s="50">
        <v>0.76</v>
      </c>
      <c r="H603" s="53">
        <f t="shared" si="40"/>
        <v>1444200</v>
      </c>
      <c r="I603" s="24">
        <f t="shared" si="41"/>
        <v>4357000</v>
      </c>
      <c r="J603" s="23">
        <f t="shared" si="42"/>
        <v>2046600</v>
      </c>
      <c r="K603" s="24">
        <f t="shared" si="43"/>
        <v>3779400</v>
      </c>
    </row>
    <row r="604" spans="1:11" ht="19.5" x14ac:dyDescent="0.5">
      <c r="A604" s="56">
        <v>803440</v>
      </c>
      <c r="B604" s="50" t="s">
        <v>5569</v>
      </c>
      <c r="C604" s="51" t="s">
        <v>6136</v>
      </c>
      <c r="D604" s="51"/>
      <c r="E604" s="52">
        <v>2.0299999999999998</v>
      </c>
      <c r="F604" s="52">
        <v>0.51</v>
      </c>
      <c r="G604" s="50">
        <v>1.52</v>
      </c>
      <c r="H604" s="53">
        <f t="shared" si="40"/>
        <v>2880500</v>
      </c>
      <c r="I604" s="24">
        <f t="shared" si="41"/>
        <v>8695500</v>
      </c>
      <c r="J604" s="23">
        <f t="shared" si="42"/>
        <v>4074700</v>
      </c>
      <c r="K604" s="24">
        <f t="shared" si="43"/>
        <v>7540300</v>
      </c>
    </row>
    <row r="605" spans="1:11" ht="54" x14ac:dyDescent="0.5">
      <c r="A605" s="56">
        <v>803445</v>
      </c>
      <c r="B605" s="50" t="s">
        <v>5569</v>
      </c>
      <c r="C605" s="51" t="s">
        <v>6137</v>
      </c>
      <c r="D605" s="51"/>
      <c r="E605" s="52">
        <v>0.62</v>
      </c>
      <c r="F605" s="52">
        <v>0.16</v>
      </c>
      <c r="G605" s="50">
        <v>0.46</v>
      </c>
      <c r="H605" s="53">
        <f t="shared" si="40"/>
        <v>876200</v>
      </c>
      <c r="I605" s="24">
        <f t="shared" si="41"/>
        <v>2642000</v>
      </c>
      <c r="J605" s="23">
        <f t="shared" si="42"/>
        <v>1243600</v>
      </c>
      <c r="K605" s="24">
        <f t="shared" si="43"/>
        <v>2292400</v>
      </c>
    </row>
    <row r="606" spans="1:11" ht="54" x14ac:dyDescent="0.5">
      <c r="A606" s="56">
        <v>803450</v>
      </c>
      <c r="B606" s="50" t="s">
        <v>5569</v>
      </c>
      <c r="C606" s="51" t="s">
        <v>6138</v>
      </c>
      <c r="D606" s="51"/>
      <c r="E606" s="52">
        <v>2.0299999999999998</v>
      </c>
      <c r="F606" s="52">
        <v>0.51</v>
      </c>
      <c r="G606" s="50">
        <v>1.52</v>
      </c>
      <c r="H606" s="53">
        <f t="shared" si="40"/>
        <v>2880500</v>
      </c>
      <c r="I606" s="24">
        <f t="shared" si="41"/>
        <v>8695500</v>
      </c>
      <c r="J606" s="23">
        <f t="shared" si="42"/>
        <v>4074700</v>
      </c>
      <c r="K606" s="24">
        <f t="shared" si="43"/>
        <v>7540300</v>
      </c>
    </row>
    <row r="607" spans="1:11" ht="72" x14ac:dyDescent="0.5">
      <c r="A607" s="56">
        <v>803455</v>
      </c>
      <c r="B607" s="50"/>
      <c r="C607" s="51" t="s">
        <v>6139</v>
      </c>
      <c r="D607" s="51"/>
      <c r="E607" s="52">
        <v>0.96</v>
      </c>
      <c r="F607" s="52">
        <v>0.24</v>
      </c>
      <c r="G607" s="50">
        <v>0.72</v>
      </c>
      <c r="H607" s="53">
        <f t="shared" si="40"/>
        <v>1363200</v>
      </c>
      <c r="I607" s="24">
        <f t="shared" si="41"/>
        <v>4116000</v>
      </c>
      <c r="J607" s="23">
        <f t="shared" si="42"/>
        <v>1927200</v>
      </c>
      <c r="K607" s="24">
        <f t="shared" si="43"/>
        <v>3568800</v>
      </c>
    </row>
    <row r="608" spans="1:11" ht="36" x14ac:dyDescent="0.5">
      <c r="A608" s="56">
        <v>803460</v>
      </c>
      <c r="B608" s="50" t="s">
        <v>5569</v>
      </c>
      <c r="C608" s="51" t="s">
        <v>6140</v>
      </c>
      <c r="D608" s="51"/>
      <c r="E608" s="52">
        <v>5.08</v>
      </c>
      <c r="F608" s="52">
        <v>1.27</v>
      </c>
      <c r="G608" s="50">
        <v>3.81</v>
      </c>
      <c r="H608" s="53">
        <f t="shared" si="40"/>
        <v>7213600</v>
      </c>
      <c r="I608" s="24">
        <f t="shared" si="41"/>
        <v>21780500</v>
      </c>
      <c r="J608" s="23">
        <f t="shared" si="42"/>
        <v>10198100</v>
      </c>
      <c r="K608" s="24">
        <f t="shared" si="43"/>
        <v>18884900</v>
      </c>
    </row>
    <row r="609" spans="1:11" ht="19.5" x14ac:dyDescent="0.5">
      <c r="A609" s="56">
        <v>803470</v>
      </c>
      <c r="B609" s="50"/>
      <c r="C609" s="51" t="s">
        <v>6141</v>
      </c>
      <c r="D609" s="51"/>
      <c r="E609" s="52">
        <v>17.55</v>
      </c>
      <c r="F609" s="52">
        <v>3.15</v>
      </c>
      <c r="G609" s="50">
        <v>14.4</v>
      </c>
      <c r="H609" s="53">
        <f t="shared" si="40"/>
        <v>25960500</v>
      </c>
      <c r="I609" s="24">
        <f t="shared" si="41"/>
        <v>79267500</v>
      </c>
      <c r="J609" s="23">
        <f t="shared" si="42"/>
        <v>35491500</v>
      </c>
      <c r="K609" s="24">
        <f t="shared" si="43"/>
        <v>68323500</v>
      </c>
    </row>
    <row r="610" spans="1:11" ht="36" x14ac:dyDescent="0.5">
      <c r="A610" s="56">
        <v>803491</v>
      </c>
      <c r="B610" s="50" t="s">
        <v>5569</v>
      </c>
      <c r="C610" s="51" t="s">
        <v>6142</v>
      </c>
      <c r="D610" s="51"/>
      <c r="E610" s="52">
        <v>1.81</v>
      </c>
      <c r="F610" s="52">
        <v>0.21</v>
      </c>
      <c r="G610" s="50">
        <v>1.6</v>
      </c>
      <c r="H610" s="53">
        <f t="shared" si="40"/>
        <v>2773900</v>
      </c>
      <c r="I610" s="24">
        <f t="shared" si="41"/>
        <v>8548500</v>
      </c>
      <c r="J610" s="23">
        <f t="shared" si="42"/>
        <v>3684500</v>
      </c>
      <c r="K610" s="24">
        <f t="shared" si="43"/>
        <v>7332500</v>
      </c>
    </row>
    <row r="611" spans="1:11" ht="36" x14ac:dyDescent="0.5">
      <c r="A611" s="56">
        <v>803492</v>
      </c>
      <c r="B611" s="50" t="s">
        <v>5569</v>
      </c>
      <c r="C611" s="51" t="s">
        <v>6143</v>
      </c>
      <c r="D611" s="51"/>
      <c r="E611" s="52">
        <v>1.81</v>
      </c>
      <c r="F611" s="52">
        <v>0.21</v>
      </c>
      <c r="G611" s="50">
        <v>1.6</v>
      </c>
      <c r="H611" s="53">
        <f t="shared" si="40"/>
        <v>2773900</v>
      </c>
      <c r="I611" s="24">
        <f t="shared" si="41"/>
        <v>8548500</v>
      </c>
      <c r="J611" s="23">
        <f t="shared" si="42"/>
        <v>3684500</v>
      </c>
      <c r="K611" s="24">
        <f t="shared" si="43"/>
        <v>7332500</v>
      </c>
    </row>
    <row r="612" spans="1:11" ht="36" x14ac:dyDescent="0.5">
      <c r="A612" s="56">
        <v>803493</v>
      </c>
      <c r="B612" s="50" t="s">
        <v>5569</v>
      </c>
      <c r="C612" s="51" t="s">
        <v>6144</v>
      </c>
      <c r="D612" s="51"/>
      <c r="E612" s="52">
        <v>1.62</v>
      </c>
      <c r="F612" s="52">
        <v>0.42</v>
      </c>
      <c r="G612" s="50">
        <v>1.2</v>
      </c>
      <c r="H612" s="53">
        <f t="shared" si="40"/>
        <v>2287800</v>
      </c>
      <c r="I612" s="24">
        <f t="shared" si="41"/>
        <v>6897000</v>
      </c>
      <c r="J612" s="23">
        <f t="shared" si="42"/>
        <v>3249000</v>
      </c>
      <c r="K612" s="24">
        <f t="shared" si="43"/>
        <v>5985000</v>
      </c>
    </row>
    <row r="613" spans="1:11" ht="36" x14ac:dyDescent="0.5">
      <c r="A613" s="56">
        <v>803494</v>
      </c>
      <c r="B613" s="50" t="s">
        <v>5569</v>
      </c>
      <c r="C613" s="51" t="s">
        <v>6145</v>
      </c>
      <c r="D613" s="51"/>
      <c r="E613" s="52">
        <v>1.62</v>
      </c>
      <c r="F613" s="52">
        <v>0.42</v>
      </c>
      <c r="G613" s="50">
        <v>1.2</v>
      </c>
      <c r="H613" s="53">
        <f t="shared" si="40"/>
        <v>2287800</v>
      </c>
      <c r="I613" s="24">
        <f t="shared" si="41"/>
        <v>6897000</v>
      </c>
      <c r="J613" s="23">
        <f t="shared" si="42"/>
        <v>3249000</v>
      </c>
      <c r="K613" s="24">
        <f t="shared" si="43"/>
        <v>5985000</v>
      </c>
    </row>
    <row r="614" spans="1:11" ht="36" x14ac:dyDescent="0.5">
      <c r="A614" s="56">
        <v>803495</v>
      </c>
      <c r="B614" s="50" t="s">
        <v>5569</v>
      </c>
      <c r="C614" s="51" t="s">
        <v>6146</v>
      </c>
      <c r="D614" s="51"/>
      <c r="E614" s="52">
        <v>1</v>
      </c>
      <c r="F614" s="52">
        <v>0.25</v>
      </c>
      <c r="G614" s="50">
        <v>0.75</v>
      </c>
      <c r="H614" s="53">
        <f t="shared" si="40"/>
        <v>1420000</v>
      </c>
      <c r="I614" s="24">
        <f t="shared" si="41"/>
        <v>4287500</v>
      </c>
      <c r="J614" s="23">
        <f t="shared" si="42"/>
        <v>2007500</v>
      </c>
      <c r="K614" s="24">
        <f t="shared" si="43"/>
        <v>3717500</v>
      </c>
    </row>
    <row r="615" spans="1:11" ht="36" x14ac:dyDescent="0.5">
      <c r="A615" s="56">
        <v>803496</v>
      </c>
      <c r="B615" s="50" t="s">
        <v>5569</v>
      </c>
      <c r="C615" s="51" t="s">
        <v>6147</v>
      </c>
      <c r="D615" s="51"/>
      <c r="E615" s="52">
        <v>1</v>
      </c>
      <c r="F615" s="52">
        <v>0.25</v>
      </c>
      <c r="G615" s="50">
        <v>0.75</v>
      </c>
      <c r="H615" s="53">
        <f t="shared" si="40"/>
        <v>1420000</v>
      </c>
      <c r="I615" s="24">
        <f t="shared" si="41"/>
        <v>4287500</v>
      </c>
      <c r="J615" s="23">
        <f t="shared" si="42"/>
        <v>2007500</v>
      </c>
      <c r="K615" s="24">
        <f t="shared" si="43"/>
        <v>3717500</v>
      </c>
    </row>
    <row r="616" spans="1:11" ht="36" x14ac:dyDescent="0.5">
      <c r="A616" s="56">
        <v>803497</v>
      </c>
      <c r="B616" s="50" t="s">
        <v>5569</v>
      </c>
      <c r="C616" s="51" t="s">
        <v>6148</v>
      </c>
      <c r="D616" s="51"/>
      <c r="E616" s="52">
        <v>1</v>
      </c>
      <c r="F616" s="52">
        <v>0.25</v>
      </c>
      <c r="G616" s="50">
        <v>0.75</v>
      </c>
      <c r="H616" s="53">
        <f t="shared" si="40"/>
        <v>1420000</v>
      </c>
      <c r="I616" s="24">
        <f t="shared" si="41"/>
        <v>4287500</v>
      </c>
      <c r="J616" s="23">
        <f t="shared" si="42"/>
        <v>2007500</v>
      </c>
      <c r="K616" s="24">
        <f t="shared" si="43"/>
        <v>3717500</v>
      </c>
    </row>
    <row r="617" spans="1:11" ht="19.5" x14ac:dyDescent="0.5">
      <c r="A617" s="56">
        <v>803500</v>
      </c>
      <c r="B617" s="50" t="s">
        <v>5569</v>
      </c>
      <c r="C617" s="51" t="s">
        <v>6149</v>
      </c>
      <c r="D617" s="51"/>
      <c r="E617" s="52">
        <v>1.77</v>
      </c>
      <c r="F617" s="52">
        <v>0.45</v>
      </c>
      <c r="G617" s="50">
        <v>1.32</v>
      </c>
      <c r="H617" s="53">
        <f t="shared" si="40"/>
        <v>2507100</v>
      </c>
      <c r="I617" s="24">
        <f t="shared" si="41"/>
        <v>7564500</v>
      </c>
      <c r="J617" s="23">
        <f t="shared" si="42"/>
        <v>3551700</v>
      </c>
      <c r="K617" s="24">
        <f t="shared" si="43"/>
        <v>6561300</v>
      </c>
    </row>
    <row r="618" spans="1:11" ht="36" x14ac:dyDescent="0.5">
      <c r="A618" s="56">
        <v>803505</v>
      </c>
      <c r="B618" s="50"/>
      <c r="C618" s="51" t="s">
        <v>6150</v>
      </c>
      <c r="D618" s="51"/>
      <c r="E618" s="52">
        <v>0.98</v>
      </c>
      <c r="F618" s="52">
        <v>0.25</v>
      </c>
      <c r="G618" s="50">
        <v>0.73</v>
      </c>
      <c r="H618" s="53">
        <f t="shared" si="40"/>
        <v>1387400</v>
      </c>
      <c r="I618" s="24">
        <f t="shared" si="41"/>
        <v>4185500</v>
      </c>
      <c r="J618" s="23">
        <f t="shared" si="42"/>
        <v>1966300</v>
      </c>
      <c r="K618" s="24">
        <f t="shared" si="43"/>
        <v>3630700</v>
      </c>
    </row>
    <row r="619" spans="1:11" ht="36" x14ac:dyDescent="0.5">
      <c r="A619" s="56">
        <v>803510</v>
      </c>
      <c r="B619" s="50"/>
      <c r="C619" s="51" t="s">
        <v>6151</v>
      </c>
      <c r="D619" s="51"/>
      <c r="E619" s="52">
        <v>6.18</v>
      </c>
      <c r="F619" s="52">
        <v>1.54</v>
      </c>
      <c r="G619" s="50">
        <v>4.6399999999999997</v>
      </c>
      <c r="H619" s="53">
        <f t="shared" si="40"/>
        <v>8779800</v>
      </c>
      <c r="I619" s="24">
        <f t="shared" si="41"/>
        <v>26513000</v>
      </c>
      <c r="J619" s="23">
        <f t="shared" si="42"/>
        <v>12407400</v>
      </c>
      <c r="K619" s="24">
        <f t="shared" si="43"/>
        <v>22986600</v>
      </c>
    </row>
    <row r="620" spans="1:11" ht="36" x14ac:dyDescent="0.5">
      <c r="A620" s="56">
        <v>803515</v>
      </c>
      <c r="B620" s="50" t="s">
        <v>5569</v>
      </c>
      <c r="C620" s="51" t="s">
        <v>6152</v>
      </c>
      <c r="D620" s="51"/>
      <c r="E620" s="52">
        <v>1.78</v>
      </c>
      <c r="F620" s="52">
        <v>0.45</v>
      </c>
      <c r="G620" s="50">
        <v>1.33</v>
      </c>
      <c r="H620" s="53">
        <f t="shared" si="40"/>
        <v>2523400</v>
      </c>
      <c r="I620" s="24">
        <f t="shared" si="41"/>
        <v>7615500</v>
      </c>
      <c r="J620" s="23">
        <f t="shared" si="42"/>
        <v>3572300</v>
      </c>
      <c r="K620" s="24">
        <f t="shared" si="43"/>
        <v>6604700</v>
      </c>
    </row>
    <row r="621" spans="1:11" ht="36" x14ac:dyDescent="0.5">
      <c r="A621" s="56">
        <v>803520</v>
      </c>
      <c r="B621" s="50" t="s">
        <v>5569</v>
      </c>
      <c r="C621" s="51" t="s">
        <v>6153</v>
      </c>
      <c r="D621" s="51"/>
      <c r="E621" s="52">
        <v>1.07</v>
      </c>
      <c r="F621" s="52">
        <v>0.27</v>
      </c>
      <c r="G621" s="50">
        <v>0.8</v>
      </c>
      <c r="H621" s="53">
        <f t="shared" si="40"/>
        <v>1517300</v>
      </c>
      <c r="I621" s="24">
        <f t="shared" si="41"/>
        <v>4579500</v>
      </c>
      <c r="J621" s="23">
        <f t="shared" si="42"/>
        <v>2147500</v>
      </c>
      <c r="K621" s="24">
        <f t="shared" si="43"/>
        <v>3971500</v>
      </c>
    </row>
    <row r="622" spans="1:11" ht="36" x14ac:dyDescent="0.5">
      <c r="A622" s="56">
        <v>803525</v>
      </c>
      <c r="B622" s="50" t="s">
        <v>5569</v>
      </c>
      <c r="C622" s="51" t="s">
        <v>6154</v>
      </c>
      <c r="D622" s="51"/>
      <c r="E622" s="52">
        <v>3.19</v>
      </c>
      <c r="F622" s="52">
        <v>0.8</v>
      </c>
      <c r="G622" s="50">
        <v>2.39</v>
      </c>
      <c r="H622" s="53">
        <f t="shared" si="40"/>
        <v>4527700</v>
      </c>
      <c r="I622" s="24">
        <f t="shared" si="41"/>
        <v>13669000</v>
      </c>
      <c r="J622" s="23">
        <f t="shared" si="42"/>
        <v>6403400</v>
      </c>
      <c r="K622" s="24">
        <f t="shared" si="43"/>
        <v>11852600</v>
      </c>
    </row>
    <row r="623" spans="1:11" ht="54" x14ac:dyDescent="0.5">
      <c r="A623" s="56">
        <v>803530</v>
      </c>
      <c r="B623" s="50" t="s">
        <v>5569</v>
      </c>
      <c r="C623" s="51" t="s">
        <v>6155</v>
      </c>
      <c r="D623" s="51"/>
      <c r="E623" s="52">
        <v>7.07</v>
      </c>
      <c r="F623" s="52">
        <v>1.76</v>
      </c>
      <c r="G623" s="50">
        <v>5.31</v>
      </c>
      <c r="H623" s="53">
        <f t="shared" si="40"/>
        <v>10045700</v>
      </c>
      <c r="I623" s="24">
        <f t="shared" si="41"/>
        <v>30336999.999999996</v>
      </c>
      <c r="J623" s="23">
        <f t="shared" si="42"/>
        <v>14194600</v>
      </c>
      <c r="K623" s="24">
        <f t="shared" si="43"/>
        <v>26301400</v>
      </c>
    </row>
    <row r="624" spans="1:11" ht="36" x14ac:dyDescent="0.5">
      <c r="A624" s="56">
        <v>803531</v>
      </c>
      <c r="B624" s="50" t="s">
        <v>5569</v>
      </c>
      <c r="C624" s="51" t="s">
        <v>6156</v>
      </c>
      <c r="D624" s="51"/>
      <c r="E624" s="52">
        <v>3.88</v>
      </c>
      <c r="F624" s="52">
        <v>0.28000000000000003</v>
      </c>
      <c r="G624" s="50">
        <v>3.6</v>
      </c>
      <c r="H624" s="53">
        <f t="shared" si="40"/>
        <v>6089200</v>
      </c>
      <c r="I624" s="24">
        <f t="shared" si="41"/>
        <v>18878000</v>
      </c>
      <c r="J624" s="23">
        <f t="shared" si="42"/>
        <v>7934000</v>
      </c>
      <c r="K624" s="24">
        <f t="shared" si="43"/>
        <v>16142000</v>
      </c>
    </row>
    <row r="625" spans="1:11" ht="36" x14ac:dyDescent="0.5">
      <c r="A625" s="56">
        <v>803532</v>
      </c>
      <c r="B625" s="50" t="s">
        <v>5569</v>
      </c>
      <c r="C625" s="51" t="s">
        <v>6157</v>
      </c>
      <c r="D625" s="51"/>
      <c r="E625" s="52">
        <v>1.41</v>
      </c>
      <c r="F625" s="52">
        <v>0.21</v>
      </c>
      <c r="G625" s="50">
        <v>1.2</v>
      </c>
      <c r="H625" s="53">
        <f t="shared" si="40"/>
        <v>2121900</v>
      </c>
      <c r="I625" s="24">
        <f t="shared" si="41"/>
        <v>6508500</v>
      </c>
      <c r="J625" s="23">
        <f t="shared" si="42"/>
        <v>2860500</v>
      </c>
      <c r="K625" s="24">
        <f t="shared" si="43"/>
        <v>5596500</v>
      </c>
    </row>
    <row r="626" spans="1:11" ht="19.5" x14ac:dyDescent="0.5">
      <c r="A626" s="56">
        <v>803535</v>
      </c>
      <c r="B626" s="50"/>
      <c r="C626" s="51" t="s">
        <v>6158</v>
      </c>
      <c r="D626" s="51"/>
      <c r="E626" s="52">
        <v>5.31</v>
      </c>
      <c r="F626" s="52">
        <v>1.33</v>
      </c>
      <c r="G626" s="50">
        <v>3.98</v>
      </c>
      <c r="H626" s="53">
        <f t="shared" si="40"/>
        <v>7538100</v>
      </c>
      <c r="I626" s="24">
        <f t="shared" si="41"/>
        <v>22758500</v>
      </c>
      <c r="J626" s="23">
        <f t="shared" si="42"/>
        <v>10659300</v>
      </c>
      <c r="K626" s="24">
        <f t="shared" si="43"/>
        <v>19733700</v>
      </c>
    </row>
    <row r="627" spans="1:11" ht="19.5" x14ac:dyDescent="0.5">
      <c r="A627" s="56">
        <v>803540</v>
      </c>
      <c r="B627" s="50" t="s">
        <v>5569</v>
      </c>
      <c r="C627" s="51" t="s">
        <v>6159</v>
      </c>
      <c r="D627" s="51"/>
      <c r="E627" s="52">
        <v>5.31</v>
      </c>
      <c r="F627" s="52">
        <v>1.33</v>
      </c>
      <c r="G627" s="50">
        <v>3.98</v>
      </c>
      <c r="H627" s="53">
        <f t="shared" si="40"/>
        <v>7538100</v>
      </c>
      <c r="I627" s="24">
        <f t="shared" si="41"/>
        <v>22758500</v>
      </c>
      <c r="J627" s="23">
        <f t="shared" si="42"/>
        <v>10659300</v>
      </c>
      <c r="K627" s="24">
        <f t="shared" si="43"/>
        <v>19733700</v>
      </c>
    </row>
    <row r="628" spans="1:11" ht="36" x14ac:dyDescent="0.5">
      <c r="A628" s="56">
        <v>803545</v>
      </c>
      <c r="B628" s="50" t="s">
        <v>5569</v>
      </c>
      <c r="C628" s="51" t="s">
        <v>6160</v>
      </c>
      <c r="D628" s="51"/>
      <c r="E628" s="52">
        <v>1.07</v>
      </c>
      <c r="F628" s="52">
        <v>0.27</v>
      </c>
      <c r="G628" s="50">
        <v>0.8</v>
      </c>
      <c r="H628" s="53">
        <f t="shared" si="40"/>
        <v>1517300</v>
      </c>
      <c r="I628" s="24">
        <f t="shared" si="41"/>
        <v>4579500</v>
      </c>
      <c r="J628" s="23">
        <f t="shared" si="42"/>
        <v>2147500</v>
      </c>
      <c r="K628" s="24">
        <f t="shared" si="43"/>
        <v>3971500</v>
      </c>
    </row>
    <row r="629" spans="1:11" ht="36" x14ac:dyDescent="0.5">
      <c r="A629" s="56">
        <v>803550</v>
      </c>
      <c r="B629" s="50" t="s">
        <v>5569</v>
      </c>
      <c r="C629" s="51" t="s">
        <v>6161</v>
      </c>
      <c r="D629" s="51"/>
      <c r="E629" s="52">
        <v>1.67</v>
      </c>
      <c r="F629" s="52">
        <v>0.42</v>
      </c>
      <c r="G629" s="50">
        <v>1.25</v>
      </c>
      <c r="H629" s="53">
        <f t="shared" si="40"/>
        <v>2369300</v>
      </c>
      <c r="I629" s="24">
        <f t="shared" si="41"/>
        <v>7152000</v>
      </c>
      <c r="J629" s="23">
        <f t="shared" si="42"/>
        <v>3352000</v>
      </c>
      <c r="K629" s="24">
        <f t="shared" si="43"/>
        <v>6202000</v>
      </c>
    </row>
    <row r="630" spans="1:11" ht="36" x14ac:dyDescent="0.5">
      <c r="A630" s="56">
        <v>803551</v>
      </c>
      <c r="B630" s="50" t="s">
        <v>5569</v>
      </c>
      <c r="C630" s="51" t="s">
        <v>6162</v>
      </c>
      <c r="D630" s="51"/>
      <c r="E630" s="52">
        <v>1.67</v>
      </c>
      <c r="F630" s="52">
        <v>0.42</v>
      </c>
      <c r="G630" s="50">
        <v>1.25</v>
      </c>
      <c r="H630" s="53">
        <f t="shared" si="40"/>
        <v>2369300</v>
      </c>
      <c r="I630" s="24">
        <f t="shared" si="41"/>
        <v>7152000</v>
      </c>
      <c r="J630" s="23">
        <f t="shared" si="42"/>
        <v>3352000</v>
      </c>
      <c r="K630" s="24">
        <f t="shared" si="43"/>
        <v>6202000</v>
      </c>
    </row>
    <row r="631" spans="1:11" ht="54" x14ac:dyDescent="0.5">
      <c r="A631" s="56">
        <v>803555</v>
      </c>
      <c r="B631" s="50" t="s">
        <v>5569</v>
      </c>
      <c r="C631" s="51" t="s">
        <v>6163</v>
      </c>
      <c r="D631" s="51"/>
      <c r="E631" s="52">
        <v>2.66</v>
      </c>
      <c r="F631" s="52">
        <v>0.18</v>
      </c>
      <c r="G631" s="50">
        <v>2.48</v>
      </c>
      <c r="H631" s="53">
        <f t="shared" si="40"/>
        <v>4184600</v>
      </c>
      <c r="I631" s="24">
        <f t="shared" si="41"/>
        <v>12981000</v>
      </c>
      <c r="J631" s="23">
        <f t="shared" si="42"/>
        <v>5441800</v>
      </c>
      <c r="K631" s="24">
        <f t="shared" si="43"/>
        <v>11096200</v>
      </c>
    </row>
    <row r="632" spans="1:11" ht="36" x14ac:dyDescent="0.5">
      <c r="A632" s="56">
        <v>803560</v>
      </c>
      <c r="B632" s="50" t="s">
        <v>5569</v>
      </c>
      <c r="C632" s="51" t="s">
        <v>6164</v>
      </c>
      <c r="D632" s="51"/>
      <c r="E632" s="52">
        <v>1.55</v>
      </c>
      <c r="F632" s="52">
        <v>0.39</v>
      </c>
      <c r="G632" s="50">
        <v>1.1599999999999999</v>
      </c>
      <c r="H632" s="53">
        <f t="shared" si="40"/>
        <v>2198900</v>
      </c>
      <c r="I632" s="24">
        <f t="shared" si="41"/>
        <v>6637500</v>
      </c>
      <c r="J632" s="23">
        <f t="shared" si="42"/>
        <v>3111100</v>
      </c>
      <c r="K632" s="24">
        <f t="shared" si="43"/>
        <v>5755900</v>
      </c>
    </row>
    <row r="633" spans="1:11" ht="36" x14ac:dyDescent="0.5">
      <c r="A633" s="56">
        <v>803565</v>
      </c>
      <c r="B633" s="50" t="s">
        <v>5569</v>
      </c>
      <c r="C633" s="51" t="s">
        <v>6165</v>
      </c>
      <c r="D633" s="51"/>
      <c r="E633" s="52">
        <v>1.55</v>
      </c>
      <c r="F633" s="52">
        <v>0.22</v>
      </c>
      <c r="G633" s="50">
        <v>1.33</v>
      </c>
      <c r="H633" s="53">
        <f t="shared" si="40"/>
        <v>2341700</v>
      </c>
      <c r="I633" s="24">
        <f t="shared" si="41"/>
        <v>7190000</v>
      </c>
      <c r="J633" s="23">
        <f t="shared" si="42"/>
        <v>3146800</v>
      </c>
      <c r="K633" s="24">
        <f t="shared" si="43"/>
        <v>6179200</v>
      </c>
    </row>
    <row r="634" spans="1:11" ht="19.5" x14ac:dyDescent="0.5">
      <c r="A634" s="56">
        <v>803570</v>
      </c>
      <c r="B634" s="50" t="s">
        <v>5569</v>
      </c>
      <c r="C634" s="51" t="s">
        <v>6166</v>
      </c>
      <c r="D634" s="51"/>
      <c r="E634" s="52">
        <v>2.2200000000000002</v>
      </c>
      <c r="F634" s="52">
        <v>0.56000000000000005</v>
      </c>
      <c r="G634" s="50">
        <v>1.66</v>
      </c>
      <c r="H634" s="53">
        <f t="shared" si="40"/>
        <v>3148200</v>
      </c>
      <c r="I634" s="24">
        <f t="shared" si="41"/>
        <v>9502000</v>
      </c>
      <c r="J634" s="23">
        <f t="shared" si="42"/>
        <v>4455600</v>
      </c>
      <c r="K634" s="24">
        <f t="shared" si="43"/>
        <v>8240400</v>
      </c>
    </row>
    <row r="635" spans="1:11" ht="36" x14ac:dyDescent="0.5">
      <c r="A635" s="56">
        <v>803575</v>
      </c>
      <c r="B635" s="50"/>
      <c r="C635" s="51" t="s">
        <v>6167</v>
      </c>
      <c r="D635" s="51"/>
      <c r="E635" s="52">
        <v>22.09</v>
      </c>
      <c r="F635" s="52">
        <v>5.53</v>
      </c>
      <c r="G635" s="50">
        <v>16.559999999999999</v>
      </c>
      <c r="H635" s="53">
        <f t="shared" si="40"/>
        <v>31361499.999999996</v>
      </c>
      <c r="I635" s="24">
        <f t="shared" si="41"/>
        <v>94686500</v>
      </c>
      <c r="J635" s="23">
        <f t="shared" si="42"/>
        <v>44344100</v>
      </c>
      <c r="K635" s="24">
        <f t="shared" si="43"/>
        <v>82100900</v>
      </c>
    </row>
    <row r="636" spans="1:11" ht="36" x14ac:dyDescent="0.5">
      <c r="A636" s="56">
        <v>803585</v>
      </c>
      <c r="B636" s="50" t="s">
        <v>5569</v>
      </c>
      <c r="C636" s="51" t="s">
        <v>6168</v>
      </c>
      <c r="D636" s="51"/>
      <c r="E636" s="52">
        <v>1.63</v>
      </c>
      <c r="F636" s="52">
        <v>0.41</v>
      </c>
      <c r="G636" s="50">
        <v>1.22</v>
      </c>
      <c r="H636" s="53">
        <f t="shared" si="40"/>
        <v>2312500</v>
      </c>
      <c r="I636" s="24">
        <f t="shared" si="41"/>
        <v>6980500</v>
      </c>
      <c r="J636" s="23">
        <f t="shared" si="42"/>
        <v>3271700</v>
      </c>
      <c r="K636" s="24">
        <f t="shared" si="43"/>
        <v>6053300</v>
      </c>
    </row>
    <row r="637" spans="1:11" ht="36" x14ac:dyDescent="0.5">
      <c r="A637" s="56">
        <v>803590</v>
      </c>
      <c r="B637" s="50" t="s">
        <v>5569</v>
      </c>
      <c r="C637" s="51" t="s">
        <v>6169</v>
      </c>
      <c r="D637" s="51"/>
      <c r="E637" s="52">
        <v>1.63</v>
      </c>
      <c r="F637" s="52">
        <v>0.41</v>
      </c>
      <c r="G637" s="50">
        <v>1.22</v>
      </c>
      <c r="H637" s="53">
        <f t="shared" si="40"/>
        <v>2312500</v>
      </c>
      <c r="I637" s="24">
        <f t="shared" si="41"/>
        <v>6980500</v>
      </c>
      <c r="J637" s="23">
        <f t="shared" si="42"/>
        <v>3271700</v>
      </c>
      <c r="K637" s="24">
        <f t="shared" si="43"/>
        <v>6053300</v>
      </c>
    </row>
    <row r="638" spans="1:11" ht="36" x14ac:dyDescent="0.5">
      <c r="A638" s="56">
        <v>803595</v>
      </c>
      <c r="B638" s="50" t="s">
        <v>5569</v>
      </c>
      <c r="C638" s="51" t="s">
        <v>6170</v>
      </c>
      <c r="D638" s="51"/>
      <c r="E638" s="52">
        <v>1.63</v>
      </c>
      <c r="F638" s="52">
        <v>0.41</v>
      </c>
      <c r="G638" s="50">
        <v>1.22</v>
      </c>
      <c r="H638" s="53">
        <f t="shared" si="40"/>
        <v>2312500</v>
      </c>
      <c r="I638" s="24">
        <f t="shared" si="41"/>
        <v>6980500</v>
      </c>
      <c r="J638" s="23">
        <f t="shared" si="42"/>
        <v>3271700</v>
      </c>
      <c r="K638" s="24">
        <f t="shared" si="43"/>
        <v>6053300</v>
      </c>
    </row>
    <row r="639" spans="1:11" ht="36" x14ac:dyDescent="0.5">
      <c r="A639" s="56">
        <v>803610</v>
      </c>
      <c r="B639" s="50" t="s">
        <v>5569</v>
      </c>
      <c r="C639" s="51" t="s">
        <v>6171</v>
      </c>
      <c r="D639" s="51"/>
      <c r="E639" s="52">
        <v>2.77</v>
      </c>
      <c r="F639" s="52">
        <v>0.69</v>
      </c>
      <c r="G639" s="50">
        <v>2.08</v>
      </c>
      <c r="H639" s="53">
        <f t="shared" si="40"/>
        <v>3935500</v>
      </c>
      <c r="I639" s="24">
        <f t="shared" si="41"/>
        <v>11884500</v>
      </c>
      <c r="J639" s="23">
        <f t="shared" si="42"/>
        <v>5561300</v>
      </c>
      <c r="K639" s="24">
        <f t="shared" si="43"/>
        <v>10303700</v>
      </c>
    </row>
    <row r="640" spans="1:11" ht="36" x14ac:dyDescent="0.5">
      <c r="A640" s="56">
        <v>803615</v>
      </c>
      <c r="B640" s="50" t="s">
        <v>5569</v>
      </c>
      <c r="C640" s="51" t="s">
        <v>6172</v>
      </c>
      <c r="D640" s="51"/>
      <c r="E640" s="52">
        <v>2.2200000000000002</v>
      </c>
      <c r="F640" s="52">
        <v>0.56000000000000005</v>
      </c>
      <c r="G640" s="50">
        <v>1.66</v>
      </c>
      <c r="H640" s="53">
        <f t="shared" si="40"/>
        <v>3148200</v>
      </c>
      <c r="I640" s="24">
        <f t="shared" si="41"/>
        <v>9502000</v>
      </c>
      <c r="J640" s="23">
        <f t="shared" si="42"/>
        <v>4455600</v>
      </c>
      <c r="K640" s="24">
        <f t="shared" si="43"/>
        <v>8240400</v>
      </c>
    </row>
    <row r="641" spans="1:11" ht="54" x14ac:dyDescent="0.5">
      <c r="A641" s="56">
        <v>803625</v>
      </c>
      <c r="B641" s="50"/>
      <c r="C641" s="51" t="s">
        <v>6173</v>
      </c>
      <c r="D641" s="51"/>
      <c r="E641" s="52">
        <v>1.22</v>
      </c>
      <c r="F641" s="52">
        <v>0.31</v>
      </c>
      <c r="G641" s="50">
        <v>0.91</v>
      </c>
      <c r="H641" s="53">
        <f t="shared" si="40"/>
        <v>1728200</v>
      </c>
      <c r="I641" s="24">
        <f t="shared" si="41"/>
        <v>5214500</v>
      </c>
      <c r="J641" s="23">
        <f t="shared" si="42"/>
        <v>2448100</v>
      </c>
      <c r="K641" s="24">
        <f t="shared" si="43"/>
        <v>4522900</v>
      </c>
    </row>
    <row r="642" spans="1:11" ht="54" x14ac:dyDescent="0.5">
      <c r="A642" s="56">
        <v>803626</v>
      </c>
      <c r="B642" s="50"/>
      <c r="C642" s="51" t="s">
        <v>6174</v>
      </c>
      <c r="D642" s="51"/>
      <c r="E642" s="52">
        <v>1.22</v>
      </c>
      <c r="F642" s="52">
        <v>0.31</v>
      </c>
      <c r="G642" s="50">
        <v>0.91</v>
      </c>
      <c r="H642" s="53">
        <f t="shared" si="40"/>
        <v>1728200</v>
      </c>
      <c r="I642" s="24">
        <f t="shared" si="41"/>
        <v>5214500</v>
      </c>
      <c r="J642" s="23">
        <f t="shared" si="42"/>
        <v>2448100</v>
      </c>
      <c r="K642" s="24">
        <f t="shared" si="43"/>
        <v>4522900</v>
      </c>
    </row>
    <row r="643" spans="1:11" ht="36" x14ac:dyDescent="0.5">
      <c r="A643" s="56">
        <v>803630</v>
      </c>
      <c r="B643" s="50" t="s">
        <v>5569</v>
      </c>
      <c r="C643" s="51" t="s">
        <v>6175</v>
      </c>
      <c r="D643" s="51"/>
      <c r="E643" s="52">
        <v>1.44</v>
      </c>
      <c r="F643" s="52">
        <v>0.36</v>
      </c>
      <c r="G643" s="50">
        <v>1.08</v>
      </c>
      <c r="H643" s="53">
        <f t="shared" ref="H643:H706" si="44">F643*790000+G643*1630000</f>
        <v>2044800</v>
      </c>
      <c r="I643" s="24">
        <f t="shared" ref="I643:I706" si="45">F643*1850000+G643*5100000</f>
        <v>6174000</v>
      </c>
      <c r="J643" s="23">
        <f t="shared" ref="J643:J706" si="46">F643*1850000+G643*2060000</f>
        <v>2890800</v>
      </c>
      <c r="K643" s="24">
        <f t="shared" ref="K643:K706" si="47">F643*1850000+G643*4340000</f>
        <v>5353200</v>
      </c>
    </row>
    <row r="644" spans="1:11" ht="36" x14ac:dyDescent="0.5">
      <c r="A644" s="56">
        <v>803635</v>
      </c>
      <c r="B644" s="50" t="s">
        <v>5569</v>
      </c>
      <c r="C644" s="51" t="s">
        <v>6176</v>
      </c>
      <c r="D644" s="51"/>
      <c r="E644" s="52">
        <v>3.44</v>
      </c>
      <c r="F644" s="52">
        <v>0.86</v>
      </c>
      <c r="G644" s="50">
        <v>2.58</v>
      </c>
      <c r="H644" s="53">
        <f t="shared" si="44"/>
        <v>4884800</v>
      </c>
      <c r="I644" s="24">
        <f t="shared" si="45"/>
        <v>14749000</v>
      </c>
      <c r="J644" s="23">
        <f t="shared" si="46"/>
        <v>6905800</v>
      </c>
      <c r="K644" s="24">
        <f t="shared" si="47"/>
        <v>12788200</v>
      </c>
    </row>
    <row r="645" spans="1:11" ht="19.5" x14ac:dyDescent="0.5">
      <c r="A645" s="56">
        <v>803640</v>
      </c>
      <c r="B645" s="50" t="s">
        <v>5569</v>
      </c>
      <c r="C645" s="51" t="s">
        <v>6177</v>
      </c>
      <c r="D645" s="51"/>
      <c r="E645" s="52">
        <v>5.73</v>
      </c>
      <c r="F645" s="52">
        <v>1.43</v>
      </c>
      <c r="G645" s="50">
        <v>4.3</v>
      </c>
      <c r="H645" s="53">
        <f t="shared" si="44"/>
        <v>8138700</v>
      </c>
      <c r="I645" s="24">
        <f t="shared" si="45"/>
        <v>24575500</v>
      </c>
      <c r="J645" s="23">
        <f t="shared" si="46"/>
        <v>11503500</v>
      </c>
      <c r="K645" s="24">
        <f t="shared" si="47"/>
        <v>21307500</v>
      </c>
    </row>
    <row r="646" spans="1:11" ht="36" x14ac:dyDescent="0.5">
      <c r="A646" s="56">
        <v>803645</v>
      </c>
      <c r="B646" s="50" t="s">
        <v>5569</v>
      </c>
      <c r="C646" s="51" t="s">
        <v>6178</v>
      </c>
      <c r="D646" s="51"/>
      <c r="E646" s="52">
        <v>4.59</v>
      </c>
      <c r="F646" s="52">
        <v>1.1499999999999999</v>
      </c>
      <c r="G646" s="50">
        <v>3.44</v>
      </c>
      <c r="H646" s="53">
        <f t="shared" si="44"/>
        <v>6515700</v>
      </c>
      <c r="I646" s="24">
        <f t="shared" si="45"/>
        <v>19671500</v>
      </c>
      <c r="J646" s="23">
        <f t="shared" si="46"/>
        <v>9213900</v>
      </c>
      <c r="K646" s="24">
        <f t="shared" si="47"/>
        <v>17057100</v>
      </c>
    </row>
    <row r="647" spans="1:11" ht="19.5" x14ac:dyDescent="0.5">
      <c r="A647" s="56">
        <v>803650</v>
      </c>
      <c r="B647" s="50"/>
      <c r="C647" s="51" t="s">
        <v>6179</v>
      </c>
      <c r="D647" s="51"/>
      <c r="E647" s="52">
        <v>3.2</v>
      </c>
      <c r="F647" s="52">
        <v>0.8</v>
      </c>
      <c r="G647" s="50">
        <v>2.4</v>
      </c>
      <c r="H647" s="53">
        <f t="shared" si="44"/>
        <v>4544000</v>
      </c>
      <c r="I647" s="24">
        <f t="shared" si="45"/>
        <v>13720000</v>
      </c>
      <c r="J647" s="23">
        <f t="shared" si="46"/>
        <v>6424000</v>
      </c>
      <c r="K647" s="24">
        <f t="shared" si="47"/>
        <v>11896000</v>
      </c>
    </row>
    <row r="648" spans="1:11" ht="54" x14ac:dyDescent="0.5">
      <c r="A648" s="56">
        <v>803655</v>
      </c>
      <c r="B648" s="50" t="s">
        <v>5569</v>
      </c>
      <c r="C648" s="51" t="s">
        <v>6180</v>
      </c>
      <c r="D648" s="51"/>
      <c r="E648" s="52">
        <v>4.34</v>
      </c>
      <c r="F648" s="52">
        <v>0.42</v>
      </c>
      <c r="G648" s="50">
        <v>3.92</v>
      </c>
      <c r="H648" s="53">
        <f t="shared" si="44"/>
        <v>6721400</v>
      </c>
      <c r="I648" s="24">
        <f t="shared" si="45"/>
        <v>20769000</v>
      </c>
      <c r="J648" s="23">
        <f t="shared" si="46"/>
        <v>8852200</v>
      </c>
      <c r="K648" s="24">
        <f t="shared" si="47"/>
        <v>17789800</v>
      </c>
    </row>
    <row r="649" spans="1:11" ht="72" x14ac:dyDescent="0.5">
      <c r="A649" s="56">
        <v>803660</v>
      </c>
      <c r="B649" s="50" t="s">
        <v>5569</v>
      </c>
      <c r="C649" s="51" t="s">
        <v>6181</v>
      </c>
      <c r="D649" s="51"/>
      <c r="E649" s="52">
        <v>8.01</v>
      </c>
      <c r="F649" s="52">
        <v>2</v>
      </c>
      <c r="G649" s="50">
        <v>6.01</v>
      </c>
      <c r="H649" s="53">
        <f t="shared" si="44"/>
        <v>11376300</v>
      </c>
      <c r="I649" s="24">
        <f t="shared" si="45"/>
        <v>34351000</v>
      </c>
      <c r="J649" s="23">
        <f t="shared" si="46"/>
        <v>16080600</v>
      </c>
      <c r="K649" s="24">
        <f t="shared" si="47"/>
        <v>29783400</v>
      </c>
    </row>
    <row r="650" spans="1:11" ht="36" x14ac:dyDescent="0.5">
      <c r="A650" s="56">
        <v>803665</v>
      </c>
      <c r="B650" s="50" t="s">
        <v>5569</v>
      </c>
      <c r="C650" s="51" t="s">
        <v>6182</v>
      </c>
      <c r="D650" s="51"/>
      <c r="E650" s="52">
        <v>3.9</v>
      </c>
      <c r="F650" s="52">
        <v>0.98</v>
      </c>
      <c r="G650" s="50">
        <v>2.92</v>
      </c>
      <c r="H650" s="53">
        <f t="shared" si="44"/>
        <v>5533800</v>
      </c>
      <c r="I650" s="24">
        <f t="shared" si="45"/>
        <v>16705000</v>
      </c>
      <c r="J650" s="23">
        <f t="shared" si="46"/>
        <v>7828200</v>
      </c>
      <c r="K650" s="24">
        <f t="shared" si="47"/>
        <v>14485800</v>
      </c>
    </row>
    <row r="651" spans="1:11" ht="19.5" x14ac:dyDescent="0.5">
      <c r="A651" s="56">
        <v>803670</v>
      </c>
      <c r="B651" s="50" t="s">
        <v>5569</v>
      </c>
      <c r="C651" s="51" t="s">
        <v>6183</v>
      </c>
      <c r="D651" s="51"/>
      <c r="E651" s="52">
        <v>5.16</v>
      </c>
      <c r="F651" s="52">
        <v>1.29</v>
      </c>
      <c r="G651" s="50">
        <v>3.87</v>
      </c>
      <c r="H651" s="53">
        <f t="shared" si="44"/>
        <v>7327200</v>
      </c>
      <c r="I651" s="24">
        <f t="shared" si="45"/>
        <v>22123500</v>
      </c>
      <c r="J651" s="23">
        <f t="shared" si="46"/>
        <v>10358700</v>
      </c>
      <c r="K651" s="24">
        <f t="shared" si="47"/>
        <v>19182300</v>
      </c>
    </row>
    <row r="652" spans="1:11" ht="36" x14ac:dyDescent="0.5">
      <c r="A652" s="56">
        <v>803675</v>
      </c>
      <c r="B652" s="50" t="s">
        <v>5569</v>
      </c>
      <c r="C652" s="51" t="s">
        <v>6184</v>
      </c>
      <c r="D652" s="51"/>
      <c r="E652" s="52">
        <v>2</v>
      </c>
      <c r="F652" s="52">
        <v>0.5</v>
      </c>
      <c r="G652" s="50">
        <v>1.5</v>
      </c>
      <c r="H652" s="53">
        <f t="shared" si="44"/>
        <v>2840000</v>
      </c>
      <c r="I652" s="24">
        <f t="shared" si="45"/>
        <v>8575000</v>
      </c>
      <c r="J652" s="23">
        <f t="shared" si="46"/>
        <v>4015000</v>
      </c>
      <c r="K652" s="24">
        <f t="shared" si="47"/>
        <v>7435000</v>
      </c>
    </row>
    <row r="653" spans="1:11" ht="19.5" x14ac:dyDescent="0.5">
      <c r="A653" s="56">
        <v>803680</v>
      </c>
      <c r="B653" s="50" t="s">
        <v>5569</v>
      </c>
      <c r="C653" s="51" t="s">
        <v>6185</v>
      </c>
      <c r="D653" s="51"/>
      <c r="E653" s="52">
        <v>0.44</v>
      </c>
      <c r="F653" s="52">
        <v>0.11</v>
      </c>
      <c r="G653" s="50">
        <v>0.33</v>
      </c>
      <c r="H653" s="53">
        <f t="shared" si="44"/>
        <v>624800</v>
      </c>
      <c r="I653" s="24">
        <f t="shared" si="45"/>
        <v>1886500</v>
      </c>
      <c r="J653" s="23">
        <f t="shared" si="46"/>
        <v>883300</v>
      </c>
      <c r="K653" s="24">
        <f t="shared" si="47"/>
        <v>1635700</v>
      </c>
    </row>
    <row r="654" spans="1:11" ht="19.5" x14ac:dyDescent="0.5">
      <c r="A654" s="56">
        <v>803682</v>
      </c>
      <c r="B654" s="50"/>
      <c r="C654" s="51" t="s">
        <v>6186</v>
      </c>
      <c r="D654" s="51"/>
      <c r="E654" s="52">
        <v>9.3000000000000007</v>
      </c>
      <c r="F654" s="52">
        <v>2.1</v>
      </c>
      <c r="G654" s="50">
        <v>7.2</v>
      </c>
      <c r="H654" s="53">
        <f t="shared" si="44"/>
        <v>13395000</v>
      </c>
      <c r="I654" s="24">
        <f t="shared" si="45"/>
        <v>40605000</v>
      </c>
      <c r="J654" s="23">
        <f t="shared" si="46"/>
        <v>18717000</v>
      </c>
      <c r="K654" s="24">
        <f t="shared" si="47"/>
        <v>35133000</v>
      </c>
    </row>
    <row r="655" spans="1:11" ht="19.5" x14ac:dyDescent="0.5">
      <c r="A655" s="56">
        <v>803684</v>
      </c>
      <c r="B655" s="50" t="s">
        <v>5569</v>
      </c>
      <c r="C655" s="51" t="s">
        <v>6187</v>
      </c>
      <c r="D655" s="51"/>
      <c r="E655" s="52">
        <v>8.5</v>
      </c>
      <c r="F655" s="52">
        <v>2.1</v>
      </c>
      <c r="G655" s="50">
        <v>6.4</v>
      </c>
      <c r="H655" s="53">
        <f t="shared" si="44"/>
        <v>12091000</v>
      </c>
      <c r="I655" s="24">
        <f t="shared" si="45"/>
        <v>36525000</v>
      </c>
      <c r="J655" s="23">
        <f t="shared" si="46"/>
        <v>17069000</v>
      </c>
      <c r="K655" s="24">
        <f t="shared" si="47"/>
        <v>31661000</v>
      </c>
    </row>
    <row r="656" spans="1:11" ht="19.5" x14ac:dyDescent="0.5">
      <c r="A656" s="56">
        <v>803686</v>
      </c>
      <c r="B656" s="50" t="s">
        <v>5569</v>
      </c>
      <c r="C656" s="51" t="s">
        <v>6188</v>
      </c>
      <c r="D656" s="51"/>
      <c r="E656" s="52">
        <v>12.5</v>
      </c>
      <c r="F656" s="52">
        <v>2.1</v>
      </c>
      <c r="G656" s="50">
        <v>10.4</v>
      </c>
      <c r="H656" s="53">
        <f t="shared" si="44"/>
        <v>18611000</v>
      </c>
      <c r="I656" s="24">
        <f t="shared" si="45"/>
        <v>56925000</v>
      </c>
      <c r="J656" s="23">
        <f t="shared" si="46"/>
        <v>25309000</v>
      </c>
      <c r="K656" s="24">
        <f t="shared" si="47"/>
        <v>49021000</v>
      </c>
    </row>
    <row r="657" spans="1:11" ht="36" x14ac:dyDescent="0.5">
      <c r="A657" s="56">
        <v>803696</v>
      </c>
      <c r="B657" s="50" t="s">
        <v>5569</v>
      </c>
      <c r="C657" s="51" t="s">
        <v>6189</v>
      </c>
      <c r="D657" s="51"/>
      <c r="E657" s="52">
        <v>4.7</v>
      </c>
      <c r="F657" s="52">
        <v>0.7</v>
      </c>
      <c r="G657" s="50">
        <v>4</v>
      </c>
      <c r="H657" s="53">
        <f t="shared" si="44"/>
        <v>7073000</v>
      </c>
      <c r="I657" s="24">
        <f t="shared" si="45"/>
        <v>21695000</v>
      </c>
      <c r="J657" s="23">
        <f t="shared" si="46"/>
        <v>9535000</v>
      </c>
      <c r="K657" s="24">
        <f t="shared" si="47"/>
        <v>18655000</v>
      </c>
    </row>
    <row r="658" spans="1:11" ht="36" x14ac:dyDescent="0.5">
      <c r="A658" s="56">
        <v>803698</v>
      </c>
      <c r="B658" s="50" t="s">
        <v>5569</v>
      </c>
      <c r="C658" s="51" t="s">
        <v>6190</v>
      </c>
      <c r="D658" s="51"/>
      <c r="E658" s="52">
        <v>9.3000000000000007</v>
      </c>
      <c r="F658" s="52">
        <v>2.1</v>
      </c>
      <c r="G658" s="50">
        <v>7.2</v>
      </c>
      <c r="H658" s="53">
        <f t="shared" si="44"/>
        <v>13395000</v>
      </c>
      <c r="I658" s="24">
        <f t="shared" si="45"/>
        <v>40605000</v>
      </c>
      <c r="J658" s="23">
        <f t="shared" si="46"/>
        <v>18717000</v>
      </c>
      <c r="K658" s="24">
        <f t="shared" si="47"/>
        <v>35133000</v>
      </c>
    </row>
    <row r="659" spans="1:11" ht="19.5" x14ac:dyDescent="0.5">
      <c r="A659" s="56">
        <v>803699</v>
      </c>
      <c r="B659" s="50" t="s">
        <v>5569</v>
      </c>
      <c r="C659" s="51" t="s">
        <v>6191</v>
      </c>
      <c r="D659" s="51"/>
      <c r="E659" s="52">
        <v>0.57999999999999996</v>
      </c>
      <c r="F659" s="52">
        <v>0.14000000000000001</v>
      </c>
      <c r="G659" s="50">
        <v>0.44</v>
      </c>
      <c r="H659" s="53">
        <f t="shared" si="44"/>
        <v>827800</v>
      </c>
      <c r="I659" s="24">
        <f t="shared" si="45"/>
        <v>2503000</v>
      </c>
      <c r="J659" s="23">
        <f t="shared" si="46"/>
        <v>1165400</v>
      </c>
      <c r="K659" s="24">
        <f t="shared" si="47"/>
        <v>2168600</v>
      </c>
    </row>
    <row r="660" spans="1:11" ht="36" x14ac:dyDescent="0.5">
      <c r="A660" s="56">
        <v>803700</v>
      </c>
      <c r="B660" s="50" t="s">
        <v>5569</v>
      </c>
      <c r="C660" s="51" t="s">
        <v>6192</v>
      </c>
      <c r="D660" s="51"/>
      <c r="E660" s="52">
        <v>0.62</v>
      </c>
      <c r="F660" s="52">
        <v>0.14000000000000001</v>
      </c>
      <c r="G660" s="50">
        <v>0.48</v>
      </c>
      <c r="H660" s="53">
        <f t="shared" si="44"/>
        <v>893000</v>
      </c>
      <c r="I660" s="24">
        <f t="shared" si="45"/>
        <v>2707000</v>
      </c>
      <c r="J660" s="23">
        <f t="shared" si="46"/>
        <v>1247800</v>
      </c>
      <c r="K660" s="24">
        <f t="shared" si="47"/>
        <v>2342200</v>
      </c>
    </row>
    <row r="661" spans="1:11" ht="19.5" x14ac:dyDescent="0.5">
      <c r="A661" s="56">
        <v>803701</v>
      </c>
      <c r="B661" s="50" t="s">
        <v>5569</v>
      </c>
      <c r="C661" s="51" t="s">
        <v>6193</v>
      </c>
      <c r="D661" s="51"/>
      <c r="E661" s="52">
        <v>1.4</v>
      </c>
      <c r="F661" s="52">
        <v>0.28000000000000003</v>
      </c>
      <c r="G661" s="50">
        <v>1.1200000000000001</v>
      </c>
      <c r="H661" s="53">
        <f t="shared" si="44"/>
        <v>2046800.0000000002</v>
      </c>
      <c r="I661" s="24">
        <f t="shared" si="45"/>
        <v>6230000.0000000009</v>
      </c>
      <c r="J661" s="23">
        <f t="shared" si="46"/>
        <v>2825200</v>
      </c>
      <c r="K661" s="24">
        <f t="shared" si="47"/>
        <v>5378800</v>
      </c>
    </row>
    <row r="662" spans="1:11" ht="36" x14ac:dyDescent="0.5">
      <c r="A662" s="56">
        <v>803702</v>
      </c>
      <c r="B662" s="50" t="s">
        <v>5569</v>
      </c>
      <c r="C662" s="51" t="s">
        <v>6194</v>
      </c>
      <c r="D662" s="51"/>
      <c r="E662" s="52">
        <v>1.4</v>
      </c>
      <c r="F662" s="52">
        <v>0.28000000000000003</v>
      </c>
      <c r="G662" s="50">
        <v>1.1200000000000001</v>
      </c>
      <c r="H662" s="53">
        <f t="shared" si="44"/>
        <v>2046800.0000000002</v>
      </c>
      <c r="I662" s="24">
        <f t="shared" si="45"/>
        <v>6230000.0000000009</v>
      </c>
      <c r="J662" s="23">
        <f t="shared" si="46"/>
        <v>2825200</v>
      </c>
      <c r="K662" s="24">
        <f t="shared" si="47"/>
        <v>5378800</v>
      </c>
    </row>
    <row r="663" spans="1:11" ht="19.5" x14ac:dyDescent="0.5">
      <c r="A663" s="56">
        <v>803703</v>
      </c>
      <c r="B663" s="50"/>
      <c r="C663" s="51" t="s">
        <v>6195</v>
      </c>
      <c r="D663" s="51"/>
      <c r="E663" s="52">
        <v>2.2799999999999998</v>
      </c>
      <c r="F663" s="52">
        <v>0.28000000000000003</v>
      </c>
      <c r="G663" s="50">
        <v>2</v>
      </c>
      <c r="H663" s="53">
        <f t="shared" si="44"/>
        <v>3481200</v>
      </c>
      <c r="I663" s="24">
        <f t="shared" si="45"/>
        <v>10718000</v>
      </c>
      <c r="J663" s="23">
        <f t="shared" si="46"/>
        <v>4638000</v>
      </c>
      <c r="K663" s="24">
        <f t="shared" si="47"/>
        <v>9198000</v>
      </c>
    </row>
    <row r="664" spans="1:11" ht="36" x14ac:dyDescent="0.5">
      <c r="A664" s="56">
        <v>803704</v>
      </c>
      <c r="B664" s="50" t="s">
        <v>5569</v>
      </c>
      <c r="C664" s="51" t="s">
        <v>6196</v>
      </c>
      <c r="D664" s="51"/>
      <c r="E664" s="52">
        <v>0.7</v>
      </c>
      <c r="F664" s="52">
        <v>0.14000000000000001</v>
      </c>
      <c r="G664" s="50">
        <v>0.56000000000000005</v>
      </c>
      <c r="H664" s="53">
        <f t="shared" si="44"/>
        <v>1023400.0000000001</v>
      </c>
      <c r="I664" s="24">
        <f t="shared" si="45"/>
        <v>3115000.0000000005</v>
      </c>
      <c r="J664" s="23">
        <f t="shared" si="46"/>
        <v>1412600</v>
      </c>
      <c r="K664" s="24">
        <f t="shared" si="47"/>
        <v>2689400</v>
      </c>
    </row>
    <row r="665" spans="1:11" ht="36" x14ac:dyDescent="0.5">
      <c r="A665" s="56">
        <v>803705</v>
      </c>
      <c r="B665" s="50" t="s">
        <v>5569</v>
      </c>
      <c r="C665" s="51" t="s">
        <v>6197</v>
      </c>
      <c r="D665" s="51"/>
      <c r="E665" s="52">
        <v>0.7</v>
      </c>
      <c r="F665" s="52">
        <v>0.14000000000000001</v>
      </c>
      <c r="G665" s="50">
        <v>0.56000000000000005</v>
      </c>
      <c r="H665" s="53">
        <f t="shared" si="44"/>
        <v>1023400.0000000001</v>
      </c>
      <c r="I665" s="24">
        <f t="shared" si="45"/>
        <v>3115000.0000000005</v>
      </c>
      <c r="J665" s="23">
        <f t="shared" si="46"/>
        <v>1412600</v>
      </c>
      <c r="K665" s="24">
        <f t="shared" si="47"/>
        <v>2689400</v>
      </c>
    </row>
    <row r="666" spans="1:11" ht="19.5" x14ac:dyDescent="0.5">
      <c r="A666" s="56">
        <v>803706</v>
      </c>
      <c r="B666" s="50" t="s">
        <v>5569</v>
      </c>
      <c r="C666" s="51" t="s">
        <v>6198</v>
      </c>
      <c r="D666" s="51"/>
      <c r="E666" s="52">
        <v>6.55</v>
      </c>
      <c r="F666" s="52">
        <v>1.75</v>
      </c>
      <c r="G666" s="50">
        <v>4.8</v>
      </c>
      <c r="H666" s="53">
        <f t="shared" si="44"/>
        <v>9206500</v>
      </c>
      <c r="I666" s="24">
        <f t="shared" si="45"/>
        <v>27717500</v>
      </c>
      <c r="J666" s="23">
        <f t="shared" si="46"/>
        <v>13125500</v>
      </c>
      <c r="K666" s="24">
        <f t="shared" si="47"/>
        <v>24069500</v>
      </c>
    </row>
    <row r="667" spans="1:11" ht="19.5" x14ac:dyDescent="0.5">
      <c r="A667" s="56">
        <v>803707</v>
      </c>
      <c r="B667" s="50" t="s">
        <v>5569</v>
      </c>
      <c r="C667" s="51" t="s">
        <v>6199</v>
      </c>
      <c r="D667" s="51"/>
      <c r="E667" s="52">
        <v>1.96</v>
      </c>
      <c r="F667" s="52">
        <v>0.28000000000000003</v>
      </c>
      <c r="G667" s="50">
        <v>1.68</v>
      </c>
      <c r="H667" s="53">
        <f t="shared" si="44"/>
        <v>2959600</v>
      </c>
      <c r="I667" s="24">
        <f t="shared" si="45"/>
        <v>9086000</v>
      </c>
      <c r="J667" s="23">
        <f t="shared" si="46"/>
        <v>3978800</v>
      </c>
      <c r="K667" s="24">
        <f t="shared" si="47"/>
        <v>7809200</v>
      </c>
    </row>
    <row r="668" spans="1:11" ht="19.5" x14ac:dyDescent="0.5">
      <c r="A668" s="56">
        <v>803708</v>
      </c>
      <c r="B668" s="50" t="s">
        <v>5569</v>
      </c>
      <c r="C668" s="51" t="s">
        <v>6200</v>
      </c>
      <c r="D668" s="51"/>
      <c r="E668" s="52">
        <v>1.96</v>
      </c>
      <c r="F668" s="52">
        <v>0.28000000000000003</v>
      </c>
      <c r="G668" s="50">
        <v>1.68</v>
      </c>
      <c r="H668" s="53">
        <f t="shared" si="44"/>
        <v>2959600</v>
      </c>
      <c r="I668" s="24">
        <f t="shared" si="45"/>
        <v>9086000</v>
      </c>
      <c r="J668" s="23">
        <f t="shared" si="46"/>
        <v>3978800</v>
      </c>
      <c r="K668" s="24">
        <f t="shared" si="47"/>
        <v>7809200</v>
      </c>
    </row>
    <row r="669" spans="1:11" ht="19.5" x14ac:dyDescent="0.5">
      <c r="A669" s="56">
        <v>803709</v>
      </c>
      <c r="B669" s="50" t="s">
        <v>5569</v>
      </c>
      <c r="C669" s="51" t="s">
        <v>6201</v>
      </c>
      <c r="D669" s="51"/>
      <c r="E669" s="52">
        <v>2.52</v>
      </c>
      <c r="F669" s="52">
        <v>0.28000000000000003</v>
      </c>
      <c r="G669" s="50">
        <v>2.2400000000000002</v>
      </c>
      <c r="H669" s="53">
        <f t="shared" si="44"/>
        <v>3872400.0000000005</v>
      </c>
      <c r="I669" s="24">
        <f t="shared" si="45"/>
        <v>11942000.000000002</v>
      </c>
      <c r="J669" s="23">
        <f t="shared" si="46"/>
        <v>5132400</v>
      </c>
      <c r="K669" s="24">
        <f t="shared" si="47"/>
        <v>10239600</v>
      </c>
    </row>
    <row r="670" spans="1:11" ht="19.5" x14ac:dyDescent="0.5">
      <c r="A670" s="56">
        <v>803710</v>
      </c>
      <c r="B670" s="50" t="s">
        <v>5569</v>
      </c>
      <c r="C670" s="51" t="s">
        <v>6202</v>
      </c>
      <c r="D670" s="51"/>
      <c r="E670" s="52">
        <v>4.12</v>
      </c>
      <c r="F670" s="52">
        <v>0.28000000000000003</v>
      </c>
      <c r="G670" s="50">
        <v>3.84</v>
      </c>
      <c r="H670" s="53">
        <f t="shared" si="44"/>
        <v>6480400</v>
      </c>
      <c r="I670" s="24">
        <f t="shared" si="45"/>
        <v>20102000</v>
      </c>
      <c r="J670" s="23">
        <f t="shared" si="46"/>
        <v>8428400</v>
      </c>
      <c r="K670" s="24">
        <f t="shared" si="47"/>
        <v>17183600</v>
      </c>
    </row>
    <row r="671" spans="1:11" ht="19.5" x14ac:dyDescent="0.5">
      <c r="A671" s="56">
        <v>803711</v>
      </c>
      <c r="B671" s="50" t="s">
        <v>5569</v>
      </c>
      <c r="C671" s="51" t="s">
        <v>6203</v>
      </c>
      <c r="D671" s="51"/>
      <c r="E671" s="52">
        <v>1.73</v>
      </c>
      <c r="F671" s="52">
        <v>0.21</v>
      </c>
      <c r="G671" s="50">
        <v>1.52</v>
      </c>
      <c r="H671" s="53">
        <f t="shared" si="44"/>
        <v>2643500</v>
      </c>
      <c r="I671" s="24">
        <f t="shared" si="45"/>
        <v>8140500</v>
      </c>
      <c r="J671" s="23">
        <f t="shared" si="46"/>
        <v>3519700</v>
      </c>
      <c r="K671" s="24">
        <f t="shared" si="47"/>
        <v>6985300</v>
      </c>
    </row>
    <row r="672" spans="1:11" ht="36" x14ac:dyDescent="0.5">
      <c r="A672" s="56">
        <v>803712</v>
      </c>
      <c r="B672" s="50" t="s">
        <v>5569</v>
      </c>
      <c r="C672" s="51" t="s">
        <v>6204</v>
      </c>
      <c r="D672" s="51"/>
      <c r="E672" s="52">
        <v>1.72</v>
      </c>
      <c r="F672" s="52">
        <v>0.28000000000000003</v>
      </c>
      <c r="G672" s="50">
        <v>1.44</v>
      </c>
      <c r="H672" s="53">
        <f t="shared" si="44"/>
        <v>2568400</v>
      </c>
      <c r="I672" s="24">
        <f t="shared" si="45"/>
        <v>7862000</v>
      </c>
      <c r="J672" s="23">
        <f t="shared" si="46"/>
        <v>3484400</v>
      </c>
      <c r="K672" s="24">
        <f t="shared" si="47"/>
        <v>6767600</v>
      </c>
    </row>
    <row r="673" spans="1:11" ht="19.5" x14ac:dyDescent="0.5">
      <c r="A673" s="56">
        <v>803713</v>
      </c>
      <c r="B673" s="50" t="s">
        <v>5569</v>
      </c>
      <c r="C673" s="51" t="s">
        <v>6205</v>
      </c>
      <c r="D673" s="51"/>
      <c r="E673" s="52">
        <v>0.62</v>
      </c>
      <c r="F673" s="52">
        <v>0.14000000000000001</v>
      </c>
      <c r="G673" s="50">
        <v>0.48</v>
      </c>
      <c r="H673" s="53">
        <f t="shared" si="44"/>
        <v>893000</v>
      </c>
      <c r="I673" s="24">
        <f t="shared" si="45"/>
        <v>2707000</v>
      </c>
      <c r="J673" s="23">
        <f t="shared" si="46"/>
        <v>1247800</v>
      </c>
      <c r="K673" s="24">
        <f t="shared" si="47"/>
        <v>2342200</v>
      </c>
    </row>
    <row r="674" spans="1:11" ht="36" x14ac:dyDescent="0.5">
      <c r="A674" s="56">
        <v>803714</v>
      </c>
      <c r="B674" s="50" t="s">
        <v>5569</v>
      </c>
      <c r="C674" s="51" t="s">
        <v>6206</v>
      </c>
      <c r="D674" s="51"/>
      <c r="E674" s="52">
        <v>2.34</v>
      </c>
      <c r="F674" s="52">
        <v>0.42</v>
      </c>
      <c r="G674" s="50">
        <v>1.92</v>
      </c>
      <c r="H674" s="53">
        <f t="shared" si="44"/>
        <v>3461400</v>
      </c>
      <c r="I674" s="24">
        <f t="shared" si="45"/>
        <v>10569000</v>
      </c>
      <c r="J674" s="23">
        <f t="shared" si="46"/>
        <v>4732200</v>
      </c>
      <c r="K674" s="24">
        <f t="shared" si="47"/>
        <v>9109800</v>
      </c>
    </row>
    <row r="675" spans="1:11" ht="54" x14ac:dyDescent="0.5">
      <c r="A675" s="56">
        <v>803715</v>
      </c>
      <c r="B675" s="50" t="s">
        <v>5569</v>
      </c>
      <c r="C675" s="51" t="s">
        <v>6207</v>
      </c>
      <c r="D675" s="51"/>
      <c r="E675" s="52">
        <v>5.66</v>
      </c>
      <c r="F675" s="52">
        <v>0.7</v>
      </c>
      <c r="G675" s="50">
        <v>4.96</v>
      </c>
      <c r="H675" s="53">
        <f t="shared" si="44"/>
        <v>8637800</v>
      </c>
      <c r="I675" s="24">
        <f t="shared" si="45"/>
        <v>26591000</v>
      </c>
      <c r="J675" s="23">
        <f t="shared" si="46"/>
        <v>11512600</v>
      </c>
      <c r="K675" s="24">
        <f t="shared" si="47"/>
        <v>22821400</v>
      </c>
    </row>
    <row r="676" spans="1:11" ht="54" x14ac:dyDescent="0.5">
      <c r="A676" s="56">
        <v>803716</v>
      </c>
      <c r="B676" s="50" t="s">
        <v>5569</v>
      </c>
      <c r="C676" s="51" t="s">
        <v>6208</v>
      </c>
      <c r="D676" s="51"/>
      <c r="E676" s="52">
        <v>2.5299999999999998</v>
      </c>
      <c r="F676" s="52">
        <v>0.21</v>
      </c>
      <c r="G676" s="50">
        <v>2.3199999999999998</v>
      </c>
      <c r="H676" s="53">
        <f t="shared" si="44"/>
        <v>3947499.9999999995</v>
      </c>
      <c r="I676" s="24">
        <f t="shared" si="45"/>
        <v>12220500</v>
      </c>
      <c r="J676" s="23">
        <f t="shared" si="46"/>
        <v>5167700</v>
      </c>
      <c r="K676" s="24">
        <f t="shared" si="47"/>
        <v>10457300</v>
      </c>
    </row>
    <row r="677" spans="1:11" ht="19.5" x14ac:dyDescent="0.5">
      <c r="A677" s="56">
        <v>803717</v>
      </c>
      <c r="B677" s="50" t="s">
        <v>5569</v>
      </c>
      <c r="C677" s="51" t="s">
        <v>6209</v>
      </c>
      <c r="D677" s="51"/>
      <c r="E677" s="52">
        <v>1.56</v>
      </c>
      <c r="F677" s="52">
        <v>0.28000000000000003</v>
      </c>
      <c r="G677" s="50">
        <v>1.28</v>
      </c>
      <c r="H677" s="53">
        <f t="shared" si="44"/>
        <v>2307600</v>
      </c>
      <c r="I677" s="24">
        <f t="shared" si="45"/>
        <v>7046000</v>
      </c>
      <c r="J677" s="23">
        <f t="shared" si="46"/>
        <v>3154800</v>
      </c>
      <c r="K677" s="24">
        <f t="shared" si="47"/>
        <v>6073200</v>
      </c>
    </row>
    <row r="678" spans="1:11" ht="54" x14ac:dyDescent="0.5">
      <c r="A678" s="56">
        <v>803720</v>
      </c>
      <c r="B678" s="50" t="s">
        <v>5569</v>
      </c>
      <c r="C678" s="51" t="s">
        <v>6210</v>
      </c>
      <c r="D678" s="51"/>
      <c r="E678" s="52">
        <v>0.72</v>
      </c>
      <c r="F678" s="52">
        <v>0.17</v>
      </c>
      <c r="G678" s="50">
        <v>0.55000000000000004</v>
      </c>
      <c r="H678" s="53">
        <f t="shared" si="44"/>
        <v>1030800.0000000001</v>
      </c>
      <c r="I678" s="24">
        <f t="shared" si="45"/>
        <v>3119500</v>
      </c>
      <c r="J678" s="23">
        <f t="shared" si="46"/>
        <v>1447500</v>
      </c>
      <c r="K678" s="24">
        <f t="shared" si="47"/>
        <v>2701500</v>
      </c>
    </row>
    <row r="679" spans="1:11" ht="36" x14ac:dyDescent="0.5">
      <c r="A679" s="56">
        <v>804000</v>
      </c>
      <c r="B679" s="50"/>
      <c r="C679" s="51" t="s">
        <v>6211</v>
      </c>
      <c r="D679" s="51"/>
      <c r="E679" s="52">
        <v>0.33</v>
      </c>
      <c r="F679" s="52">
        <v>0.14000000000000001</v>
      </c>
      <c r="G679" s="50">
        <v>0.19</v>
      </c>
      <c r="H679" s="53">
        <f t="shared" si="44"/>
        <v>420300</v>
      </c>
      <c r="I679" s="24">
        <f t="shared" si="45"/>
        <v>1228000</v>
      </c>
      <c r="J679" s="23">
        <f t="shared" si="46"/>
        <v>650400</v>
      </c>
      <c r="K679" s="24">
        <f t="shared" si="47"/>
        <v>1083600</v>
      </c>
    </row>
    <row r="680" spans="1:11" ht="36" x14ac:dyDescent="0.5">
      <c r="A680" s="56">
        <v>804005</v>
      </c>
      <c r="B680" s="50"/>
      <c r="C680" s="51" t="s">
        <v>6212</v>
      </c>
      <c r="D680" s="51"/>
      <c r="E680" s="52">
        <v>0.68</v>
      </c>
      <c r="F680" s="52">
        <v>0.28999999999999998</v>
      </c>
      <c r="G680" s="50">
        <v>0.39</v>
      </c>
      <c r="H680" s="53">
        <f t="shared" si="44"/>
        <v>864800</v>
      </c>
      <c r="I680" s="24">
        <f t="shared" si="45"/>
        <v>2525500</v>
      </c>
      <c r="J680" s="23">
        <f t="shared" si="46"/>
        <v>1339900</v>
      </c>
      <c r="K680" s="24">
        <f t="shared" si="47"/>
        <v>2229100</v>
      </c>
    </row>
    <row r="681" spans="1:11" ht="36" x14ac:dyDescent="0.5">
      <c r="A681" s="56">
        <v>804010</v>
      </c>
      <c r="B681" s="50"/>
      <c r="C681" s="51" t="s">
        <v>6213</v>
      </c>
      <c r="D681" s="51"/>
      <c r="E681" s="52">
        <v>0.82</v>
      </c>
      <c r="F681" s="52">
        <v>0.33</v>
      </c>
      <c r="G681" s="50">
        <v>0.49</v>
      </c>
      <c r="H681" s="53">
        <f t="shared" si="44"/>
        <v>1059400</v>
      </c>
      <c r="I681" s="24">
        <f t="shared" si="45"/>
        <v>3109500</v>
      </c>
      <c r="J681" s="23">
        <f t="shared" si="46"/>
        <v>1619900</v>
      </c>
      <c r="K681" s="24">
        <f t="shared" si="47"/>
        <v>2737100</v>
      </c>
    </row>
    <row r="682" spans="1:11" ht="36" x14ac:dyDescent="0.5">
      <c r="A682" s="56">
        <v>804015</v>
      </c>
      <c r="B682" s="50"/>
      <c r="C682" s="51" t="s">
        <v>6214</v>
      </c>
      <c r="D682" s="51"/>
      <c r="E682" s="52">
        <v>0.68</v>
      </c>
      <c r="F682" s="52">
        <v>0.28000000000000003</v>
      </c>
      <c r="G682" s="50">
        <v>0.4</v>
      </c>
      <c r="H682" s="53">
        <f t="shared" si="44"/>
        <v>873200</v>
      </c>
      <c r="I682" s="24">
        <f t="shared" si="45"/>
        <v>2558000</v>
      </c>
      <c r="J682" s="23">
        <f t="shared" si="46"/>
        <v>1342000</v>
      </c>
      <c r="K682" s="24">
        <f t="shared" si="47"/>
        <v>2254000</v>
      </c>
    </row>
    <row r="683" spans="1:11" ht="36" x14ac:dyDescent="0.5">
      <c r="A683" s="56">
        <v>804020</v>
      </c>
      <c r="B683" s="50"/>
      <c r="C683" s="51" t="s">
        <v>6215</v>
      </c>
      <c r="D683" s="51"/>
      <c r="E683" s="52">
        <v>0.73</v>
      </c>
      <c r="F683" s="52">
        <v>0.21</v>
      </c>
      <c r="G683" s="50">
        <v>0.52</v>
      </c>
      <c r="H683" s="53">
        <f t="shared" si="44"/>
        <v>1013500</v>
      </c>
      <c r="I683" s="24">
        <f t="shared" si="45"/>
        <v>3040500</v>
      </c>
      <c r="J683" s="23">
        <f t="shared" si="46"/>
        <v>1459700</v>
      </c>
      <c r="K683" s="24">
        <f t="shared" si="47"/>
        <v>2645300</v>
      </c>
    </row>
    <row r="684" spans="1:11" ht="36" x14ac:dyDescent="0.5">
      <c r="A684" s="56">
        <v>804030</v>
      </c>
      <c r="B684" s="50"/>
      <c r="C684" s="51" t="s">
        <v>6216</v>
      </c>
      <c r="D684" s="51"/>
      <c r="E684" s="52">
        <v>0.8</v>
      </c>
      <c r="F684" s="52">
        <v>0.3</v>
      </c>
      <c r="G684" s="50">
        <v>0.5</v>
      </c>
      <c r="H684" s="53">
        <f t="shared" si="44"/>
        <v>1052000</v>
      </c>
      <c r="I684" s="24">
        <f t="shared" si="45"/>
        <v>3105000</v>
      </c>
      <c r="J684" s="23">
        <f t="shared" si="46"/>
        <v>1585000</v>
      </c>
      <c r="K684" s="24">
        <f t="shared" si="47"/>
        <v>2725000</v>
      </c>
    </row>
    <row r="685" spans="1:11" ht="54" x14ac:dyDescent="0.5">
      <c r="A685" s="56">
        <v>804035</v>
      </c>
      <c r="B685" s="50"/>
      <c r="C685" s="51" t="s">
        <v>6217</v>
      </c>
      <c r="D685" s="51"/>
      <c r="E685" s="52">
        <v>0.35</v>
      </c>
      <c r="F685" s="52">
        <v>0.14000000000000001</v>
      </c>
      <c r="G685" s="50">
        <v>0.21</v>
      </c>
      <c r="H685" s="53">
        <f t="shared" si="44"/>
        <v>452900</v>
      </c>
      <c r="I685" s="24">
        <f t="shared" si="45"/>
        <v>1330000</v>
      </c>
      <c r="J685" s="23">
        <f t="shared" si="46"/>
        <v>691600</v>
      </c>
      <c r="K685" s="24">
        <f t="shared" si="47"/>
        <v>1170400</v>
      </c>
    </row>
    <row r="686" spans="1:11" ht="36" x14ac:dyDescent="0.5">
      <c r="A686" s="56">
        <v>804040</v>
      </c>
      <c r="B686" s="50"/>
      <c r="C686" s="51" t="s">
        <v>6218</v>
      </c>
      <c r="D686" s="51"/>
      <c r="E686" s="52">
        <v>0.35</v>
      </c>
      <c r="F686" s="52">
        <v>0.14000000000000001</v>
      </c>
      <c r="G686" s="50">
        <v>0.21</v>
      </c>
      <c r="H686" s="53">
        <f t="shared" si="44"/>
        <v>452900</v>
      </c>
      <c r="I686" s="24">
        <f t="shared" si="45"/>
        <v>1330000</v>
      </c>
      <c r="J686" s="23">
        <f t="shared" si="46"/>
        <v>691600</v>
      </c>
      <c r="K686" s="24">
        <f t="shared" si="47"/>
        <v>1170400</v>
      </c>
    </row>
    <row r="687" spans="1:11" ht="19.5" x14ac:dyDescent="0.5">
      <c r="A687" s="56">
        <v>804045</v>
      </c>
      <c r="B687" s="50"/>
      <c r="C687" s="51" t="s">
        <v>6219</v>
      </c>
      <c r="D687" s="51"/>
      <c r="E687" s="52">
        <v>0.38</v>
      </c>
      <c r="F687" s="52">
        <v>0.1</v>
      </c>
      <c r="G687" s="50">
        <v>0.28000000000000003</v>
      </c>
      <c r="H687" s="53">
        <f t="shared" si="44"/>
        <v>535400</v>
      </c>
      <c r="I687" s="24">
        <f t="shared" si="45"/>
        <v>1613000.0000000002</v>
      </c>
      <c r="J687" s="23">
        <f t="shared" si="46"/>
        <v>761800</v>
      </c>
      <c r="K687" s="24">
        <f t="shared" si="47"/>
        <v>1400200</v>
      </c>
    </row>
    <row r="688" spans="1:11" ht="36" x14ac:dyDescent="0.5">
      <c r="A688" s="56">
        <v>804050</v>
      </c>
      <c r="B688" s="50"/>
      <c r="C688" s="51" t="s">
        <v>6220</v>
      </c>
      <c r="D688" s="51"/>
      <c r="E688" s="52">
        <v>0.12</v>
      </c>
      <c r="F688" s="52">
        <v>0.04</v>
      </c>
      <c r="G688" s="50">
        <v>0.08</v>
      </c>
      <c r="H688" s="53">
        <f t="shared" si="44"/>
        <v>162000</v>
      </c>
      <c r="I688" s="24">
        <f t="shared" si="45"/>
        <v>482000</v>
      </c>
      <c r="J688" s="23">
        <f t="shared" si="46"/>
        <v>238800</v>
      </c>
      <c r="K688" s="24">
        <f t="shared" si="47"/>
        <v>421200</v>
      </c>
    </row>
    <row r="689" spans="1:11" ht="36" x14ac:dyDescent="0.5">
      <c r="A689" s="56">
        <v>804060</v>
      </c>
      <c r="B689" s="50"/>
      <c r="C689" s="51" t="s">
        <v>6221</v>
      </c>
      <c r="D689" s="51"/>
      <c r="E689" s="52">
        <v>0.54</v>
      </c>
      <c r="F689" s="52">
        <v>0.17</v>
      </c>
      <c r="G689" s="50">
        <v>0.37</v>
      </c>
      <c r="H689" s="53">
        <f t="shared" si="44"/>
        <v>737400</v>
      </c>
      <c r="I689" s="24">
        <f t="shared" si="45"/>
        <v>2201500</v>
      </c>
      <c r="J689" s="23">
        <f t="shared" si="46"/>
        <v>1076700</v>
      </c>
      <c r="K689" s="24">
        <f t="shared" si="47"/>
        <v>1920300</v>
      </c>
    </row>
    <row r="690" spans="1:11" ht="19.5" x14ac:dyDescent="0.5">
      <c r="A690" s="56">
        <v>804065</v>
      </c>
      <c r="B690" s="50"/>
      <c r="C690" s="51" t="s">
        <v>6222</v>
      </c>
      <c r="D690" s="51"/>
      <c r="E690" s="52">
        <v>0.55000000000000004</v>
      </c>
      <c r="F690" s="52">
        <v>0.18</v>
      </c>
      <c r="G690" s="50">
        <v>0.37</v>
      </c>
      <c r="H690" s="53">
        <f t="shared" si="44"/>
        <v>745300</v>
      </c>
      <c r="I690" s="24">
        <f t="shared" si="45"/>
        <v>2220000</v>
      </c>
      <c r="J690" s="23">
        <f t="shared" si="46"/>
        <v>1095200</v>
      </c>
      <c r="K690" s="24">
        <f t="shared" si="47"/>
        <v>1938800</v>
      </c>
    </row>
    <row r="691" spans="1:11" ht="36" x14ac:dyDescent="0.5">
      <c r="A691" s="56">
        <v>804070</v>
      </c>
      <c r="B691" s="50"/>
      <c r="C691" s="51" t="s">
        <v>6223</v>
      </c>
      <c r="D691" s="51"/>
      <c r="E691" s="52">
        <v>1.02</v>
      </c>
      <c r="F691" s="52">
        <v>0.26</v>
      </c>
      <c r="G691" s="50">
        <v>0.76</v>
      </c>
      <c r="H691" s="53">
        <f t="shared" si="44"/>
        <v>1444200</v>
      </c>
      <c r="I691" s="24">
        <f t="shared" si="45"/>
        <v>4357000</v>
      </c>
      <c r="J691" s="23">
        <f t="shared" si="46"/>
        <v>2046600</v>
      </c>
      <c r="K691" s="24">
        <f t="shared" si="47"/>
        <v>3779400</v>
      </c>
    </row>
    <row r="692" spans="1:11" ht="36" x14ac:dyDescent="0.5">
      <c r="A692" s="56">
        <v>804075</v>
      </c>
      <c r="B692" s="50"/>
      <c r="C692" s="51" t="s">
        <v>6224</v>
      </c>
      <c r="D692" s="51"/>
      <c r="E692" s="52">
        <v>1.68</v>
      </c>
      <c r="F692" s="52">
        <v>0.75</v>
      </c>
      <c r="G692" s="50">
        <v>0.93</v>
      </c>
      <c r="H692" s="53">
        <f t="shared" si="44"/>
        <v>2108400</v>
      </c>
      <c r="I692" s="24">
        <f t="shared" si="45"/>
        <v>6130500</v>
      </c>
      <c r="J692" s="23">
        <f t="shared" si="46"/>
        <v>3303300</v>
      </c>
      <c r="K692" s="24">
        <f t="shared" si="47"/>
        <v>5423700</v>
      </c>
    </row>
    <row r="693" spans="1:11" ht="54" x14ac:dyDescent="0.5">
      <c r="A693" s="56">
        <v>804080</v>
      </c>
      <c r="B693" s="50"/>
      <c r="C693" s="51" t="s">
        <v>6225</v>
      </c>
      <c r="D693" s="51"/>
      <c r="E693" s="52">
        <v>4.76</v>
      </c>
      <c r="F693" s="52">
        <v>2.44</v>
      </c>
      <c r="G693" s="50">
        <v>2.3199999999999998</v>
      </c>
      <c r="H693" s="53">
        <f t="shared" si="44"/>
        <v>5709200</v>
      </c>
      <c r="I693" s="24">
        <f t="shared" si="45"/>
        <v>16346000</v>
      </c>
      <c r="J693" s="23">
        <f t="shared" si="46"/>
        <v>9293200</v>
      </c>
      <c r="K693" s="24">
        <f t="shared" si="47"/>
        <v>14582800</v>
      </c>
    </row>
    <row r="694" spans="1:11" ht="36" x14ac:dyDescent="0.5">
      <c r="A694" s="56">
        <v>804085</v>
      </c>
      <c r="B694" s="50"/>
      <c r="C694" s="51" t="s">
        <v>6226</v>
      </c>
      <c r="D694" s="51"/>
      <c r="E694" s="52">
        <v>3.81</v>
      </c>
      <c r="F694" s="52">
        <v>0.72</v>
      </c>
      <c r="G694" s="50">
        <v>3.09</v>
      </c>
      <c r="H694" s="53">
        <f t="shared" si="44"/>
        <v>5605500</v>
      </c>
      <c r="I694" s="24">
        <f t="shared" si="45"/>
        <v>17091000</v>
      </c>
      <c r="J694" s="23">
        <f t="shared" si="46"/>
        <v>7697400</v>
      </c>
      <c r="K694" s="24">
        <f t="shared" si="47"/>
        <v>14742600</v>
      </c>
    </row>
    <row r="695" spans="1:11" ht="36" x14ac:dyDescent="0.5">
      <c r="A695" s="56">
        <v>804090</v>
      </c>
      <c r="B695" s="50"/>
      <c r="C695" s="51" t="s">
        <v>6227</v>
      </c>
      <c r="D695" s="51"/>
      <c r="E695" s="52">
        <v>0.19</v>
      </c>
      <c r="F695" s="52">
        <v>7.0000000000000007E-2</v>
      </c>
      <c r="G695" s="50">
        <v>0.12</v>
      </c>
      <c r="H695" s="53">
        <f t="shared" si="44"/>
        <v>250900</v>
      </c>
      <c r="I695" s="24">
        <f t="shared" si="45"/>
        <v>741500</v>
      </c>
      <c r="J695" s="23">
        <f t="shared" si="46"/>
        <v>376700</v>
      </c>
      <c r="K695" s="24">
        <f t="shared" si="47"/>
        <v>650300</v>
      </c>
    </row>
    <row r="696" spans="1:11" ht="36" x14ac:dyDescent="0.5">
      <c r="A696" s="56">
        <v>804095</v>
      </c>
      <c r="B696" s="50"/>
      <c r="C696" s="51" t="s">
        <v>6228</v>
      </c>
      <c r="D696" s="51"/>
      <c r="E696" s="52">
        <v>0.59</v>
      </c>
      <c r="F696" s="52">
        <v>0.22</v>
      </c>
      <c r="G696" s="50">
        <v>0.37</v>
      </c>
      <c r="H696" s="53">
        <f t="shared" si="44"/>
        <v>776900</v>
      </c>
      <c r="I696" s="24">
        <f t="shared" si="45"/>
        <v>2294000</v>
      </c>
      <c r="J696" s="23">
        <f t="shared" si="46"/>
        <v>1169200</v>
      </c>
      <c r="K696" s="24">
        <f t="shared" si="47"/>
        <v>2012800</v>
      </c>
    </row>
    <row r="697" spans="1:11" ht="54" x14ac:dyDescent="0.5">
      <c r="A697" s="56">
        <v>804100</v>
      </c>
      <c r="B697" s="50"/>
      <c r="C697" s="51" t="s">
        <v>6229</v>
      </c>
      <c r="D697" s="51"/>
      <c r="E697" s="52">
        <v>0.19</v>
      </c>
      <c r="F697" s="52">
        <v>0.09</v>
      </c>
      <c r="G697" s="50">
        <v>0.1</v>
      </c>
      <c r="H697" s="53">
        <f t="shared" si="44"/>
        <v>234100</v>
      </c>
      <c r="I697" s="24">
        <f t="shared" si="45"/>
        <v>676500</v>
      </c>
      <c r="J697" s="23">
        <f t="shared" si="46"/>
        <v>372500</v>
      </c>
      <c r="K697" s="24">
        <f t="shared" si="47"/>
        <v>600500</v>
      </c>
    </row>
    <row r="698" spans="1:11" ht="180" x14ac:dyDescent="0.5">
      <c r="A698" s="56">
        <v>804105</v>
      </c>
      <c r="B698" s="50"/>
      <c r="C698" s="51" t="s">
        <v>6230</v>
      </c>
      <c r="D698" s="51" t="s">
        <v>6231</v>
      </c>
      <c r="E698" s="52">
        <v>0.18</v>
      </c>
      <c r="F698" s="52">
        <v>0.1</v>
      </c>
      <c r="G698" s="50">
        <v>0.08</v>
      </c>
      <c r="H698" s="53">
        <f t="shared" si="44"/>
        <v>209400</v>
      </c>
      <c r="I698" s="24">
        <f t="shared" si="45"/>
        <v>593000</v>
      </c>
      <c r="J698" s="23">
        <f t="shared" si="46"/>
        <v>349800</v>
      </c>
      <c r="K698" s="24">
        <f t="shared" si="47"/>
        <v>532200</v>
      </c>
    </row>
    <row r="699" spans="1:11" ht="19.5" x14ac:dyDescent="0.5">
      <c r="A699" s="56">
        <v>804110</v>
      </c>
      <c r="B699" s="50"/>
      <c r="C699" s="51" t="s">
        <v>6232</v>
      </c>
      <c r="D699" s="51"/>
      <c r="E699" s="52">
        <v>0.13</v>
      </c>
      <c r="F699" s="52">
        <v>0.04</v>
      </c>
      <c r="G699" s="50">
        <v>0.09</v>
      </c>
      <c r="H699" s="53">
        <f t="shared" si="44"/>
        <v>178300</v>
      </c>
      <c r="I699" s="24">
        <f t="shared" si="45"/>
        <v>533000</v>
      </c>
      <c r="J699" s="23">
        <f t="shared" si="46"/>
        <v>259400</v>
      </c>
      <c r="K699" s="24">
        <f t="shared" si="47"/>
        <v>464600</v>
      </c>
    </row>
    <row r="700" spans="1:11" ht="36" x14ac:dyDescent="0.5">
      <c r="A700" s="56">
        <v>804115</v>
      </c>
      <c r="B700" s="50"/>
      <c r="C700" s="51" t="s">
        <v>6233</v>
      </c>
      <c r="D700" s="51"/>
      <c r="E700" s="52">
        <v>0.22</v>
      </c>
      <c r="F700" s="52">
        <v>0.08</v>
      </c>
      <c r="G700" s="50">
        <v>0.14000000000000001</v>
      </c>
      <c r="H700" s="53">
        <f t="shared" si="44"/>
        <v>291400</v>
      </c>
      <c r="I700" s="24">
        <f t="shared" si="45"/>
        <v>862000.00000000012</v>
      </c>
      <c r="J700" s="23">
        <f t="shared" si="46"/>
        <v>436400</v>
      </c>
      <c r="K700" s="24">
        <f t="shared" si="47"/>
        <v>755600</v>
      </c>
    </row>
    <row r="701" spans="1:11" ht="36" x14ac:dyDescent="0.5">
      <c r="A701" s="56">
        <v>804120</v>
      </c>
      <c r="B701" s="50"/>
      <c r="C701" s="51" t="s">
        <v>6234</v>
      </c>
      <c r="D701" s="51"/>
      <c r="E701" s="52">
        <v>0.64</v>
      </c>
      <c r="F701" s="52">
        <v>0.18</v>
      </c>
      <c r="G701" s="50">
        <v>0.46</v>
      </c>
      <c r="H701" s="53">
        <f t="shared" si="44"/>
        <v>892000</v>
      </c>
      <c r="I701" s="24">
        <f t="shared" si="45"/>
        <v>2679000</v>
      </c>
      <c r="J701" s="23">
        <f t="shared" si="46"/>
        <v>1280600</v>
      </c>
      <c r="K701" s="24">
        <f t="shared" si="47"/>
        <v>2329400</v>
      </c>
    </row>
    <row r="702" spans="1:11" ht="36" x14ac:dyDescent="0.5">
      <c r="A702" s="56">
        <v>804125</v>
      </c>
      <c r="B702" s="50"/>
      <c r="C702" s="51" t="s">
        <v>6235</v>
      </c>
      <c r="D702" s="51"/>
      <c r="E702" s="52">
        <v>8.01</v>
      </c>
      <c r="F702" s="52">
        <v>1.0900000000000001</v>
      </c>
      <c r="G702" s="50">
        <v>6.92</v>
      </c>
      <c r="H702" s="53">
        <f t="shared" si="44"/>
        <v>12140700</v>
      </c>
      <c r="I702" s="24">
        <f t="shared" si="45"/>
        <v>37308500</v>
      </c>
      <c r="J702" s="23">
        <f t="shared" si="46"/>
        <v>16271700</v>
      </c>
      <c r="K702" s="24">
        <f t="shared" si="47"/>
        <v>32049300</v>
      </c>
    </row>
    <row r="703" spans="1:11" ht="19.5" x14ac:dyDescent="0.5">
      <c r="A703" s="56">
        <v>804140</v>
      </c>
      <c r="B703" s="50"/>
      <c r="C703" s="51" t="s">
        <v>6236</v>
      </c>
      <c r="D703" s="51"/>
      <c r="E703" s="52">
        <v>1.23</v>
      </c>
      <c r="F703" s="52">
        <v>0.31</v>
      </c>
      <c r="G703" s="50">
        <v>0.92</v>
      </c>
      <c r="H703" s="53">
        <f t="shared" si="44"/>
        <v>1744500</v>
      </c>
      <c r="I703" s="24">
        <f t="shared" si="45"/>
        <v>5265500</v>
      </c>
      <c r="J703" s="23">
        <f t="shared" si="46"/>
        <v>2468700</v>
      </c>
      <c r="K703" s="24">
        <f t="shared" si="47"/>
        <v>4566300</v>
      </c>
    </row>
    <row r="704" spans="1:11" ht="19.5" x14ac:dyDescent="0.5">
      <c r="A704" s="56">
        <v>804145</v>
      </c>
      <c r="B704" s="50"/>
      <c r="C704" s="51" t="s">
        <v>6237</v>
      </c>
      <c r="D704" s="51"/>
      <c r="E704" s="52">
        <v>0.31</v>
      </c>
      <c r="F704" s="52">
        <v>0.08</v>
      </c>
      <c r="G704" s="50">
        <v>0.23</v>
      </c>
      <c r="H704" s="53">
        <f t="shared" si="44"/>
        <v>438100</v>
      </c>
      <c r="I704" s="24">
        <f t="shared" si="45"/>
        <v>1321000</v>
      </c>
      <c r="J704" s="23">
        <f t="shared" si="46"/>
        <v>621800</v>
      </c>
      <c r="K704" s="24">
        <f t="shared" si="47"/>
        <v>1146200</v>
      </c>
    </row>
    <row r="705" spans="1:11" ht="19.5" x14ac:dyDescent="0.5">
      <c r="A705" s="56">
        <v>804150</v>
      </c>
      <c r="B705" s="50"/>
      <c r="C705" s="51" t="s">
        <v>6238</v>
      </c>
      <c r="D705" s="51"/>
      <c r="E705" s="52">
        <v>0.51</v>
      </c>
      <c r="F705" s="52">
        <v>0.13</v>
      </c>
      <c r="G705" s="50">
        <v>0.38</v>
      </c>
      <c r="H705" s="53">
        <f t="shared" si="44"/>
        <v>722100</v>
      </c>
      <c r="I705" s="24">
        <f t="shared" si="45"/>
        <v>2178500</v>
      </c>
      <c r="J705" s="23">
        <f t="shared" si="46"/>
        <v>1023300</v>
      </c>
      <c r="K705" s="24">
        <f t="shared" si="47"/>
        <v>1889700</v>
      </c>
    </row>
    <row r="706" spans="1:11" ht="19.5" x14ac:dyDescent="0.5">
      <c r="A706" s="56">
        <v>804155</v>
      </c>
      <c r="B706" s="50"/>
      <c r="C706" s="51" t="s">
        <v>6239</v>
      </c>
      <c r="D706" s="51"/>
      <c r="E706" s="52">
        <v>0.39</v>
      </c>
      <c r="F706" s="52">
        <v>0.1</v>
      </c>
      <c r="G706" s="50">
        <v>0.28999999999999998</v>
      </c>
      <c r="H706" s="53">
        <f t="shared" si="44"/>
        <v>551700</v>
      </c>
      <c r="I706" s="24">
        <f t="shared" si="45"/>
        <v>1664000</v>
      </c>
      <c r="J706" s="23">
        <f t="shared" si="46"/>
        <v>782400</v>
      </c>
      <c r="K706" s="24">
        <f t="shared" si="47"/>
        <v>1443600</v>
      </c>
    </row>
    <row r="707" spans="1:11" ht="36" x14ac:dyDescent="0.5">
      <c r="A707" s="56">
        <v>804160</v>
      </c>
      <c r="B707" s="50"/>
      <c r="C707" s="51" t="s">
        <v>6240</v>
      </c>
      <c r="D707" s="51"/>
      <c r="E707" s="52">
        <v>0.51</v>
      </c>
      <c r="F707" s="52">
        <v>0.13</v>
      </c>
      <c r="G707" s="50">
        <v>0.38</v>
      </c>
      <c r="H707" s="53">
        <f t="shared" ref="H707:H770" si="48">F707*790000+G707*1630000</f>
        <v>722100</v>
      </c>
      <c r="I707" s="24">
        <f t="shared" ref="I707:I770" si="49">F707*1850000+G707*5100000</f>
        <v>2178500</v>
      </c>
      <c r="J707" s="23">
        <f t="shared" ref="J707:J770" si="50">F707*1850000+G707*2060000</f>
        <v>1023300</v>
      </c>
      <c r="K707" s="24">
        <f t="shared" ref="K707:K770" si="51">F707*1850000+G707*4340000</f>
        <v>1889700</v>
      </c>
    </row>
    <row r="708" spans="1:11" ht="54" x14ac:dyDescent="0.5">
      <c r="A708" s="56">
        <v>804165</v>
      </c>
      <c r="B708" s="50"/>
      <c r="C708" s="51" t="s">
        <v>6241</v>
      </c>
      <c r="D708" s="51"/>
      <c r="E708" s="52">
        <v>5.0999999999999996</v>
      </c>
      <c r="F708" s="52">
        <v>1.26</v>
      </c>
      <c r="G708" s="50">
        <v>3.84</v>
      </c>
      <c r="H708" s="53">
        <f t="shared" si="48"/>
        <v>7254600</v>
      </c>
      <c r="I708" s="24">
        <f t="shared" si="49"/>
        <v>21915000</v>
      </c>
      <c r="J708" s="23">
        <f t="shared" si="50"/>
        <v>10241400</v>
      </c>
      <c r="K708" s="24">
        <f t="shared" si="51"/>
        <v>18996600</v>
      </c>
    </row>
    <row r="709" spans="1:11" ht="36" x14ac:dyDescent="0.5">
      <c r="A709" s="56">
        <v>804170</v>
      </c>
      <c r="B709" s="50"/>
      <c r="C709" s="51" t="s">
        <v>6242</v>
      </c>
      <c r="D709" s="51"/>
      <c r="E709" s="52">
        <v>2.0299999999999998</v>
      </c>
      <c r="F709" s="52">
        <v>0.51</v>
      </c>
      <c r="G709" s="50">
        <v>1.52</v>
      </c>
      <c r="H709" s="53">
        <f t="shared" si="48"/>
        <v>2880500</v>
      </c>
      <c r="I709" s="24">
        <f t="shared" si="49"/>
        <v>8695500</v>
      </c>
      <c r="J709" s="23">
        <f t="shared" si="50"/>
        <v>4074700</v>
      </c>
      <c r="K709" s="24">
        <f t="shared" si="51"/>
        <v>7540300</v>
      </c>
    </row>
    <row r="710" spans="1:11" ht="36" x14ac:dyDescent="0.5">
      <c r="A710" s="56">
        <v>804175</v>
      </c>
      <c r="B710" s="50"/>
      <c r="C710" s="51" t="s">
        <v>6243</v>
      </c>
      <c r="D710" s="51"/>
      <c r="E710" s="52">
        <v>1.1599999999999999</v>
      </c>
      <c r="F710" s="52">
        <v>0.28999999999999998</v>
      </c>
      <c r="G710" s="50">
        <v>0.87</v>
      </c>
      <c r="H710" s="53">
        <f t="shared" si="48"/>
        <v>1647200</v>
      </c>
      <c r="I710" s="24">
        <f t="shared" si="49"/>
        <v>4973500</v>
      </c>
      <c r="J710" s="23">
        <f t="shared" si="50"/>
        <v>2328700</v>
      </c>
      <c r="K710" s="24">
        <f t="shared" si="51"/>
        <v>4312300</v>
      </c>
    </row>
    <row r="711" spans="1:11" ht="54" x14ac:dyDescent="0.5">
      <c r="A711" s="56">
        <v>804180</v>
      </c>
      <c r="B711" s="50"/>
      <c r="C711" s="51" t="s">
        <v>6244</v>
      </c>
      <c r="D711" s="51"/>
      <c r="E711" s="52">
        <v>0.32</v>
      </c>
      <c r="F711" s="52">
        <v>0.08</v>
      </c>
      <c r="G711" s="50">
        <v>0.24</v>
      </c>
      <c r="H711" s="53">
        <f t="shared" si="48"/>
        <v>454400</v>
      </c>
      <c r="I711" s="24">
        <f t="shared" si="49"/>
        <v>1372000</v>
      </c>
      <c r="J711" s="23">
        <f t="shared" si="50"/>
        <v>642400</v>
      </c>
      <c r="K711" s="24">
        <f t="shared" si="51"/>
        <v>1189600</v>
      </c>
    </row>
    <row r="712" spans="1:11" ht="54" x14ac:dyDescent="0.5">
      <c r="A712" s="56">
        <v>804181</v>
      </c>
      <c r="B712" s="50"/>
      <c r="C712" s="51" t="s">
        <v>6245</v>
      </c>
      <c r="D712" s="51"/>
      <c r="E712" s="52">
        <v>0.85</v>
      </c>
      <c r="F712" s="52">
        <v>0.21</v>
      </c>
      <c r="G712" s="50">
        <v>0.64</v>
      </c>
      <c r="H712" s="53">
        <f t="shared" si="48"/>
        <v>1209100</v>
      </c>
      <c r="I712" s="24">
        <f t="shared" si="49"/>
        <v>3652500</v>
      </c>
      <c r="J712" s="23">
        <f t="shared" si="50"/>
        <v>1706900</v>
      </c>
      <c r="K712" s="24">
        <f t="shared" si="51"/>
        <v>3166100</v>
      </c>
    </row>
    <row r="713" spans="1:11" ht="54" x14ac:dyDescent="0.5">
      <c r="A713" s="56">
        <v>804182</v>
      </c>
      <c r="B713" s="50"/>
      <c r="C713" s="51" t="s">
        <v>6246</v>
      </c>
      <c r="D713" s="51"/>
      <c r="E713" s="52">
        <v>2.38</v>
      </c>
      <c r="F713" s="52">
        <v>0.7</v>
      </c>
      <c r="G713" s="50">
        <v>1.68</v>
      </c>
      <c r="H713" s="53">
        <f t="shared" si="48"/>
        <v>3291400</v>
      </c>
      <c r="I713" s="24">
        <f t="shared" si="49"/>
        <v>9863000</v>
      </c>
      <c r="J713" s="23">
        <f t="shared" si="50"/>
        <v>4755800</v>
      </c>
      <c r="K713" s="24">
        <f t="shared" si="51"/>
        <v>8586200</v>
      </c>
    </row>
    <row r="714" spans="1:11" ht="54" x14ac:dyDescent="0.5">
      <c r="A714" s="56">
        <v>804183</v>
      </c>
      <c r="B714" s="50"/>
      <c r="C714" s="51" t="s">
        <v>6247</v>
      </c>
      <c r="D714" s="51"/>
      <c r="E714" s="52">
        <v>0.62</v>
      </c>
      <c r="F714" s="52">
        <v>0.18</v>
      </c>
      <c r="G714" s="50">
        <v>0.44</v>
      </c>
      <c r="H714" s="53">
        <f t="shared" si="48"/>
        <v>859400</v>
      </c>
      <c r="I714" s="24">
        <f t="shared" si="49"/>
        <v>2577000</v>
      </c>
      <c r="J714" s="23">
        <f t="shared" si="50"/>
        <v>1239400</v>
      </c>
      <c r="K714" s="24">
        <f t="shared" si="51"/>
        <v>2242600</v>
      </c>
    </row>
    <row r="715" spans="1:11" ht="54" x14ac:dyDescent="0.5">
      <c r="A715" s="56">
        <v>804184</v>
      </c>
      <c r="B715" s="50"/>
      <c r="C715" s="51" t="s">
        <v>6248</v>
      </c>
      <c r="D715" s="51"/>
      <c r="E715" s="52">
        <v>0.39</v>
      </c>
      <c r="F715" s="52">
        <v>0.11</v>
      </c>
      <c r="G715" s="50">
        <v>0.28000000000000003</v>
      </c>
      <c r="H715" s="53">
        <f t="shared" si="48"/>
        <v>543300</v>
      </c>
      <c r="I715" s="24">
        <f t="shared" si="49"/>
        <v>1631500.0000000002</v>
      </c>
      <c r="J715" s="23">
        <f t="shared" si="50"/>
        <v>780300</v>
      </c>
      <c r="K715" s="24">
        <f t="shared" si="51"/>
        <v>1418700</v>
      </c>
    </row>
    <row r="716" spans="1:11" ht="54" x14ac:dyDescent="0.5">
      <c r="A716" s="56">
        <v>804185</v>
      </c>
      <c r="B716" s="50"/>
      <c r="C716" s="51" t="s">
        <v>6249</v>
      </c>
      <c r="D716" s="51"/>
      <c r="E716" s="52">
        <v>0.54</v>
      </c>
      <c r="F716" s="52">
        <v>0.14000000000000001</v>
      </c>
      <c r="G716" s="50">
        <v>0.4</v>
      </c>
      <c r="H716" s="53">
        <f t="shared" si="48"/>
        <v>762600</v>
      </c>
      <c r="I716" s="24">
        <f t="shared" si="49"/>
        <v>2299000</v>
      </c>
      <c r="J716" s="23">
        <f t="shared" si="50"/>
        <v>1083000</v>
      </c>
      <c r="K716" s="24">
        <f t="shared" si="51"/>
        <v>1995000</v>
      </c>
    </row>
    <row r="717" spans="1:11" ht="54" x14ac:dyDescent="0.5">
      <c r="A717" s="56">
        <v>804186</v>
      </c>
      <c r="B717" s="50"/>
      <c r="C717" s="51" t="s">
        <v>6250</v>
      </c>
      <c r="D717" s="51"/>
      <c r="E717" s="52">
        <v>0.54</v>
      </c>
      <c r="F717" s="52">
        <v>0.14000000000000001</v>
      </c>
      <c r="G717" s="50">
        <v>0.4</v>
      </c>
      <c r="H717" s="53">
        <f t="shared" si="48"/>
        <v>762600</v>
      </c>
      <c r="I717" s="24">
        <f t="shared" si="49"/>
        <v>2299000</v>
      </c>
      <c r="J717" s="23">
        <f t="shared" si="50"/>
        <v>1083000</v>
      </c>
      <c r="K717" s="24">
        <f t="shared" si="51"/>
        <v>1995000</v>
      </c>
    </row>
    <row r="718" spans="1:11" ht="54" x14ac:dyDescent="0.5">
      <c r="A718" s="56">
        <v>804187</v>
      </c>
      <c r="B718" s="50"/>
      <c r="C718" s="51" t="s">
        <v>6251</v>
      </c>
      <c r="D718" s="51"/>
      <c r="E718" s="52">
        <v>0.77</v>
      </c>
      <c r="F718" s="52">
        <v>0.21</v>
      </c>
      <c r="G718" s="50">
        <v>0.56000000000000005</v>
      </c>
      <c r="H718" s="53">
        <f t="shared" si="48"/>
        <v>1078700</v>
      </c>
      <c r="I718" s="24">
        <f t="shared" si="49"/>
        <v>3244500.0000000005</v>
      </c>
      <c r="J718" s="23">
        <f t="shared" si="50"/>
        <v>1542100</v>
      </c>
      <c r="K718" s="24">
        <f t="shared" si="51"/>
        <v>2818900</v>
      </c>
    </row>
    <row r="719" spans="1:11" ht="54" x14ac:dyDescent="0.5">
      <c r="A719" s="56">
        <v>804188</v>
      </c>
      <c r="B719" s="50"/>
      <c r="C719" s="51" t="s">
        <v>6252</v>
      </c>
      <c r="D719" s="51"/>
      <c r="E719" s="52">
        <v>0.54</v>
      </c>
      <c r="F719" s="52">
        <v>0.14000000000000001</v>
      </c>
      <c r="G719" s="50">
        <v>0.4</v>
      </c>
      <c r="H719" s="53">
        <f t="shared" si="48"/>
        <v>762600</v>
      </c>
      <c r="I719" s="24">
        <f t="shared" si="49"/>
        <v>2299000</v>
      </c>
      <c r="J719" s="23">
        <f t="shared" si="50"/>
        <v>1083000</v>
      </c>
      <c r="K719" s="24">
        <f t="shared" si="51"/>
        <v>1995000</v>
      </c>
    </row>
    <row r="720" spans="1:11" ht="54" x14ac:dyDescent="0.5">
      <c r="A720" s="56">
        <v>804189</v>
      </c>
      <c r="B720" s="50"/>
      <c r="C720" s="51" t="s">
        <v>6253</v>
      </c>
      <c r="D720" s="51"/>
      <c r="E720" s="52">
        <v>1.77</v>
      </c>
      <c r="F720" s="52">
        <v>0.49</v>
      </c>
      <c r="G720" s="50">
        <v>1.28</v>
      </c>
      <c r="H720" s="53">
        <f t="shared" si="48"/>
        <v>2473500</v>
      </c>
      <c r="I720" s="24">
        <f t="shared" si="49"/>
        <v>7434500</v>
      </c>
      <c r="J720" s="23">
        <f t="shared" si="50"/>
        <v>3543300</v>
      </c>
      <c r="K720" s="24">
        <f t="shared" si="51"/>
        <v>6461700</v>
      </c>
    </row>
    <row r="721" spans="1:11" ht="54" x14ac:dyDescent="0.5">
      <c r="A721" s="56">
        <v>804190</v>
      </c>
      <c r="B721" s="50"/>
      <c r="C721" s="51" t="s">
        <v>6254</v>
      </c>
      <c r="D721" s="51"/>
      <c r="E721" s="52">
        <v>1.23</v>
      </c>
      <c r="F721" s="52">
        <v>0.35</v>
      </c>
      <c r="G721" s="50">
        <v>0.88</v>
      </c>
      <c r="H721" s="53">
        <f t="shared" si="48"/>
        <v>1710900</v>
      </c>
      <c r="I721" s="24">
        <f t="shared" si="49"/>
        <v>5135500</v>
      </c>
      <c r="J721" s="23">
        <f t="shared" si="50"/>
        <v>2460300</v>
      </c>
      <c r="K721" s="24">
        <f t="shared" si="51"/>
        <v>4466700</v>
      </c>
    </row>
    <row r="722" spans="1:11" ht="72" x14ac:dyDescent="0.5">
      <c r="A722" s="56">
        <v>804191</v>
      </c>
      <c r="B722" s="50"/>
      <c r="C722" s="51" t="s">
        <v>6255</v>
      </c>
      <c r="D722" s="51"/>
      <c r="E722" s="52">
        <v>1.77</v>
      </c>
      <c r="F722" s="52">
        <v>0.49</v>
      </c>
      <c r="G722" s="50">
        <v>1.28</v>
      </c>
      <c r="H722" s="53">
        <f t="shared" si="48"/>
        <v>2473500</v>
      </c>
      <c r="I722" s="24">
        <f t="shared" si="49"/>
        <v>7434500</v>
      </c>
      <c r="J722" s="23">
        <f t="shared" si="50"/>
        <v>3543300</v>
      </c>
      <c r="K722" s="24">
        <f t="shared" si="51"/>
        <v>6461700</v>
      </c>
    </row>
    <row r="723" spans="1:11" ht="54" x14ac:dyDescent="0.5">
      <c r="A723" s="56">
        <v>804192</v>
      </c>
      <c r="B723" s="50"/>
      <c r="C723" s="51" t="s">
        <v>6256</v>
      </c>
      <c r="D723" s="51"/>
      <c r="E723" s="52">
        <v>1.77</v>
      </c>
      <c r="F723" s="52">
        <v>0.49</v>
      </c>
      <c r="G723" s="50">
        <v>1.28</v>
      </c>
      <c r="H723" s="53">
        <f t="shared" si="48"/>
        <v>2473500</v>
      </c>
      <c r="I723" s="24">
        <f t="shared" si="49"/>
        <v>7434500</v>
      </c>
      <c r="J723" s="23">
        <f t="shared" si="50"/>
        <v>3543300</v>
      </c>
      <c r="K723" s="24">
        <f t="shared" si="51"/>
        <v>6461700</v>
      </c>
    </row>
    <row r="724" spans="1:11" ht="36" x14ac:dyDescent="0.5">
      <c r="A724" s="56">
        <v>804193</v>
      </c>
      <c r="B724" s="50"/>
      <c r="C724" s="51" t="s">
        <v>6257</v>
      </c>
      <c r="D724" s="51"/>
      <c r="E724" s="52">
        <v>0.92</v>
      </c>
      <c r="F724" s="52">
        <v>0.28000000000000003</v>
      </c>
      <c r="G724" s="50">
        <v>0.64</v>
      </c>
      <c r="H724" s="53">
        <f t="shared" si="48"/>
        <v>1264400</v>
      </c>
      <c r="I724" s="24">
        <f t="shared" si="49"/>
        <v>3782000</v>
      </c>
      <c r="J724" s="23">
        <f t="shared" si="50"/>
        <v>1836400</v>
      </c>
      <c r="K724" s="24">
        <f t="shared" si="51"/>
        <v>3295600</v>
      </c>
    </row>
    <row r="725" spans="1:11" ht="36" x14ac:dyDescent="0.5">
      <c r="A725" s="56">
        <v>804194</v>
      </c>
      <c r="B725" s="50"/>
      <c r="C725" s="51" t="s">
        <v>6258</v>
      </c>
      <c r="D725" s="51"/>
      <c r="E725" s="52">
        <v>0.27</v>
      </c>
      <c r="F725" s="52">
        <v>7.0000000000000007E-2</v>
      </c>
      <c r="G725" s="50">
        <v>0.2</v>
      </c>
      <c r="H725" s="53">
        <f t="shared" si="48"/>
        <v>381300</v>
      </c>
      <c r="I725" s="24">
        <f t="shared" si="49"/>
        <v>1149500</v>
      </c>
      <c r="J725" s="23">
        <f t="shared" si="50"/>
        <v>541500</v>
      </c>
      <c r="K725" s="24">
        <f t="shared" si="51"/>
        <v>997500</v>
      </c>
    </row>
    <row r="726" spans="1:11" ht="36" x14ac:dyDescent="0.5">
      <c r="A726" s="56">
        <v>804195</v>
      </c>
      <c r="B726" s="50"/>
      <c r="C726" s="51" t="s">
        <v>6259</v>
      </c>
      <c r="D726" s="51"/>
      <c r="E726" s="52">
        <v>0.1</v>
      </c>
      <c r="F726" s="52">
        <v>0.03</v>
      </c>
      <c r="G726" s="50">
        <v>7.0000000000000007E-2</v>
      </c>
      <c r="H726" s="53">
        <f t="shared" si="48"/>
        <v>137800</v>
      </c>
      <c r="I726" s="24">
        <f t="shared" si="49"/>
        <v>412500.00000000006</v>
      </c>
      <c r="J726" s="23">
        <f t="shared" si="50"/>
        <v>199700</v>
      </c>
      <c r="K726" s="24">
        <f t="shared" si="51"/>
        <v>359300</v>
      </c>
    </row>
    <row r="727" spans="1:11" ht="19.5" x14ac:dyDescent="0.5">
      <c r="A727" s="56">
        <v>804196</v>
      </c>
      <c r="B727" s="50"/>
      <c r="C727" s="51" t="s">
        <v>6260</v>
      </c>
      <c r="D727" s="51"/>
      <c r="E727" s="52">
        <v>0.62</v>
      </c>
      <c r="F727" s="52">
        <v>0.14000000000000001</v>
      </c>
      <c r="G727" s="50">
        <v>0.48</v>
      </c>
      <c r="H727" s="53">
        <f t="shared" si="48"/>
        <v>893000</v>
      </c>
      <c r="I727" s="24">
        <f t="shared" si="49"/>
        <v>2707000</v>
      </c>
      <c r="J727" s="23">
        <f t="shared" si="50"/>
        <v>1247800</v>
      </c>
      <c r="K727" s="24">
        <f t="shared" si="51"/>
        <v>2342200</v>
      </c>
    </row>
    <row r="728" spans="1:11" ht="19.5" x14ac:dyDescent="0.5">
      <c r="A728" s="56">
        <v>804197</v>
      </c>
      <c r="B728" s="50"/>
      <c r="C728" s="51" t="s">
        <v>6261</v>
      </c>
      <c r="D728" s="51"/>
      <c r="E728" s="52">
        <v>0.85</v>
      </c>
      <c r="F728" s="52">
        <v>0.21</v>
      </c>
      <c r="G728" s="50">
        <v>0.64</v>
      </c>
      <c r="H728" s="53">
        <f t="shared" si="48"/>
        <v>1209100</v>
      </c>
      <c r="I728" s="24">
        <f t="shared" si="49"/>
        <v>3652500</v>
      </c>
      <c r="J728" s="23">
        <f t="shared" si="50"/>
        <v>1706900</v>
      </c>
      <c r="K728" s="24">
        <f t="shared" si="51"/>
        <v>3166100</v>
      </c>
    </row>
    <row r="729" spans="1:11" ht="19.5" x14ac:dyDescent="0.5">
      <c r="A729" s="56">
        <v>804198</v>
      </c>
      <c r="B729" s="50"/>
      <c r="C729" s="51" t="s">
        <v>6262</v>
      </c>
      <c r="D729" s="51"/>
      <c r="E729" s="52">
        <v>0.77</v>
      </c>
      <c r="F729" s="52">
        <v>0.21</v>
      </c>
      <c r="G729" s="50">
        <v>0.56000000000000005</v>
      </c>
      <c r="H729" s="53">
        <f t="shared" si="48"/>
        <v>1078700</v>
      </c>
      <c r="I729" s="24">
        <f t="shared" si="49"/>
        <v>3244500.0000000005</v>
      </c>
      <c r="J729" s="23">
        <f t="shared" si="50"/>
        <v>1542100</v>
      </c>
      <c r="K729" s="24">
        <f t="shared" si="51"/>
        <v>2818900</v>
      </c>
    </row>
    <row r="730" spans="1:11" ht="36" x14ac:dyDescent="0.5">
      <c r="A730" s="56">
        <v>804201</v>
      </c>
      <c r="B730" s="50"/>
      <c r="C730" s="51" t="s">
        <v>6263</v>
      </c>
      <c r="D730" s="51"/>
      <c r="E730" s="52">
        <v>10.5</v>
      </c>
      <c r="F730" s="52">
        <v>2.1</v>
      </c>
      <c r="G730" s="50">
        <v>8.4</v>
      </c>
      <c r="H730" s="53">
        <f t="shared" si="48"/>
        <v>15351000</v>
      </c>
      <c r="I730" s="24">
        <f t="shared" si="49"/>
        <v>46725000</v>
      </c>
      <c r="J730" s="23">
        <f t="shared" si="50"/>
        <v>21189000</v>
      </c>
      <c r="K730" s="24">
        <f t="shared" si="51"/>
        <v>40341000</v>
      </c>
    </row>
    <row r="731" spans="1:11" ht="36" x14ac:dyDescent="0.5">
      <c r="A731" s="56">
        <v>804202</v>
      </c>
      <c r="B731" s="50"/>
      <c r="C731" s="51" t="s">
        <v>6264</v>
      </c>
      <c r="D731" s="51"/>
      <c r="E731" s="52">
        <v>10.5</v>
      </c>
      <c r="F731" s="52">
        <v>2.1</v>
      </c>
      <c r="G731" s="50">
        <v>8.4</v>
      </c>
      <c r="H731" s="53">
        <f t="shared" si="48"/>
        <v>15351000</v>
      </c>
      <c r="I731" s="24">
        <f t="shared" si="49"/>
        <v>46725000</v>
      </c>
      <c r="J731" s="23">
        <f t="shared" si="50"/>
        <v>21189000</v>
      </c>
      <c r="K731" s="24">
        <f t="shared" si="51"/>
        <v>40341000</v>
      </c>
    </row>
    <row r="732" spans="1:11" ht="36" x14ac:dyDescent="0.5">
      <c r="A732" s="56">
        <v>804203</v>
      </c>
      <c r="B732" s="50"/>
      <c r="C732" s="51" t="s">
        <v>6265</v>
      </c>
      <c r="D732" s="51"/>
      <c r="E732" s="52">
        <v>10.5</v>
      </c>
      <c r="F732" s="52">
        <v>2.1</v>
      </c>
      <c r="G732" s="50">
        <v>8.4</v>
      </c>
      <c r="H732" s="53">
        <f t="shared" si="48"/>
        <v>15351000</v>
      </c>
      <c r="I732" s="24">
        <f t="shared" si="49"/>
        <v>46725000</v>
      </c>
      <c r="J732" s="23">
        <f t="shared" si="50"/>
        <v>21189000</v>
      </c>
      <c r="K732" s="24">
        <f t="shared" si="51"/>
        <v>40341000</v>
      </c>
    </row>
    <row r="733" spans="1:11" ht="36" x14ac:dyDescent="0.5">
      <c r="A733" s="56">
        <v>804204</v>
      </c>
      <c r="B733" s="50"/>
      <c r="C733" s="51" t="s">
        <v>6266</v>
      </c>
      <c r="D733" s="51"/>
      <c r="E733" s="52">
        <v>10.5</v>
      </c>
      <c r="F733" s="52">
        <v>2.1</v>
      </c>
      <c r="G733" s="50">
        <v>8.4</v>
      </c>
      <c r="H733" s="53">
        <f t="shared" si="48"/>
        <v>15351000</v>
      </c>
      <c r="I733" s="24">
        <f t="shared" si="49"/>
        <v>46725000</v>
      </c>
      <c r="J733" s="23">
        <f t="shared" si="50"/>
        <v>21189000</v>
      </c>
      <c r="K733" s="24">
        <f t="shared" si="51"/>
        <v>40341000</v>
      </c>
    </row>
    <row r="734" spans="1:11" ht="36" x14ac:dyDescent="0.5">
      <c r="A734" s="56">
        <v>804206</v>
      </c>
      <c r="B734" s="50"/>
      <c r="C734" s="51" t="s">
        <v>6267</v>
      </c>
      <c r="D734" s="51"/>
      <c r="E734" s="52">
        <v>10.5</v>
      </c>
      <c r="F734" s="52">
        <v>2.1</v>
      </c>
      <c r="G734" s="50">
        <v>8.4</v>
      </c>
      <c r="H734" s="53">
        <f t="shared" si="48"/>
        <v>15351000</v>
      </c>
      <c r="I734" s="24">
        <f t="shared" si="49"/>
        <v>46725000</v>
      </c>
      <c r="J734" s="23">
        <f t="shared" si="50"/>
        <v>21189000</v>
      </c>
      <c r="K734" s="24">
        <f t="shared" si="51"/>
        <v>40341000</v>
      </c>
    </row>
    <row r="735" spans="1:11" ht="90" x14ac:dyDescent="0.5">
      <c r="A735" s="56">
        <v>804400</v>
      </c>
      <c r="B735" s="50"/>
      <c r="C735" s="51" t="s">
        <v>6268</v>
      </c>
      <c r="D735" s="51"/>
      <c r="E735" s="52">
        <v>0.41</v>
      </c>
      <c r="F735" s="52">
        <v>0.21</v>
      </c>
      <c r="G735" s="50">
        <v>0.2</v>
      </c>
      <c r="H735" s="53">
        <f t="shared" si="48"/>
        <v>491900</v>
      </c>
      <c r="I735" s="24">
        <f t="shared" si="49"/>
        <v>1408500</v>
      </c>
      <c r="J735" s="23">
        <f t="shared" si="50"/>
        <v>800500</v>
      </c>
      <c r="K735" s="24">
        <f t="shared" si="51"/>
        <v>1256500</v>
      </c>
    </row>
    <row r="736" spans="1:11" ht="90" x14ac:dyDescent="0.5">
      <c r="A736" s="56">
        <v>804405</v>
      </c>
      <c r="B736" s="50"/>
      <c r="C736" s="51" t="s">
        <v>6269</v>
      </c>
      <c r="D736" s="51"/>
      <c r="E736" s="52">
        <v>1.46</v>
      </c>
      <c r="F736" s="52">
        <v>0.42</v>
      </c>
      <c r="G736" s="50">
        <v>1.04</v>
      </c>
      <c r="H736" s="53">
        <f t="shared" si="48"/>
        <v>2027000</v>
      </c>
      <c r="I736" s="24">
        <f t="shared" si="49"/>
        <v>6081000</v>
      </c>
      <c r="J736" s="23">
        <f t="shared" si="50"/>
        <v>2919400</v>
      </c>
      <c r="K736" s="24">
        <f t="shared" si="51"/>
        <v>5290600</v>
      </c>
    </row>
    <row r="737" spans="1:11" ht="72" x14ac:dyDescent="0.5">
      <c r="A737" s="56">
        <v>804406</v>
      </c>
      <c r="B737" s="50"/>
      <c r="C737" s="51" t="s">
        <v>6270</v>
      </c>
      <c r="D737" s="51"/>
      <c r="E737" s="52">
        <v>2.88</v>
      </c>
      <c r="F737" s="52">
        <v>0.88</v>
      </c>
      <c r="G737" s="50">
        <v>2</v>
      </c>
      <c r="H737" s="53">
        <f t="shared" si="48"/>
        <v>3955200</v>
      </c>
      <c r="I737" s="24">
        <f t="shared" si="49"/>
        <v>11828000</v>
      </c>
      <c r="J737" s="23">
        <f t="shared" si="50"/>
        <v>5748000</v>
      </c>
      <c r="K737" s="24">
        <f t="shared" si="51"/>
        <v>10308000</v>
      </c>
    </row>
    <row r="738" spans="1:11" ht="19.5" x14ac:dyDescent="0.5">
      <c r="A738" s="56">
        <v>804410</v>
      </c>
      <c r="B738" s="50"/>
      <c r="C738" s="51" t="s">
        <v>6271</v>
      </c>
      <c r="D738" s="51"/>
      <c r="E738" s="52">
        <v>0.14000000000000001</v>
      </c>
      <c r="F738" s="52">
        <v>0.03</v>
      </c>
      <c r="G738" s="50">
        <v>0.11</v>
      </c>
      <c r="H738" s="53">
        <f t="shared" si="48"/>
        <v>203000</v>
      </c>
      <c r="I738" s="24">
        <f t="shared" si="49"/>
        <v>616500</v>
      </c>
      <c r="J738" s="23">
        <f t="shared" si="50"/>
        <v>282100</v>
      </c>
      <c r="K738" s="24">
        <f t="shared" si="51"/>
        <v>532900</v>
      </c>
    </row>
    <row r="739" spans="1:11" ht="19.5" x14ac:dyDescent="0.5">
      <c r="A739" s="56">
        <v>804415</v>
      </c>
      <c r="B739" s="50"/>
      <c r="C739" s="51" t="s">
        <v>6272</v>
      </c>
      <c r="D739" s="51"/>
      <c r="E739" s="52">
        <v>0.31</v>
      </c>
      <c r="F739" s="52">
        <v>0.12</v>
      </c>
      <c r="G739" s="50">
        <v>0.19</v>
      </c>
      <c r="H739" s="53">
        <f t="shared" si="48"/>
        <v>404500</v>
      </c>
      <c r="I739" s="24">
        <f t="shared" si="49"/>
        <v>1191000</v>
      </c>
      <c r="J739" s="23">
        <f t="shared" si="50"/>
        <v>613400</v>
      </c>
      <c r="K739" s="24">
        <f t="shared" si="51"/>
        <v>1046600</v>
      </c>
    </row>
    <row r="740" spans="1:11" ht="108" x14ac:dyDescent="0.5">
      <c r="A740" s="56">
        <v>804420</v>
      </c>
      <c r="B740" s="50"/>
      <c r="C740" s="51" t="s">
        <v>6273</v>
      </c>
      <c r="D740" s="51"/>
      <c r="E740" s="52">
        <v>0.39</v>
      </c>
      <c r="F740" s="52">
        <v>0.19</v>
      </c>
      <c r="G740" s="50">
        <v>0.2</v>
      </c>
      <c r="H740" s="53">
        <f t="shared" si="48"/>
        <v>476100</v>
      </c>
      <c r="I740" s="24">
        <f t="shared" si="49"/>
        <v>1371500</v>
      </c>
      <c r="J740" s="23">
        <f t="shared" si="50"/>
        <v>763500</v>
      </c>
      <c r="K740" s="24">
        <f t="shared" si="51"/>
        <v>1219500</v>
      </c>
    </row>
    <row r="741" spans="1:11" ht="72" x14ac:dyDescent="0.5">
      <c r="A741" s="56">
        <v>804425</v>
      </c>
      <c r="B741" s="50"/>
      <c r="C741" s="51" t="s">
        <v>6274</v>
      </c>
      <c r="D741" s="51"/>
      <c r="E741" s="52">
        <v>0.18</v>
      </c>
      <c r="F741" s="52">
        <v>0.06</v>
      </c>
      <c r="G741" s="50">
        <v>0.12</v>
      </c>
      <c r="H741" s="53">
        <f t="shared" si="48"/>
        <v>243000</v>
      </c>
      <c r="I741" s="24">
        <f t="shared" si="49"/>
        <v>723000</v>
      </c>
      <c r="J741" s="23">
        <f t="shared" si="50"/>
        <v>358200</v>
      </c>
      <c r="K741" s="24">
        <f t="shared" si="51"/>
        <v>631800</v>
      </c>
    </row>
    <row r="742" spans="1:11" ht="36" x14ac:dyDescent="0.5">
      <c r="A742" s="56">
        <v>804430</v>
      </c>
      <c r="B742" s="50" t="s">
        <v>5569</v>
      </c>
      <c r="C742" s="51" t="s">
        <v>6275</v>
      </c>
      <c r="D742" s="51"/>
      <c r="E742" s="52">
        <v>2.23</v>
      </c>
      <c r="F742" s="52">
        <v>0.53</v>
      </c>
      <c r="G742" s="50">
        <v>1.7</v>
      </c>
      <c r="H742" s="53">
        <f t="shared" si="48"/>
        <v>3189700</v>
      </c>
      <c r="I742" s="24">
        <f t="shared" si="49"/>
        <v>9650500</v>
      </c>
      <c r="J742" s="23">
        <f t="shared" si="50"/>
        <v>4482500</v>
      </c>
      <c r="K742" s="24">
        <f t="shared" si="51"/>
        <v>8358500</v>
      </c>
    </row>
    <row r="743" spans="1:11" ht="90" x14ac:dyDescent="0.5">
      <c r="A743" s="56">
        <v>804435</v>
      </c>
      <c r="B743" s="50" t="s">
        <v>5569</v>
      </c>
      <c r="C743" s="51" t="s">
        <v>6276</v>
      </c>
      <c r="D743" s="51"/>
      <c r="E743" s="52">
        <v>4.83</v>
      </c>
      <c r="F743" s="52">
        <v>0.39</v>
      </c>
      <c r="G743" s="50">
        <v>4.4400000000000004</v>
      </c>
      <c r="H743" s="53">
        <f t="shared" si="48"/>
        <v>7545300.0000000009</v>
      </c>
      <c r="I743" s="24">
        <f t="shared" si="49"/>
        <v>23365500.000000004</v>
      </c>
      <c r="J743" s="23">
        <f t="shared" si="50"/>
        <v>9867900</v>
      </c>
      <c r="K743" s="24">
        <f t="shared" si="51"/>
        <v>19991100</v>
      </c>
    </row>
    <row r="744" spans="1:11" ht="108" x14ac:dyDescent="0.5">
      <c r="A744" s="56">
        <v>805010</v>
      </c>
      <c r="B744" s="50"/>
      <c r="C744" s="51" t="s">
        <v>6277</v>
      </c>
      <c r="D744" s="51"/>
      <c r="E744" s="52">
        <v>9.8000000000000007</v>
      </c>
      <c r="F744" s="52">
        <v>2.1</v>
      </c>
      <c r="G744" s="50">
        <v>7.7</v>
      </c>
      <c r="H744" s="53">
        <f t="shared" si="48"/>
        <v>14210000</v>
      </c>
      <c r="I744" s="24">
        <f t="shared" si="49"/>
        <v>43155000</v>
      </c>
      <c r="J744" s="23">
        <f t="shared" si="50"/>
        <v>19747000</v>
      </c>
      <c r="K744" s="24">
        <f t="shared" si="51"/>
        <v>37303000</v>
      </c>
    </row>
    <row r="745" spans="1:11" ht="36" x14ac:dyDescent="0.5">
      <c r="A745" s="56">
        <v>805015</v>
      </c>
      <c r="B745" s="50"/>
      <c r="C745" s="51" t="s">
        <v>6278</v>
      </c>
      <c r="D745" s="51"/>
      <c r="E745" s="52">
        <v>7.7</v>
      </c>
      <c r="F745" s="52">
        <v>1.75</v>
      </c>
      <c r="G745" s="50">
        <v>5.95</v>
      </c>
      <c r="H745" s="53">
        <f t="shared" si="48"/>
        <v>11081000</v>
      </c>
      <c r="I745" s="24">
        <f t="shared" si="49"/>
        <v>33582500</v>
      </c>
      <c r="J745" s="23">
        <f t="shared" si="50"/>
        <v>15494500</v>
      </c>
      <c r="K745" s="24">
        <f t="shared" si="51"/>
        <v>29060500</v>
      </c>
    </row>
    <row r="746" spans="1:11" ht="36" x14ac:dyDescent="0.5">
      <c r="A746" s="56">
        <v>805025</v>
      </c>
      <c r="B746" s="50"/>
      <c r="C746" s="51" t="s">
        <v>6279</v>
      </c>
      <c r="D746" s="51"/>
      <c r="E746" s="52">
        <v>7</v>
      </c>
      <c r="F746" s="52">
        <v>1.4</v>
      </c>
      <c r="G746" s="50">
        <v>5.6</v>
      </c>
      <c r="H746" s="53">
        <f t="shared" si="48"/>
        <v>10234000</v>
      </c>
      <c r="I746" s="24">
        <f t="shared" si="49"/>
        <v>31150000</v>
      </c>
      <c r="J746" s="23">
        <f t="shared" si="50"/>
        <v>14126000</v>
      </c>
      <c r="K746" s="24">
        <f t="shared" si="51"/>
        <v>26894000</v>
      </c>
    </row>
    <row r="747" spans="1:11" ht="72" x14ac:dyDescent="0.5">
      <c r="A747" s="56">
        <v>805030</v>
      </c>
      <c r="B747" s="50"/>
      <c r="C747" s="51" t="s">
        <v>6280</v>
      </c>
      <c r="D747" s="51"/>
      <c r="E747" s="52">
        <v>23.8</v>
      </c>
      <c r="F747" s="52">
        <v>5.6</v>
      </c>
      <c r="G747" s="50">
        <v>18.2</v>
      </c>
      <c r="H747" s="53">
        <f t="shared" si="48"/>
        <v>34090000</v>
      </c>
      <c r="I747" s="24">
        <f t="shared" si="49"/>
        <v>103180000</v>
      </c>
      <c r="J747" s="23">
        <f t="shared" si="50"/>
        <v>47852000</v>
      </c>
      <c r="K747" s="24">
        <f t="shared" si="51"/>
        <v>89348000</v>
      </c>
    </row>
    <row r="748" spans="1:11" ht="36" x14ac:dyDescent="0.5">
      <c r="A748" s="56">
        <v>805045</v>
      </c>
      <c r="B748" s="50"/>
      <c r="C748" s="51" t="s">
        <v>6281</v>
      </c>
      <c r="D748" s="51"/>
      <c r="E748" s="52">
        <v>16.37</v>
      </c>
      <c r="F748" s="52">
        <v>4.03</v>
      </c>
      <c r="G748" s="50">
        <v>12.34</v>
      </c>
      <c r="H748" s="53">
        <f t="shared" si="48"/>
        <v>23297900</v>
      </c>
      <c r="I748" s="24">
        <f t="shared" si="49"/>
        <v>70389500</v>
      </c>
      <c r="J748" s="23">
        <f t="shared" si="50"/>
        <v>32875900</v>
      </c>
      <c r="K748" s="24">
        <f t="shared" si="51"/>
        <v>61011100</v>
      </c>
    </row>
    <row r="749" spans="1:11" ht="72" x14ac:dyDescent="0.5">
      <c r="A749" s="56">
        <v>805070</v>
      </c>
      <c r="B749" s="50"/>
      <c r="C749" s="51" t="s">
        <v>6282</v>
      </c>
      <c r="D749" s="51"/>
      <c r="E749" s="52">
        <v>11.2</v>
      </c>
      <c r="F749" s="52">
        <v>2.4500000000000002</v>
      </c>
      <c r="G749" s="50">
        <v>8.75</v>
      </c>
      <c r="H749" s="53">
        <f t="shared" si="48"/>
        <v>16198000</v>
      </c>
      <c r="I749" s="24">
        <f t="shared" si="49"/>
        <v>49157500</v>
      </c>
      <c r="J749" s="23">
        <f t="shared" si="50"/>
        <v>22557500</v>
      </c>
      <c r="K749" s="24">
        <f t="shared" si="51"/>
        <v>42507500</v>
      </c>
    </row>
    <row r="750" spans="1:11" ht="54" x14ac:dyDescent="0.5">
      <c r="A750" s="56">
        <v>805079</v>
      </c>
      <c r="B750" s="50"/>
      <c r="C750" s="51" t="s">
        <v>6283</v>
      </c>
      <c r="D750" s="51"/>
      <c r="E750" s="52">
        <v>17.5</v>
      </c>
      <c r="F750" s="52">
        <v>4.2</v>
      </c>
      <c r="G750" s="50">
        <v>13.3</v>
      </c>
      <c r="H750" s="53">
        <f t="shared" si="48"/>
        <v>24997000</v>
      </c>
      <c r="I750" s="24">
        <f t="shared" si="49"/>
        <v>75600000</v>
      </c>
      <c r="J750" s="23">
        <f t="shared" si="50"/>
        <v>35168000</v>
      </c>
      <c r="K750" s="24">
        <f t="shared" si="51"/>
        <v>65492000</v>
      </c>
    </row>
    <row r="751" spans="1:11" ht="54" x14ac:dyDescent="0.5">
      <c r="A751" s="56">
        <v>805080</v>
      </c>
      <c r="B751" s="50"/>
      <c r="C751" s="51" t="s">
        <v>6284</v>
      </c>
      <c r="D751" s="51"/>
      <c r="E751" s="52">
        <v>17.5</v>
      </c>
      <c r="F751" s="52">
        <v>4.2</v>
      </c>
      <c r="G751" s="50">
        <v>13.3</v>
      </c>
      <c r="H751" s="53">
        <f t="shared" si="48"/>
        <v>24997000</v>
      </c>
      <c r="I751" s="24">
        <f t="shared" si="49"/>
        <v>75600000</v>
      </c>
      <c r="J751" s="23">
        <f t="shared" si="50"/>
        <v>35168000</v>
      </c>
      <c r="K751" s="24">
        <f t="shared" si="51"/>
        <v>65492000</v>
      </c>
    </row>
    <row r="752" spans="1:11" ht="54" x14ac:dyDescent="0.5">
      <c r="A752" s="56">
        <v>805081</v>
      </c>
      <c r="B752" s="50"/>
      <c r="C752" s="51" t="s">
        <v>6285</v>
      </c>
      <c r="D752" s="51"/>
      <c r="E752" s="52">
        <v>17.5</v>
      </c>
      <c r="F752" s="52">
        <v>4.2</v>
      </c>
      <c r="G752" s="50">
        <v>13.3</v>
      </c>
      <c r="H752" s="53">
        <f t="shared" si="48"/>
        <v>24997000</v>
      </c>
      <c r="I752" s="24">
        <f t="shared" si="49"/>
        <v>75600000</v>
      </c>
      <c r="J752" s="23">
        <f t="shared" si="50"/>
        <v>35168000</v>
      </c>
      <c r="K752" s="24">
        <f t="shared" si="51"/>
        <v>65492000</v>
      </c>
    </row>
    <row r="753" spans="1:11" ht="54" x14ac:dyDescent="0.5">
      <c r="A753" s="56">
        <v>805082</v>
      </c>
      <c r="B753" s="50"/>
      <c r="C753" s="51" t="s">
        <v>6286</v>
      </c>
      <c r="D753" s="51"/>
      <c r="E753" s="52">
        <v>17.5</v>
      </c>
      <c r="F753" s="52">
        <v>4.2</v>
      </c>
      <c r="G753" s="50">
        <v>13.3</v>
      </c>
      <c r="H753" s="53">
        <f t="shared" si="48"/>
        <v>24997000</v>
      </c>
      <c r="I753" s="24">
        <f t="shared" si="49"/>
        <v>75600000</v>
      </c>
      <c r="J753" s="23">
        <f t="shared" si="50"/>
        <v>35168000</v>
      </c>
      <c r="K753" s="24">
        <f t="shared" si="51"/>
        <v>65492000</v>
      </c>
    </row>
    <row r="754" spans="1:11" ht="36" x14ac:dyDescent="0.5">
      <c r="A754" s="56">
        <v>805083</v>
      </c>
      <c r="B754" s="50"/>
      <c r="C754" s="51" t="s">
        <v>6287</v>
      </c>
      <c r="D754" s="51"/>
      <c r="E754" s="52">
        <v>17.5</v>
      </c>
      <c r="F754" s="52">
        <v>4.2</v>
      </c>
      <c r="G754" s="50">
        <v>13.3</v>
      </c>
      <c r="H754" s="53">
        <f t="shared" si="48"/>
        <v>24997000</v>
      </c>
      <c r="I754" s="24">
        <f t="shared" si="49"/>
        <v>75600000</v>
      </c>
      <c r="J754" s="23">
        <f t="shared" si="50"/>
        <v>35168000</v>
      </c>
      <c r="K754" s="24">
        <f t="shared" si="51"/>
        <v>65492000</v>
      </c>
    </row>
    <row r="755" spans="1:11" ht="36" x14ac:dyDescent="0.5">
      <c r="A755" s="56">
        <v>805084</v>
      </c>
      <c r="B755" s="50"/>
      <c r="C755" s="51" t="s">
        <v>6288</v>
      </c>
      <c r="D755" s="51"/>
      <c r="E755" s="52">
        <v>17.5</v>
      </c>
      <c r="F755" s="52">
        <v>4.2</v>
      </c>
      <c r="G755" s="50">
        <v>13.3</v>
      </c>
      <c r="H755" s="53">
        <f t="shared" si="48"/>
        <v>24997000</v>
      </c>
      <c r="I755" s="24">
        <f t="shared" si="49"/>
        <v>75600000</v>
      </c>
      <c r="J755" s="23">
        <f t="shared" si="50"/>
        <v>35168000</v>
      </c>
      <c r="K755" s="24">
        <f t="shared" si="51"/>
        <v>65492000</v>
      </c>
    </row>
    <row r="756" spans="1:11" ht="54" x14ac:dyDescent="0.5">
      <c r="A756" s="56">
        <v>805085</v>
      </c>
      <c r="B756" s="50"/>
      <c r="C756" s="51" t="s">
        <v>6289</v>
      </c>
      <c r="D756" s="51"/>
      <c r="E756" s="52">
        <v>17.5</v>
      </c>
      <c r="F756" s="52">
        <v>4.2</v>
      </c>
      <c r="G756" s="50">
        <v>13.3</v>
      </c>
      <c r="H756" s="53">
        <f t="shared" si="48"/>
        <v>24997000</v>
      </c>
      <c r="I756" s="24">
        <f t="shared" si="49"/>
        <v>75600000</v>
      </c>
      <c r="J756" s="23">
        <f t="shared" si="50"/>
        <v>35168000</v>
      </c>
      <c r="K756" s="24">
        <f t="shared" si="51"/>
        <v>65492000</v>
      </c>
    </row>
    <row r="757" spans="1:11" ht="54" x14ac:dyDescent="0.5">
      <c r="A757" s="56">
        <v>805086</v>
      </c>
      <c r="B757" s="50"/>
      <c r="C757" s="51" t="s">
        <v>6290</v>
      </c>
      <c r="D757" s="51"/>
      <c r="E757" s="52">
        <v>18.2</v>
      </c>
      <c r="F757" s="52">
        <v>4.9000000000000004</v>
      </c>
      <c r="G757" s="50">
        <v>13.3</v>
      </c>
      <c r="H757" s="53">
        <f t="shared" si="48"/>
        <v>25550000</v>
      </c>
      <c r="I757" s="24">
        <f t="shared" si="49"/>
        <v>76895000</v>
      </c>
      <c r="J757" s="23">
        <f t="shared" si="50"/>
        <v>36463000</v>
      </c>
      <c r="K757" s="24">
        <f t="shared" si="51"/>
        <v>66787000</v>
      </c>
    </row>
    <row r="758" spans="1:11" ht="54" x14ac:dyDescent="0.5">
      <c r="A758" s="56">
        <v>805087</v>
      </c>
      <c r="B758" s="50"/>
      <c r="C758" s="51" t="s">
        <v>6291</v>
      </c>
      <c r="D758" s="51"/>
      <c r="E758" s="52">
        <v>17.5</v>
      </c>
      <c r="F758" s="52">
        <v>4.2</v>
      </c>
      <c r="G758" s="50">
        <v>13.3</v>
      </c>
      <c r="H758" s="53">
        <f t="shared" si="48"/>
        <v>24997000</v>
      </c>
      <c r="I758" s="24">
        <f t="shared" si="49"/>
        <v>75600000</v>
      </c>
      <c r="J758" s="23">
        <f t="shared" si="50"/>
        <v>35168000</v>
      </c>
      <c r="K758" s="24">
        <f t="shared" si="51"/>
        <v>65492000</v>
      </c>
    </row>
    <row r="759" spans="1:11" ht="54" x14ac:dyDescent="0.5">
      <c r="A759" s="56">
        <v>805088</v>
      </c>
      <c r="B759" s="50"/>
      <c r="C759" s="51" t="s">
        <v>6292</v>
      </c>
      <c r="D759" s="51"/>
      <c r="E759" s="52">
        <v>17.5</v>
      </c>
      <c r="F759" s="52">
        <v>4.2</v>
      </c>
      <c r="G759" s="50">
        <v>13.3</v>
      </c>
      <c r="H759" s="53">
        <f t="shared" si="48"/>
        <v>24997000</v>
      </c>
      <c r="I759" s="24">
        <f t="shared" si="49"/>
        <v>75600000</v>
      </c>
      <c r="J759" s="23">
        <f t="shared" si="50"/>
        <v>35168000</v>
      </c>
      <c r="K759" s="24">
        <f t="shared" si="51"/>
        <v>65492000</v>
      </c>
    </row>
    <row r="760" spans="1:11" ht="54" x14ac:dyDescent="0.5">
      <c r="A760" s="56">
        <v>805089</v>
      </c>
      <c r="B760" s="50"/>
      <c r="C760" s="51" t="s">
        <v>6293</v>
      </c>
      <c r="D760" s="51"/>
      <c r="E760" s="52">
        <v>26.6</v>
      </c>
      <c r="F760" s="52">
        <v>4.9000000000000004</v>
      </c>
      <c r="G760" s="50">
        <v>21.7</v>
      </c>
      <c r="H760" s="53">
        <f t="shared" si="48"/>
        <v>39242000</v>
      </c>
      <c r="I760" s="24">
        <f t="shared" si="49"/>
        <v>119735000</v>
      </c>
      <c r="J760" s="23">
        <f t="shared" si="50"/>
        <v>53767000</v>
      </c>
      <c r="K760" s="24">
        <f t="shared" si="51"/>
        <v>103243000</v>
      </c>
    </row>
    <row r="761" spans="1:11" ht="36" x14ac:dyDescent="0.5">
      <c r="A761" s="56">
        <v>805090</v>
      </c>
      <c r="B761" s="50"/>
      <c r="C761" s="51" t="s">
        <v>6294</v>
      </c>
      <c r="D761" s="51"/>
      <c r="E761" s="52">
        <v>9.4499999999999993</v>
      </c>
      <c r="F761" s="52">
        <v>2.1</v>
      </c>
      <c r="G761" s="50">
        <v>7.35</v>
      </c>
      <c r="H761" s="53">
        <f t="shared" si="48"/>
        <v>13639500</v>
      </c>
      <c r="I761" s="24">
        <f t="shared" si="49"/>
        <v>41370000</v>
      </c>
      <c r="J761" s="23">
        <f t="shared" si="50"/>
        <v>19026000</v>
      </c>
      <c r="K761" s="24">
        <f t="shared" si="51"/>
        <v>35784000</v>
      </c>
    </row>
    <row r="762" spans="1:11" ht="36" x14ac:dyDescent="0.5">
      <c r="A762" s="56">
        <v>805091</v>
      </c>
      <c r="B762" s="50"/>
      <c r="C762" s="51" t="s">
        <v>6295</v>
      </c>
      <c r="D762" s="51"/>
      <c r="E762" s="52">
        <v>9.4499999999999993</v>
      </c>
      <c r="F762" s="52">
        <v>2.1</v>
      </c>
      <c r="G762" s="50">
        <v>7.35</v>
      </c>
      <c r="H762" s="53">
        <f t="shared" si="48"/>
        <v>13639500</v>
      </c>
      <c r="I762" s="24">
        <f t="shared" si="49"/>
        <v>41370000</v>
      </c>
      <c r="J762" s="23">
        <f t="shared" si="50"/>
        <v>19026000</v>
      </c>
      <c r="K762" s="24">
        <f t="shared" si="51"/>
        <v>35784000</v>
      </c>
    </row>
    <row r="763" spans="1:11" ht="54" x14ac:dyDescent="0.5">
      <c r="A763" s="56">
        <v>805092</v>
      </c>
      <c r="B763" s="50"/>
      <c r="C763" s="51" t="s">
        <v>6296</v>
      </c>
      <c r="D763" s="51"/>
      <c r="E763" s="52">
        <v>16.899999999999999</v>
      </c>
      <c r="F763" s="52">
        <v>4.9000000000000004</v>
      </c>
      <c r="G763" s="50">
        <v>12</v>
      </c>
      <c r="H763" s="53">
        <f t="shared" si="48"/>
        <v>23431000</v>
      </c>
      <c r="I763" s="24">
        <f t="shared" si="49"/>
        <v>70265000</v>
      </c>
      <c r="J763" s="23">
        <f t="shared" si="50"/>
        <v>33785000</v>
      </c>
      <c r="K763" s="24">
        <f t="shared" si="51"/>
        <v>61145000</v>
      </c>
    </row>
    <row r="764" spans="1:11" ht="36" x14ac:dyDescent="0.5">
      <c r="A764" s="56">
        <v>805094</v>
      </c>
      <c r="B764" s="50"/>
      <c r="C764" s="51" t="s">
        <v>6297</v>
      </c>
      <c r="D764" s="51"/>
      <c r="E764" s="52">
        <v>9.4499999999999993</v>
      </c>
      <c r="F764" s="52">
        <v>2.1</v>
      </c>
      <c r="G764" s="50">
        <v>7.35</v>
      </c>
      <c r="H764" s="53">
        <f t="shared" si="48"/>
        <v>13639500</v>
      </c>
      <c r="I764" s="24">
        <f t="shared" si="49"/>
        <v>41370000</v>
      </c>
      <c r="J764" s="23">
        <f t="shared" si="50"/>
        <v>19026000</v>
      </c>
      <c r="K764" s="24">
        <f t="shared" si="51"/>
        <v>35784000</v>
      </c>
    </row>
    <row r="765" spans="1:11" ht="36" x14ac:dyDescent="0.5">
      <c r="A765" s="56">
        <v>805096</v>
      </c>
      <c r="B765" s="50"/>
      <c r="C765" s="51" t="s">
        <v>6298</v>
      </c>
      <c r="D765" s="51"/>
      <c r="E765" s="52">
        <v>9.4499999999999993</v>
      </c>
      <c r="F765" s="52">
        <v>2.1</v>
      </c>
      <c r="G765" s="50">
        <v>7.35</v>
      </c>
      <c r="H765" s="53">
        <f t="shared" si="48"/>
        <v>13639500</v>
      </c>
      <c r="I765" s="24">
        <f t="shared" si="49"/>
        <v>41370000</v>
      </c>
      <c r="J765" s="23">
        <f t="shared" si="50"/>
        <v>19026000</v>
      </c>
      <c r="K765" s="24">
        <f t="shared" si="51"/>
        <v>35784000</v>
      </c>
    </row>
    <row r="766" spans="1:11" ht="54" x14ac:dyDescent="0.5">
      <c r="A766" s="56">
        <v>805097</v>
      </c>
      <c r="B766" s="50"/>
      <c r="C766" s="51" t="s">
        <v>6299</v>
      </c>
      <c r="D766" s="51"/>
      <c r="E766" s="52">
        <v>9.4499999999999993</v>
      </c>
      <c r="F766" s="52">
        <v>2.1</v>
      </c>
      <c r="G766" s="50">
        <v>7.35</v>
      </c>
      <c r="H766" s="53">
        <f t="shared" si="48"/>
        <v>13639500</v>
      </c>
      <c r="I766" s="24">
        <f t="shared" si="49"/>
        <v>41370000</v>
      </c>
      <c r="J766" s="23">
        <f t="shared" si="50"/>
        <v>19026000</v>
      </c>
      <c r="K766" s="24">
        <f t="shared" si="51"/>
        <v>35784000</v>
      </c>
    </row>
    <row r="767" spans="1:11" ht="54" x14ac:dyDescent="0.5">
      <c r="A767" s="56">
        <v>805098</v>
      </c>
      <c r="B767" s="50"/>
      <c r="C767" s="51" t="s">
        <v>6300</v>
      </c>
      <c r="D767" s="51"/>
      <c r="E767" s="52">
        <v>9.4499999999999993</v>
      </c>
      <c r="F767" s="52">
        <v>2.1</v>
      </c>
      <c r="G767" s="50">
        <v>7.35</v>
      </c>
      <c r="H767" s="53">
        <f t="shared" si="48"/>
        <v>13639500</v>
      </c>
      <c r="I767" s="24">
        <f t="shared" si="49"/>
        <v>41370000</v>
      </c>
      <c r="J767" s="23">
        <f t="shared" si="50"/>
        <v>19026000</v>
      </c>
      <c r="K767" s="24">
        <f t="shared" si="51"/>
        <v>35784000</v>
      </c>
    </row>
    <row r="768" spans="1:11" ht="36" x14ac:dyDescent="0.5">
      <c r="A768" s="56">
        <v>805100</v>
      </c>
      <c r="B768" s="50"/>
      <c r="C768" s="51" t="s">
        <v>6301</v>
      </c>
      <c r="D768" s="51"/>
      <c r="E768" s="52">
        <v>10.15</v>
      </c>
      <c r="F768" s="52">
        <v>2.1</v>
      </c>
      <c r="G768" s="50">
        <v>8.0500000000000007</v>
      </c>
      <c r="H768" s="53">
        <f t="shared" si="48"/>
        <v>14780500.000000002</v>
      </c>
      <c r="I768" s="24">
        <f t="shared" si="49"/>
        <v>44940000</v>
      </c>
      <c r="J768" s="23">
        <f t="shared" si="50"/>
        <v>20468000</v>
      </c>
      <c r="K768" s="24">
        <f t="shared" si="51"/>
        <v>38822000</v>
      </c>
    </row>
    <row r="769" spans="1:11" ht="36" x14ac:dyDescent="0.5">
      <c r="A769" s="56">
        <v>805102</v>
      </c>
      <c r="B769" s="50"/>
      <c r="C769" s="51" t="s">
        <v>6302</v>
      </c>
      <c r="D769" s="51"/>
      <c r="E769" s="52">
        <v>10.15</v>
      </c>
      <c r="F769" s="52">
        <v>2.1</v>
      </c>
      <c r="G769" s="50">
        <v>8.0500000000000007</v>
      </c>
      <c r="H769" s="53">
        <f t="shared" si="48"/>
        <v>14780500.000000002</v>
      </c>
      <c r="I769" s="24">
        <f t="shared" si="49"/>
        <v>44940000</v>
      </c>
      <c r="J769" s="23">
        <f t="shared" si="50"/>
        <v>20468000</v>
      </c>
      <c r="K769" s="24">
        <f t="shared" si="51"/>
        <v>38822000</v>
      </c>
    </row>
    <row r="770" spans="1:11" ht="54" x14ac:dyDescent="0.5">
      <c r="A770" s="56">
        <v>805104</v>
      </c>
      <c r="B770" s="50"/>
      <c r="C770" s="51" t="s">
        <v>6303</v>
      </c>
      <c r="D770" s="51"/>
      <c r="E770" s="52">
        <v>10.15</v>
      </c>
      <c r="F770" s="52">
        <v>2.1</v>
      </c>
      <c r="G770" s="50">
        <v>8.0500000000000007</v>
      </c>
      <c r="H770" s="53">
        <f t="shared" si="48"/>
        <v>14780500.000000002</v>
      </c>
      <c r="I770" s="24">
        <f t="shared" si="49"/>
        <v>44940000</v>
      </c>
      <c r="J770" s="23">
        <f t="shared" si="50"/>
        <v>20468000</v>
      </c>
      <c r="K770" s="24">
        <f t="shared" si="51"/>
        <v>38822000</v>
      </c>
    </row>
    <row r="771" spans="1:11" ht="54" x14ac:dyDescent="0.5">
      <c r="A771" s="56">
        <v>805105</v>
      </c>
      <c r="B771" s="50"/>
      <c r="C771" s="51" t="s">
        <v>6304</v>
      </c>
      <c r="D771" s="51"/>
      <c r="E771" s="52">
        <v>40.25</v>
      </c>
      <c r="F771" s="52">
        <v>11.55</v>
      </c>
      <c r="G771" s="50">
        <v>28.7</v>
      </c>
      <c r="H771" s="53">
        <f t="shared" ref="H771:H821" si="52">F771*790000+G771*1630000</f>
        <v>55905500</v>
      </c>
      <c r="I771" s="24">
        <f t="shared" ref="I771:I834" si="53">F771*1850000+G771*5100000</f>
        <v>167737500</v>
      </c>
      <c r="J771" s="23">
        <f t="shared" ref="J771:J834" si="54">F771*1850000+G771*2060000</f>
        <v>80489500</v>
      </c>
      <c r="K771" s="24">
        <f t="shared" ref="K771:K834" si="55">F771*1850000+G771*4340000</f>
        <v>145925500</v>
      </c>
    </row>
    <row r="772" spans="1:11" ht="54" x14ac:dyDescent="0.5">
      <c r="A772" s="56">
        <v>805106</v>
      </c>
      <c r="B772" s="50" t="s">
        <v>5569</v>
      </c>
      <c r="C772" s="51" t="s">
        <v>6305</v>
      </c>
      <c r="D772" s="51"/>
      <c r="E772" s="52">
        <v>20.25</v>
      </c>
      <c r="F772" s="52">
        <v>6.48</v>
      </c>
      <c r="G772" s="50">
        <v>13.77</v>
      </c>
      <c r="H772" s="53">
        <f t="shared" si="52"/>
        <v>27564300</v>
      </c>
      <c r="I772" s="24">
        <f t="shared" si="53"/>
        <v>82215000</v>
      </c>
      <c r="J772" s="23">
        <f t="shared" si="54"/>
        <v>40354200</v>
      </c>
      <c r="K772" s="24">
        <f t="shared" si="55"/>
        <v>71749800</v>
      </c>
    </row>
    <row r="773" spans="1:11" ht="126" x14ac:dyDescent="0.5">
      <c r="A773" s="56">
        <v>805107</v>
      </c>
      <c r="B773" s="50"/>
      <c r="C773" s="51" t="s">
        <v>6306</v>
      </c>
      <c r="D773" s="51"/>
      <c r="E773" s="52">
        <v>30.73</v>
      </c>
      <c r="F773" s="52">
        <v>2.66</v>
      </c>
      <c r="G773" s="50">
        <v>28.07</v>
      </c>
      <c r="H773" s="53">
        <f t="shared" si="52"/>
        <v>47855500</v>
      </c>
      <c r="I773" s="24">
        <f t="shared" si="53"/>
        <v>148078000</v>
      </c>
      <c r="J773" s="23">
        <f t="shared" si="54"/>
        <v>62745200</v>
      </c>
      <c r="K773" s="24">
        <f t="shared" si="55"/>
        <v>126744800</v>
      </c>
    </row>
    <row r="774" spans="1:11" ht="108" x14ac:dyDescent="0.5">
      <c r="A774" s="56">
        <v>805108</v>
      </c>
      <c r="B774" s="50"/>
      <c r="C774" s="51" t="s">
        <v>6307</v>
      </c>
      <c r="D774" s="51"/>
      <c r="E774" s="52">
        <v>8.4700000000000006</v>
      </c>
      <c r="F774" s="52">
        <v>2.66</v>
      </c>
      <c r="G774" s="50">
        <v>5.81</v>
      </c>
      <c r="H774" s="53">
        <f t="shared" si="52"/>
        <v>11571700</v>
      </c>
      <c r="I774" s="24">
        <f t="shared" si="53"/>
        <v>34552000</v>
      </c>
      <c r="J774" s="23">
        <f t="shared" si="54"/>
        <v>16889600</v>
      </c>
      <c r="K774" s="24">
        <f t="shared" si="55"/>
        <v>30136400</v>
      </c>
    </row>
    <row r="775" spans="1:11" ht="360" x14ac:dyDescent="0.5">
      <c r="A775" s="56">
        <v>805109</v>
      </c>
      <c r="B775" s="50" t="s">
        <v>5569</v>
      </c>
      <c r="C775" s="51" t="s">
        <v>6308</v>
      </c>
      <c r="D775" s="55" t="s">
        <v>4548</v>
      </c>
      <c r="E775" s="52">
        <v>80.5</v>
      </c>
      <c r="F775" s="52">
        <v>31.5</v>
      </c>
      <c r="G775" s="50">
        <v>49</v>
      </c>
      <c r="H775" s="53">
        <f t="shared" si="52"/>
        <v>104755000</v>
      </c>
      <c r="I775" s="24">
        <f t="shared" si="53"/>
        <v>308175000</v>
      </c>
      <c r="J775" s="23">
        <f t="shared" si="54"/>
        <v>159215000</v>
      </c>
      <c r="K775" s="24">
        <f t="shared" si="55"/>
        <v>270935000</v>
      </c>
    </row>
    <row r="776" spans="1:11" ht="72" x14ac:dyDescent="0.5">
      <c r="A776" s="56">
        <v>805110</v>
      </c>
      <c r="B776" s="50"/>
      <c r="C776" s="51" t="s">
        <v>6309</v>
      </c>
      <c r="D776" s="51"/>
      <c r="E776" s="52">
        <v>42</v>
      </c>
      <c r="F776" s="52">
        <v>7</v>
      </c>
      <c r="G776" s="50">
        <v>35</v>
      </c>
      <c r="H776" s="53">
        <f t="shared" si="52"/>
        <v>62580000</v>
      </c>
      <c r="I776" s="24">
        <f t="shared" si="53"/>
        <v>191450000</v>
      </c>
      <c r="J776" s="23">
        <f t="shared" si="54"/>
        <v>85050000</v>
      </c>
      <c r="K776" s="24">
        <f t="shared" si="55"/>
        <v>164850000</v>
      </c>
    </row>
    <row r="777" spans="1:11" ht="54" x14ac:dyDescent="0.5">
      <c r="A777" s="56">
        <v>805111</v>
      </c>
      <c r="B777" s="50"/>
      <c r="C777" s="51" t="s">
        <v>6310</v>
      </c>
      <c r="D777" s="51"/>
      <c r="E777" s="52">
        <v>40.25</v>
      </c>
      <c r="F777" s="52">
        <v>11.55</v>
      </c>
      <c r="G777" s="50">
        <v>28.7</v>
      </c>
      <c r="H777" s="53">
        <f t="shared" si="52"/>
        <v>55905500</v>
      </c>
      <c r="I777" s="24">
        <f t="shared" si="53"/>
        <v>167737500</v>
      </c>
      <c r="J777" s="23">
        <f t="shared" si="54"/>
        <v>80489500</v>
      </c>
      <c r="K777" s="24">
        <f t="shared" si="55"/>
        <v>145925500</v>
      </c>
    </row>
    <row r="778" spans="1:11" ht="54" x14ac:dyDescent="0.5">
      <c r="A778" s="56">
        <v>805112</v>
      </c>
      <c r="B778" s="50"/>
      <c r="C778" s="51" t="s">
        <v>6311</v>
      </c>
      <c r="D778" s="51"/>
      <c r="E778" s="52">
        <v>20.27</v>
      </c>
      <c r="F778" s="52">
        <v>6.48</v>
      </c>
      <c r="G778" s="50">
        <v>13.79</v>
      </c>
      <c r="H778" s="53">
        <f t="shared" si="52"/>
        <v>27596900</v>
      </c>
      <c r="I778" s="24">
        <f t="shared" si="53"/>
        <v>82317000</v>
      </c>
      <c r="J778" s="23">
        <f t="shared" si="54"/>
        <v>40395400</v>
      </c>
      <c r="K778" s="24">
        <f t="shared" si="55"/>
        <v>71836600</v>
      </c>
    </row>
    <row r="779" spans="1:11" ht="126" x14ac:dyDescent="0.5">
      <c r="A779" s="56">
        <v>805113</v>
      </c>
      <c r="B779" s="50"/>
      <c r="C779" s="51" t="s">
        <v>6312</v>
      </c>
      <c r="D779" s="51"/>
      <c r="E779" s="52">
        <v>30.73</v>
      </c>
      <c r="F779" s="52">
        <v>2.66</v>
      </c>
      <c r="G779" s="50">
        <v>28.07</v>
      </c>
      <c r="H779" s="53">
        <f t="shared" si="52"/>
        <v>47855500</v>
      </c>
      <c r="I779" s="24">
        <f t="shared" si="53"/>
        <v>148078000</v>
      </c>
      <c r="J779" s="23">
        <f t="shared" si="54"/>
        <v>62745200</v>
      </c>
      <c r="K779" s="24">
        <f t="shared" si="55"/>
        <v>126744800</v>
      </c>
    </row>
    <row r="780" spans="1:11" ht="342" x14ac:dyDescent="0.5">
      <c r="A780" s="56">
        <v>805114</v>
      </c>
      <c r="B780" s="50" t="s">
        <v>5569</v>
      </c>
      <c r="C780" s="51" t="s">
        <v>4549</v>
      </c>
      <c r="D780" s="51"/>
      <c r="E780" s="52">
        <v>80.5</v>
      </c>
      <c r="F780" s="52">
        <v>31.5</v>
      </c>
      <c r="G780" s="50">
        <v>49</v>
      </c>
      <c r="H780" s="53">
        <f t="shared" si="52"/>
        <v>104755000</v>
      </c>
      <c r="I780" s="24">
        <f t="shared" si="53"/>
        <v>308175000</v>
      </c>
      <c r="J780" s="23">
        <f t="shared" si="54"/>
        <v>159215000</v>
      </c>
      <c r="K780" s="24">
        <f t="shared" si="55"/>
        <v>270935000</v>
      </c>
    </row>
    <row r="781" spans="1:11" ht="144" x14ac:dyDescent="0.5">
      <c r="A781" s="56">
        <v>805119</v>
      </c>
      <c r="B781" s="50"/>
      <c r="C781" s="51" t="s">
        <v>6313</v>
      </c>
      <c r="D781" s="51" t="s">
        <v>6314</v>
      </c>
      <c r="E781" s="52">
        <v>3.41</v>
      </c>
      <c r="F781" s="52">
        <v>2.91</v>
      </c>
      <c r="G781" s="50">
        <v>0.5</v>
      </c>
      <c r="H781" s="53">
        <f t="shared" si="52"/>
        <v>3113900</v>
      </c>
      <c r="I781" s="24">
        <f t="shared" si="53"/>
        <v>7933500</v>
      </c>
      <c r="J781" s="23">
        <f t="shared" si="54"/>
        <v>6413500</v>
      </c>
      <c r="K781" s="24">
        <f t="shared" si="55"/>
        <v>7553500</v>
      </c>
    </row>
    <row r="782" spans="1:11" ht="144" x14ac:dyDescent="0.5">
      <c r="A782" s="56">
        <v>805120</v>
      </c>
      <c r="B782" s="50" t="s">
        <v>5569</v>
      </c>
      <c r="C782" s="51" t="s">
        <v>6315</v>
      </c>
      <c r="D782" s="51" t="s">
        <v>6316</v>
      </c>
      <c r="E782" s="52">
        <v>0.48</v>
      </c>
      <c r="F782" s="52">
        <v>0.32</v>
      </c>
      <c r="G782" s="50">
        <v>0.16</v>
      </c>
      <c r="H782" s="53">
        <f t="shared" si="52"/>
        <v>513600</v>
      </c>
      <c r="I782" s="24">
        <f t="shared" si="53"/>
        <v>1408000</v>
      </c>
      <c r="J782" s="23">
        <f t="shared" si="54"/>
        <v>921600</v>
      </c>
      <c r="K782" s="24">
        <f t="shared" si="55"/>
        <v>1286400</v>
      </c>
    </row>
    <row r="783" spans="1:11" ht="72" x14ac:dyDescent="0.5">
      <c r="A783" s="56">
        <v>805125</v>
      </c>
      <c r="B783" s="50"/>
      <c r="C783" s="51" t="s">
        <v>6317</v>
      </c>
      <c r="D783" s="51"/>
      <c r="E783" s="52">
        <v>3.5</v>
      </c>
      <c r="F783" s="52">
        <v>0.7</v>
      </c>
      <c r="G783" s="50">
        <v>2.8</v>
      </c>
      <c r="H783" s="53">
        <f t="shared" si="52"/>
        <v>5117000</v>
      </c>
      <c r="I783" s="24">
        <f t="shared" si="53"/>
        <v>15575000</v>
      </c>
      <c r="J783" s="23">
        <f t="shared" si="54"/>
        <v>7063000</v>
      </c>
      <c r="K783" s="24">
        <f t="shared" si="55"/>
        <v>13447000</v>
      </c>
    </row>
    <row r="784" spans="1:11" ht="54" x14ac:dyDescent="0.5">
      <c r="A784" s="56">
        <v>805130</v>
      </c>
      <c r="B784" s="50"/>
      <c r="C784" s="51" t="s">
        <v>6318</v>
      </c>
      <c r="D784" s="51"/>
      <c r="E784" s="52">
        <v>3.5</v>
      </c>
      <c r="F784" s="52">
        <v>0.7</v>
      </c>
      <c r="G784" s="50">
        <v>2.8</v>
      </c>
      <c r="H784" s="53">
        <f t="shared" si="52"/>
        <v>5117000</v>
      </c>
      <c r="I784" s="24">
        <f t="shared" si="53"/>
        <v>15575000</v>
      </c>
      <c r="J784" s="23">
        <f t="shared" si="54"/>
        <v>7063000</v>
      </c>
      <c r="K784" s="24">
        <f t="shared" si="55"/>
        <v>13447000</v>
      </c>
    </row>
    <row r="785" spans="1:11" ht="72" x14ac:dyDescent="0.5">
      <c r="A785" s="56">
        <v>805135</v>
      </c>
      <c r="B785" s="50"/>
      <c r="C785" s="51" t="s">
        <v>6319</v>
      </c>
      <c r="D785" s="51"/>
      <c r="E785" s="52">
        <v>3.5</v>
      </c>
      <c r="F785" s="52">
        <v>0.7</v>
      </c>
      <c r="G785" s="50">
        <v>2.8</v>
      </c>
      <c r="H785" s="53">
        <f t="shared" si="52"/>
        <v>5117000</v>
      </c>
      <c r="I785" s="24">
        <f t="shared" si="53"/>
        <v>15575000</v>
      </c>
      <c r="J785" s="23">
        <f t="shared" si="54"/>
        <v>7063000</v>
      </c>
      <c r="K785" s="24">
        <f t="shared" si="55"/>
        <v>13447000</v>
      </c>
    </row>
    <row r="786" spans="1:11" ht="90" x14ac:dyDescent="0.5">
      <c r="A786" s="56">
        <v>805140</v>
      </c>
      <c r="B786" s="50"/>
      <c r="C786" s="51" t="s">
        <v>6320</v>
      </c>
      <c r="D786" s="51"/>
      <c r="E786" s="52">
        <v>3.5</v>
      </c>
      <c r="F786" s="52">
        <v>0.7</v>
      </c>
      <c r="G786" s="50">
        <v>2.8</v>
      </c>
      <c r="H786" s="53">
        <f t="shared" si="52"/>
        <v>5117000</v>
      </c>
      <c r="I786" s="24">
        <f t="shared" si="53"/>
        <v>15575000</v>
      </c>
      <c r="J786" s="23">
        <f t="shared" si="54"/>
        <v>7063000</v>
      </c>
      <c r="K786" s="24">
        <f t="shared" si="55"/>
        <v>13447000</v>
      </c>
    </row>
    <row r="787" spans="1:11" ht="144" x14ac:dyDescent="0.5">
      <c r="A787" s="56">
        <v>805145</v>
      </c>
      <c r="B787" s="50"/>
      <c r="C787" s="51" t="s">
        <v>6321</v>
      </c>
      <c r="D787" s="51"/>
      <c r="E787" s="52">
        <v>3.5</v>
      </c>
      <c r="F787" s="52">
        <v>0.7</v>
      </c>
      <c r="G787" s="50">
        <v>2.8</v>
      </c>
      <c r="H787" s="53">
        <f t="shared" si="52"/>
        <v>5117000</v>
      </c>
      <c r="I787" s="24">
        <f t="shared" si="53"/>
        <v>15575000</v>
      </c>
      <c r="J787" s="23">
        <f t="shared" si="54"/>
        <v>7063000</v>
      </c>
      <c r="K787" s="24">
        <f t="shared" si="55"/>
        <v>13447000</v>
      </c>
    </row>
    <row r="788" spans="1:11" ht="36" x14ac:dyDescent="0.5">
      <c r="A788" s="56">
        <v>806000</v>
      </c>
      <c r="B788" s="50" t="s">
        <v>5569</v>
      </c>
      <c r="C788" s="51" t="s">
        <v>6322</v>
      </c>
      <c r="D788" s="51"/>
      <c r="E788" s="52">
        <v>2.14</v>
      </c>
      <c r="F788" s="52">
        <v>0.68</v>
      </c>
      <c r="G788" s="50">
        <v>1.46</v>
      </c>
      <c r="H788" s="53">
        <f t="shared" si="52"/>
        <v>2917000</v>
      </c>
      <c r="I788" s="24">
        <f t="shared" si="53"/>
        <v>8704000</v>
      </c>
      <c r="J788" s="23">
        <f t="shared" si="54"/>
        <v>4265600</v>
      </c>
      <c r="K788" s="24">
        <f t="shared" si="55"/>
        <v>7594400</v>
      </c>
    </row>
    <row r="789" spans="1:11" ht="19.5" x14ac:dyDescent="0.5">
      <c r="A789" s="56">
        <v>806005</v>
      </c>
      <c r="B789" s="50" t="s">
        <v>5569</v>
      </c>
      <c r="C789" s="51" t="s">
        <v>6323</v>
      </c>
      <c r="D789" s="51"/>
      <c r="E789" s="52">
        <v>1.41</v>
      </c>
      <c r="F789" s="52">
        <v>0.45</v>
      </c>
      <c r="G789" s="50">
        <v>0.96</v>
      </c>
      <c r="H789" s="53">
        <f t="shared" si="52"/>
        <v>1920300</v>
      </c>
      <c r="I789" s="24">
        <f t="shared" si="53"/>
        <v>5728500</v>
      </c>
      <c r="J789" s="23">
        <f t="shared" si="54"/>
        <v>2810100</v>
      </c>
      <c r="K789" s="24">
        <f t="shared" si="55"/>
        <v>4998900</v>
      </c>
    </row>
    <row r="790" spans="1:11" ht="36" x14ac:dyDescent="0.5">
      <c r="A790" s="56">
        <v>806010</v>
      </c>
      <c r="B790" s="50" t="s">
        <v>5569</v>
      </c>
      <c r="C790" s="51" t="s">
        <v>6324</v>
      </c>
      <c r="D790" s="51"/>
      <c r="E790" s="52">
        <v>9.1199999999999992</v>
      </c>
      <c r="F790" s="52">
        <v>2.89</v>
      </c>
      <c r="G790" s="50">
        <v>6.23</v>
      </c>
      <c r="H790" s="53">
        <f t="shared" si="52"/>
        <v>12438000</v>
      </c>
      <c r="I790" s="24">
        <f t="shared" si="53"/>
        <v>37119500</v>
      </c>
      <c r="J790" s="23">
        <f t="shared" si="54"/>
        <v>18180300</v>
      </c>
      <c r="K790" s="24">
        <f t="shared" si="55"/>
        <v>32384700</v>
      </c>
    </row>
    <row r="791" spans="1:11" ht="36" x14ac:dyDescent="0.5">
      <c r="A791" s="56">
        <v>806015</v>
      </c>
      <c r="B791" s="50" t="s">
        <v>5569</v>
      </c>
      <c r="C791" s="51" t="s">
        <v>6325</v>
      </c>
      <c r="D791" s="51"/>
      <c r="E791" s="52">
        <v>7.26</v>
      </c>
      <c r="F791" s="52">
        <v>2.2999999999999998</v>
      </c>
      <c r="G791" s="50">
        <v>4.96</v>
      </c>
      <c r="H791" s="53">
        <f t="shared" si="52"/>
        <v>9901800</v>
      </c>
      <c r="I791" s="24">
        <f t="shared" si="53"/>
        <v>29551000</v>
      </c>
      <c r="J791" s="23">
        <f t="shared" si="54"/>
        <v>14472600</v>
      </c>
      <c r="K791" s="24">
        <f t="shared" si="55"/>
        <v>25781400</v>
      </c>
    </row>
    <row r="792" spans="1:11" ht="36" x14ac:dyDescent="0.5">
      <c r="A792" s="56">
        <v>806020</v>
      </c>
      <c r="B792" s="50" t="s">
        <v>5569</v>
      </c>
      <c r="C792" s="51" t="s">
        <v>6326</v>
      </c>
      <c r="D792" s="51"/>
      <c r="E792" s="52">
        <v>1.83</v>
      </c>
      <c r="F792" s="52">
        <v>0.57999999999999996</v>
      </c>
      <c r="G792" s="50">
        <v>1.25</v>
      </c>
      <c r="H792" s="53">
        <f t="shared" si="52"/>
        <v>2495700</v>
      </c>
      <c r="I792" s="24">
        <f t="shared" si="53"/>
        <v>7448000</v>
      </c>
      <c r="J792" s="23">
        <f t="shared" si="54"/>
        <v>3648000</v>
      </c>
      <c r="K792" s="24">
        <f t="shared" si="55"/>
        <v>6498000</v>
      </c>
    </row>
    <row r="793" spans="1:11" ht="36" x14ac:dyDescent="0.5">
      <c r="A793" s="56">
        <v>806025</v>
      </c>
      <c r="B793" s="50" t="s">
        <v>5569</v>
      </c>
      <c r="C793" s="51" t="s">
        <v>6327</v>
      </c>
      <c r="D793" s="51"/>
      <c r="E793" s="52">
        <v>0.91</v>
      </c>
      <c r="F793" s="52">
        <v>0.28999999999999998</v>
      </c>
      <c r="G793" s="50">
        <v>0.62</v>
      </c>
      <c r="H793" s="53">
        <f t="shared" si="52"/>
        <v>1239700</v>
      </c>
      <c r="I793" s="24">
        <f t="shared" si="53"/>
        <v>3698500</v>
      </c>
      <c r="J793" s="23">
        <f t="shared" si="54"/>
        <v>1813700</v>
      </c>
      <c r="K793" s="24">
        <f t="shared" si="55"/>
        <v>3227300</v>
      </c>
    </row>
    <row r="794" spans="1:11" ht="19.5" x14ac:dyDescent="0.5">
      <c r="A794" s="56">
        <v>806030</v>
      </c>
      <c r="B794" s="50" t="s">
        <v>5569</v>
      </c>
      <c r="C794" s="51" t="s">
        <v>6328</v>
      </c>
      <c r="D794" s="51"/>
      <c r="E794" s="52">
        <v>0.91</v>
      </c>
      <c r="F794" s="52">
        <v>0.28999999999999998</v>
      </c>
      <c r="G794" s="50">
        <v>0.62</v>
      </c>
      <c r="H794" s="53">
        <f t="shared" si="52"/>
        <v>1239700</v>
      </c>
      <c r="I794" s="24">
        <f t="shared" si="53"/>
        <v>3698500</v>
      </c>
      <c r="J794" s="23">
        <f t="shared" si="54"/>
        <v>1813700</v>
      </c>
      <c r="K794" s="24">
        <f t="shared" si="55"/>
        <v>3227300</v>
      </c>
    </row>
    <row r="795" spans="1:11" ht="36" x14ac:dyDescent="0.5">
      <c r="A795" s="56">
        <v>806035</v>
      </c>
      <c r="B795" s="50" t="s">
        <v>5569</v>
      </c>
      <c r="C795" s="51" t="s">
        <v>6329</v>
      </c>
      <c r="D795" s="51"/>
      <c r="E795" s="52">
        <v>3.03</v>
      </c>
      <c r="F795" s="52">
        <v>0.96</v>
      </c>
      <c r="G795" s="50">
        <v>2.0699999999999998</v>
      </c>
      <c r="H795" s="53">
        <f t="shared" si="52"/>
        <v>4132499.9999999995</v>
      </c>
      <c r="I795" s="24">
        <f t="shared" si="53"/>
        <v>12333000</v>
      </c>
      <c r="J795" s="23">
        <f t="shared" si="54"/>
        <v>6040200</v>
      </c>
      <c r="K795" s="24">
        <f t="shared" si="55"/>
        <v>10759800</v>
      </c>
    </row>
    <row r="796" spans="1:11" ht="36" x14ac:dyDescent="0.5">
      <c r="A796" s="56">
        <v>806040</v>
      </c>
      <c r="B796" s="50" t="s">
        <v>5569</v>
      </c>
      <c r="C796" s="51" t="s">
        <v>6330</v>
      </c>
      <c r="D796" s="51"/>
      <c r="E796" s="52">
        <v>3.03</v>
      </c>
      <c r="F796" s="52">
        <v>0.96</v>
      </c>
      <c r="G796" s="50">
        <v>2.0699999999999998</v>
      </c>
      <c r="H796" s="53">
        <f t="shared" si="52"/>
        <v>4132499.9999999995</v>
      </c>
      <c r="I796" s="24">
        <f t="shared" si="53"/>
        <v>12333000</v>
      </c>
      <c r="J796" s="23">
        <f t="shared" si="54"/>
        <v>6040200</v>
      </c>
      <c r="K796" s="24">
        <f t="shared" si="55"/>
        <v>10759800</v>
      </c>
    </row>
    <row r="797" spans="1:11" ht="19.5" x14ac:dyDescent="0.5">
      <c r="A797" s="56">
        <v>806045</v>
      </c>
      <c r="B797" s="50" t="s">
        <v>5569</v>
      </c>
      <c r="C797" s="51" t="s">
        <v>6331</v>
      </c>
      <c r="D797" s="51"/>
      <c r="E797" s="52">
        <v>0.5</v>
      </c>
      <c r="F797" s="52">
        <v>0.16</v>
      </c>
      <c r="G797" s="50">
        <v>0.34</v>
      </c>
      <c r="H797" s="53">
        <f t="shared" si="52"/>
        <v>680600</v>
      </c>
      <c r="I797" s="24">
        <f t="shared" si="53"/>
        <v>2030000.0000000002</v>
      </c>
      <c r="J797" s="23">
        <f t="shared" si="54"/>
        <v>996400</v>
      </c>
      <c r="K797" s="24">
        <f t="shared" si="55"/>
        <v>1771600</v>
      </c>
    </row>
    <row r="798" spans="1:11" ht="54" x14ac:dyDescent="0.5">
      <c r="A798" s="56">
        <v>806050</v>
      </c>
      <c r="B798" s="50" t="s">
        <v>5569</v>
      </c>
      <c r="C798" s="51" t="s">
        <v>6332</v>
      </c>
      <c r="D798" s="51"/>
      <c r="E798" s="52">
        <v>12.43</v>
      </c>
      <c r="F798" s="52">
        <v>3.1</v>
      </c>
      <c r="G798" s="50">
        <v>9.33</v>
      </c>
      <c r="H798" s="53">
        <f t="shared" si="52"/>
        <v>17656900</v>
      </c>
      <c r="I798" s="24">
        <f t="shared" si="53"/>
        <v>53318000</v>
      </c>
      <c r="J798" s="23">
        <f t="shared" si="54"/>
        <v>24954800</v>
      </c>
      <c r="K798" s="24">
        <f t="shared" si="55"/>
        <v>46227200</v>
      </c>
    </row>
    <row r="799" spans="1:11" ht="54" x14ac:dyDescent="0.5">
      <c r="A799" s="56">
        <v>806055</v>
      </c>
      <c r="B799" s="50" t="s">
        <v>5569</v>
      </c>
      <c r="C799" s="51" t="s">
        <v>6333</v>
      </c>
      <c r="D799" s="51"/>
      <c r="E799" s="52">
        <v>13.68</v>
      </c>
      <c r="F799" s="52">
        <v>3.41</v>
      </c>
      <c r="G799" s="50">
        <v>10.27</v>
      </c>
      <c r="H799" s="53">
        <f t="shared" si="52"/>
        <v>19434000</v>
      </c>
      <c r="I799" s="24">
        <f t="shared" si="53"/>
        <v>58685500</v>
      </c>
      <c r="J799" s="23">
        <f t="shared" si="54"/>
        <v>27464700</v>
      </c>
      <c r="K799" s="24">
        <f t="shared" si="55"/>
        <v>50880300</v>
      </c>
    </row>
    <row r="800" spans="1:11" ht="36" x14ac:dyDescent="0.5">
      <c r="A800" s="56">
        <v>806060</v>
      </c>
      <c r="B800" s="50" t="s">
        <v>5569</v>
      </c>
      <c r="C800" s="51" t="s">
        <v>6334</v>
      </c>
      <c r="D800" s="51"/>
      <c r="E800" s="52">
        <v>16.149999999999999</v>
      </c>
      <c r="F800" s="52">
        <v>4.03</v>
      </c>
      <c r="G800" s="50">
        <v>12.12</v>
      </c>
      <c r="H800" s="53">
        <f t="shared" si="52"/>
        <v>22939300</v>
      </c>
      <c r="I800" s="24">
        <f t="shared" si="53"/>
        <v>69267500</v>
      </c>
      <c r="J800" s="23">
        <f t="shared" si="54"/>
        <v>32422700</v>
      </c>
      <c r="K800" s="24">
        <f t="shared" si="55"/>
        <v>60056300</v>
      </c>
    </row>
    <row r="801" spans="1:11" ht="36" x14ac:dyDescent="0.5">
      <c r="A801" s="56">
        <v>806065</v>
      </c>
      <c r="B801" s="50" t="s">
        <v>5569</v>
      </c>
      <c r="C801" s="51" t="s">
        <v>6335</v>
      </c>
      <c r="D801" s="51"/>
      <c r="E801" s="52">
        <v>12.43</v>
      </c>
      <c r="F801" s="52">
        <v>3.1</v>
      </c>
      <c r="G801" s="50">
        <v>9.33</v>
      </c>
      <c r="H801" s="53">
        <f t="shared" si="52"/>
        <v>17656900</v>
      </c>
      <c r="I801" s="24">
        <f t="shared" si="53"/>
        <v>53318000</v>
      </c>
      <c r="J801" s="23">
        <f t="shared" si="54"/>
        <v>24954800</v>
      </c>
      <c r="K801" s="24">
        <f t="shared" si="55"/>
        <v>46227200</v>
      </c>
    </row>
    <row r="802" spans="1:11" ht="36" x14ac:dyDescent="0.5">
      <c r="A802" s="56">
        <v>806070</v>
      </c>
      <c r="B802" s="50" t="s">
        <v>5569</v>
      </c>
      <c r="C802" s="51" t="s">
        <v>6336</v>
      </c>
      <c r="D802" s="51"/>
      <c r="E802" s="52">
        <v>16.149999999999999</v>
      </c>
      <c r="F802" s="52">
        <v>4.03</v>
      </c>
      <c r="G802" s="50">
        <v>12.12</v>
      </c>
      <c r="H802" s="53">
        <f t="shared" si="52"/>
        <v>22939300</v>
      </c>
      <c r="I802" s="24">
        <f t="shared" si="53"/>
        <v>69267500</v>
      </c>
      <c r="J802" s="23">
        <f t="shared" si="54"/>
        <v>32422700</v>
      </c>
      <c r="K802" s="24">
        <f t="shared" si="55"/>
        <v>60056300</v>
      </c>
    </row>
    <row r="803" spans="1:11" ht="36" x14ac:dyDescent="0.5">
      <c r="A803" s="56">
        <v>806075</v>
      </c>
      <c r="B803" s="50" t="s">
        <v>5569</v>
      </c>
      <c r="C803" s="51" t="s">
        <v>6337</v>
      </c>
      <c r="D803" s="51"/>
      <c r="E803" s="52">
        <v>7.46</v>
      </c>
      <c r="F803" s="52">
        <v>1.86</v>
      </c>
      <c r="G803" s="50">
        <v>5.6</v>
      </c>
      <c r="H803" s="53">
        <f t="shared" si="52"/>
        <v>10597400</v>
      </c>
      <c r="I803" s="24">
        <f t="shared" si="53"/>
        <v>32001000</v>
      </c>
      <c r="J803" s="23">
        <f t="shared" si="54"/>
        <v>14977000</v>
      </c>
      <c r="K803" s="24">
        <f t="shared" si="55"/>
        <v>27745000</v>
      </c>
    </row>
    <row r="804" spans="1:11" ht="19.5" x14ac:dyDescent="0.5">
      <c r="A804" s="56">
        <v>806080</v>
      </c>
      <c r="B804" s="50" t="s">
        <v>5569</v>
      </c>
      <c r="C804" s="51" t="s">
        <v>6338</v>
      </c>
      <c r="D804" s="51"/>
      <c r="E804" s="52">
        <v>1</v>
      </c>
      <c r="F804" s="52">
        <v>0.25</v>
      </c>
      <c r="G804" s="50">
        <v>0.75</v>
      </c>
      <c r="H804" s="53">
        <f t="shared" si="52"/>
        <v>1420000</v>
      </c>
      <c r="I804" s="24">
        <f t="shared" si="53"/>
        <v>4287500</v>
      </c>
      <c r="J804" s="23">
        <f t="shared" si="54"/>
        <v>2007500</v>
      </c>
      <c r="K804" s="24">
        <f t="shared" si="55"/>
        <v>3717500</v>
      </c>
    </row>
    <row r="805" spans="1:11" ht="19.5" x14ac:dyDescent="0.5">
      <c r="A805" s="56">
        <v>806085</v>
      </c>
      <c r="B805" s="50" t="s">
        <v>5569</v>
      </c>
      <c r="C805" s="51" t="s">
        <v>6339</v>
      </c>
      <c r="D805" s="51"/>
      <c r="E805" s="52">
        <v>1</v>
      </c>
      <c r="F805" s="52">
        <v>0.25</v>
      </c>
      <c r="G805" s="50">
        <v>0.75</v>
      </c>
      <c r="H805" s="53">
        <f t="shared" si="52"/>
        <v>1420000</v>
      </c>
      <c r="I805" s="24">
        <f t="shared" si="53"/>
        <v>4287500</v>
      </c>
      <c r="J805" s="23">
        <f t="shared" si="54"/>
        <v>2007500</v>
      </c>
      <c r="K805" s="24">
        <f t="shared" si="55"/>
        <v>3717500</v>
      </c>
    </row>
    <row r="806" spans="1:11" ht="19.5" x14ac:dyDescent="0.5">
      <c r="A806" s="56">
        <v>806090</v>
      </c>
      <c r="B806" s="50" t="s">
        <v>5569</v>
      </c>
      <c r="C806" s="51" t="s">
        <v>6340</v>
      </c>
      <c r="D806" s="51"/>
      <c r="E806" s="52">
        <v>0.88</v>
      </c>
      <c r="F806" s="52">
        <v>0.22</v>
      </c>
      <c r="G806" s="50">
        <v>0.66</v>
      </c>
      <c r="H806" s="53">
        <f t="shared" si="52"/>
        <v>1249600</v>
      </c>
      <c r="I806" s="24">
        <f t="shared" si="53"/>
        <v>3773000</v>
      </c>
      <c r="J806" s="23">
        <f t="shared" si="54"/>
        <v>1766600</v>
      </c>
      <c r="K806" s="24">
        <f t="shared" si="55"/>
        <v>3271400</v>
      </c>
    </row>
    <row r="807" spans="1:11" ht="19.5" x14ac:dyDescent="0.5">
      <c r="A807" s="56">
        <v>806095</v>
      </c>
      <c r="B807" s="50" t="s">
        <v>5569</v>
      </c>
      <c r="C807" s="51" t="s">
        <v>6341</v>
      </c>
      <c r="D807" s="51"/>
      <c r="E807" s="52">
        <v>0.88</v>
      </c>
      <c r="F807" s="52">
        <v>0.22</v>
      </c>
      <c r="G807" s="50">
        <v>0.66</v>
      </c>
      <c r="H807" s="53">
        <f t="shared" si="52"/>
        <v>1249600</v>
      </c>
      <c r="I807" s="24">
        <f t="shared" si="53"/>
        <v>3773000</v>
      </c>
      <c r="J807" s="23">
        <f t="shared" si="54"/>
        <v>1766600</v>
      </c>
      <c r="K807" s="24">
        <f t="shared" si="55"/>
        <v>3271400</v>
      </c>
    </row>
    <row r="808" spans="1:11" ht="36" x14ac:dyDescent="0.5">
      <c r="A808" s="56">
        <v>806200</v>
      </c>
      <c r="B808" s="50"/>
      <c r="C808" s="51" t="s">
        <v>6342</v>
      </c>
      <c r="D808" s="51"/>
      <c r="E808" s="52">
        <v>3.84</v>
      </c>
      <c r="F808" s="52">
        <v>0.96</v>
      </c>
      <c r="G808" s="50">
        <v>2.88</v>
      </c>
      <c r="H808" s="53">
        <f t="shared" si="52"/>
        <v>5452800</v>
      </c>
      <c r="I808" s="24">
        <f t="shared" si="53"/>
        <v>16464000</v>
      </c>
      <c r="J808" s="23">
        <f t="shared" si="54"/>
        <v>7708800</v>
      </c>
      <c r="K808" s="24">
        <f t="shared" si="55"/>
        <v>14275200</v>
      </c>
    </row>
    <row r="809" spans="1:11" ht="72" x14ac:dyDescent="0.5">
      <c r="A809" s="56">
        <v>806205</v>
      </c>
      <c r="B809" s="50"/>
      <c r="C809" s="51" t="s">
        <v>6343</v>
      </c>
      <c r="D809" s="51"/>
      <c r="E809" s="52">
        <v>4.95</v>
      </c>
      <c r="F809" s="52">
        <v>1.24</v>
      </c>
      <c r="G809" s="50">
        <v>3.71</v>
      </c>
      <c r="H809" s="53">
        <f t="shared" si="52"/>
        <v>7026900</v>
      </c>
      <c r="I809" s="24">
        <f t="shared" si="53"/>
        <v>21215000</v>
      </c>
      <c r="J809" s="23">
        <f t="shared" si="54"/>
        <v>9936600</v>
      </c>
      <c r="K809" s="24">
        <f t="shared" si="55"/>
        <v>18395400</v>
      </c>
    </row>
    <row r="810" spans="1:11" ht="90" x14ac:dyDescent="0.5">
      <c r="A810" s="56">
        <v>806210</v>
      </c>
      <c r="B810" s="50"/>
      <c r="C810" s="51" t="s">
        <v>6344</v>
      </c>
      <c r="D810" s="51"/>
      <c r="E810" s="52">
        <v>10.82</v>
      </c>
      <c r="F810" s="52">
        <v>2.7</v>
      </c>
      <c r="G810" s="50">
        <v>8.1199999999999992</v>
      </c>
      <c r="H810" s="53">
        <f t="shared" si="52"/>
        <v>15368599.999999998</v>
      </c>
      <c r="I810" s="24">
        <f t="shared" si="53"/>
        <v>46406999.999999993</v>
      </c>
      <c r="J810" s="23">
        <f t="shared" si="54"/>
        <v>21722200</v>
      </c>
      <c r="K810" s="24">
        <f t="shared" si="55"/>
        <v>40235800</v>
      </c>
    </row>
    <row r="811" spans="1:11" ht="54" x14ac:dyDescent="0.5">
      <c r="A811" s="56">
        <v>806505</v>
      </c>
      <c r="B811" s="50"/>
      <c r="C811" s="51" t="s">
        <v>6345</v>
      </c>
      <c r="D811" s="51"/>
      <c r="E811" s="52">
        <v>41.5</v>
      </c>
      <c r="F811" s="52">
        <v>17.5</v>
      </c>
      <c r="G811" s="50">
        <v>24</v>
      </c>
      <c r="H811" s="53">
        <f t="shared" si="52"/>
        <v>52945000</v>
      </c>
      <c r="I811" s="24">
        <f t="shared" si="53"/>
        <v>154775000</v>
      </c>
      <c r="J811" s="23">
        <f t="shared" si="54"/>
        <v>81815000</v>
      </c>
      <c r="K811" s="24">
        <f t="shared" si="55"/>
        <v>136535000</v>
      </c>
    </row>
    <row r="812" spans="1:11" ht="54" x14ac:dyDescent="0.5">
      <c r="A812" s="56">
        <v>806507</v>
      </c>
      <c r="B812" s="50"/>
      <c r="C812" s="51" t="s">
        <v>6346</v>
      </c>
      <c r="D812" s="51"/>
      <c r="E812" s="52">
        <v>41.5</v>
      </c>
      <c r="F812" s="52">
        <v>17.5</v>
      </c>
      <c r="G812" s="50">
        <v>24</v>
      </c>
      <c r="H812" s="53">
        <f t="shared" si="52"/>
        <v>52945000</v>
      </c>
      <c r="I812" s="24">
        <f t="shared" si="53"/>
        <v>154775000</v>
      </c>
      <c r="J812" s="23">
        <f t="shared" si="54"/>
        <v>81815000</v>
      </c>
      <c r="K812" s="24">
        <f t="shared" si="55"/>
        <v>136535000</v>
      </c>
    </row>
    <row r="813" spans="1:11" ht="72" x14ac:dyDescent="0.5">
      <c r="A813" s="56">
        <v>806515</v>
      </c>
      <c r="B813" s="50"/>
      <c r="C813" s="51" t="s">
        <v>6347</v>
      </c>
      <c r="D813" s="51"/>
      <c r="E813" s="52">
        <v>41.5</v>
      </c>
      <c r="F813" s="52">
        <v>17.5</v>
      </c>
      <c r="G813" s="50">
        <v>24</v>
      </c>
      <c r="H813" s="53">
        <f t="shared" si="52"/>
        <v>52945000</v>
      </c>
      <c r="I813" s="24">
        <f t="shared" si="53"/>
        <v>154775000</v>
      </c>
      <c r="J813" s="23">
        <f t="shared" si="54"/>
        <v>81815000</v>
      </c>
      <c r="K813" s="24">
        <f t="shared" si="55"/>
        <v>136535000</v>
      </c>
    </row>
    <row r="814" spans="1:11" ht="72" x14ac:dyDescent="0.5">
      <c r="A814" s="56">
        <v>806525</v>
      </c>
      <c r="B814" s="50"/>
      <c r="C814" s="51" t="s">
        <v>6348</v>
      </c>
      <c r="D814" s="51"/>
      <c r="E814" s="52">
        <v>41.5</v>
      </c>
      <c r="F814" s="52">
        <v>17.5</v>
      </c>
      <c r="G814" s="50">
        <v>24</v>
      </c>
      <c r="H814" s="53">
        <f t="shared" si="52"/>
        <v>52945000</v>
      </c>
      <c r="I814" s="24">
        <f t="shared" si="53"/>
        <v>154775000</v>
      </c>
      <c r="J814" s="23">
        <f t="shared" si="54"/>
        <v>81815000</v>
      </c>
      <c r="K814" s="24">
        <f t="shared" si="55"/>
        <v>136535000</v>
      </c>
    </row>
    <row r="815" spans="1:11" ht="90" x14ac:dyDescent="0.5">
      <c r="A815" s="56">
        <v>806535</v>
      </c>
      <c r="B815" s="50"/>
      <c r="C815" s="51" t="s">
        <v>6349</v>
      </c>
      <c r="D815" s="51"/>
      <c r="E815" s="52">
        <v>41.5</v>
      </c>
      <c r="F815" s="52">
        <v>17.5</v>
      </c>
      <c r="G815" s="50">
        <v>24</v>
      </c>
      <c r="H815" s="53">
        <f t="shared" si="52"/>
        <v>52945000</v>
      </c>
      <c r="I815" s="24">
        <f t="shared" si="53"/>
        <v>154775000</v>
      </c>
      <c r="J815" s="23">
        <f t="shared" si="54"/>
        <v>81815000</v>
      </c>
      <c r="K815" s="24">
        <f t="shared" si="55"/>
        <v>136535000</v>
      </c>
    </row>
    <row r="816" spans="1:11" ht="144" x14ac:dyDescent="0.5">
      <c r="A816" s="56">
        <v>806545</v>
      </c>
      <c r="B816" s="50"/>
      <c r="C816" s="51" t="s">
        <v>6350</v>
      </c>
      <c r="D816" s="51" t="s">
        <v>6351</v>
      </c>
      <c r="E816" s="52">
        <v>13.5</v>
      </c>
      <c r="F816" s="52">
        <v>6.3</v>
      </c>
      <c r="G816" s="50">
        <v>7.2</v>
      </c>
      <c r="H816" s="53">
        <f t="shared" si="52"/>
        <v>16713000</v>
      </c>
      <c r="I816" s="24">
        <f t="shared" si="53"/>
        <v>48375000</v>
      </c>
      <c r="J816" s="23">
        <f t="shared" si="54"/>
        <v>26487000</v>
      </c>
      <c r="K816" s="24">
        <f t="shared" si="55"/>
        <v>42903000</v>
      </c>
    </row>
    <row r="817" spans="1:11" ht="72" x14ac:dyDescent="0.5">
      <c r="A817" s="56">
        <v>806550</v>
      </c>
      <c r="B817" s="50"/>
      <c r="C817" s="51" t="s">
        <v>6352</v>
      </c>
      <c r="D817" s="51" t="s">
        <v>6353</v>
      </c>
      <c r="E817" s="52">
        <v>41.5</v>
      </c>
      <c r="F817" s="52">
        <v>17.5</v>
      </c>
      <c r="G817" s="50">
        <v>24</v>
      </c>
      <c r="H817" s="53">
        <f t="shared" si="52"/>
        <v>52945000</v>
      </c>
      <c r="I817" s="24">
        <f t="shared" si="53"/>
        <v>154775000</v>
      </c>
      <c r="J817" s="23">
        <f t="shared" si="54"/>
        <v>81815000</v>
      </c>
      <c r="K817" s="24">
        <f t="shared" si="55"/>
        <v>136535000</v>
      </c>
    </row>
    <row r="818" spans="1:11" ht="90" x14ac:dyDescent="0.5">
      <c r="A818" s="56">
        <v>806560</v>
      </c>
      <c r="B818" s="50"/>
      <c r="C818" s="51" t="s">
        <v>6354</v>
      </c>
      <c r="D818" s="51"/>
      <c r="E818" s="52">
        <v>13.5</v>
      </c>
      <c r="F818" s="52">
        <v>6.3</v>
      </c>
      <c r="G818" s="50">
        <v>7.2</v>
      </c>
      <c r="H818" s="53">
        <f t="shared" si="52"/>
        <v>16713000</v>
      </c>
      <c r="I818" s="24">
        <f t="shared" si="53"/>
        <v>48375000</v>
      </c>
      <c r="J818" s="23">
        <f t="shared" si="54"/>
        <v>26487000</v>
      </c>
      <c r="K818" s="24">
        <f t="shared" si="55"/>
        <v>42903000</v>
      </c>
    </row>
    <row r="819" spans="1:11" ht="90" x14ac:dyDescent="0.5">
      <c r="A819" s="56">
        <v>806565</v>
      </c>
      <c r="B819" s="50"/>
      <c r="C819" s="51" t="s">
        <v>6355</v>
      </c>
      <c r="D819" s="51"/>
      <c r="E819" s="52">
        <v>41.5</v>
      </c>
      <c r="F819" s="52">
        <v>17.5</v>
      </c>
      <c r="G819" s="50">
        <v>24</v>
      </c>
      <c r="H819" s="53">
        <f t="shared" si="52"/>
        <v>52945000</v>
      </c>
      <c r="I819" s="24">
        <f t="shared" si="53"/>
        <v>154775000</v>
      </c>
      <c r="J819" s="23">
        <f t="shared" si="54"/>
        <v>81815000</v>
      </c>
      <c r="K819" s="24">
        <f t="shared" si="55"/>
        <v>136535000</v>
      </c>
    </row>
    <row r="820" spans="1:11" ht="36" x14ac:dyDescent="0.5">
      <c r="A820" s="56">
        <v>806575</v>
      </c>
      <c r="B820" s="50"/>
      <c r="C820" s="51" t="s">
        <v>6356</v>
      </c>
      <c r="D820" s="51"/>
      <c r="E820" s="52">
        <v>41.5</v>
      </c>
      <c r="F820" s="52">
        <v>17.5</v>
      </c>
      <c r="G820" s="50">
        <v>24</v>
      </c>
      <c r="H820" s="53">
        <f t="shared" si="52"/>
        <v>52945000</v>
      </c>
      <c r="I820" s="24">
        <f t="shared" si="53"/>
        <v>154775000</v>
      </c>
      <c r="J820" s="23">
        <f t="shared" si="54"/>
        <v>81815000</v>
      </c>
      <c r="K820" s="24">
        <f t="shared" si="55"/>
        <v>136535000</v>
      </c>
    </row>
    <row r="821" spans="1:11" ht="54" x14ac:dyDescent="0.5">
      <c r="A821" s="56">
        <v>806580</v>
      </c>
      <c r="B821" s="50" t="s">
        <v>5569</v>
      </c>
      <c r="C821" s="51" t="s">
        <v>6357</v>
      </c>
      <c r="D821" s="51"/>
      <c r="E821" s="52">
        <v>41.5</v>
      </c>
      <c r="F821" s="52">
        <v>17.5</v>
      </c>
      <c r="G821" s="50">
        <v>24</v>
      </c>
      <c r="H821" s="53">
        <f t="shared" si="52"/>
        <v>52945000</v>
      </c>
      <c r="I821" s="24">
        <f t="shared" si="53"/>
        <v>154775000</v>
      </c>
      <c r="J821" s="23">
        <f t="shared" si="54"/>
        <v>81815000</v>
      </c>
      <c r="K821" s="24">
        <f t="shared" si="55"/>
        <v>136535000</v>
      </c>
    </row>
    <row r="822" spans="1:11" ht="54" x14ac:dyDescent="0.5">
      <c r="A822" s="56">
        <v>807000</v>
      </c>
      <c r="B822" s="50"/>
      <c r="C822" s="51" t="s">
        <v>6358</v>
      </c>
      <c r="D822" s="51"/>
      <c r="E822" s="52">
        <v>0.17</v>
      </c>
      <c r="F822" s="52">
        <v>0</v>
      </c>
      <c r="G822" s="50">
        <v>0.17</v>
      </c>
      <c r="H822" s="53">
        <f t="shared" ref="H822:H885" si="56">F822*553500+G822*1140000</f>
        <v>193800</v>
      </c>
      <c r="I822" s="24">
        <f t="shared" si="53"/>
        <v>867000.00000000012</v>
      </c>
      <c r="J822" s="23">
        <f t="shared" si="54"/>
        <v>350200</v>
      </c>
      <c r="K822" s="24">
        <f t="shared" si="55"/>
        <v>737800</v>
      </c>
    </row>
    <row r="823" spans="1:11" ht="72" x14ac:dyDescent="0.5">
      <c r="A823" s="56">
        <v>807005</v>
      </c>
      <c r="B823" s="50"/>
      <c r="C823" s="51" t="s">
        <v>6359</v>
      </c>
      <c r="D823" s="51"/>
      <c r="E823" s="52">
        <v>2.0299999999999998</v>
      </c>
      <c r="F823" s="52">
        <v>1.35</v>
      </c>
      <c r="G823" s="50">
        <v>0.68</v>
      </c>
      <c r="H823" s="53">
        <f t="shared" si="56"/>
        <v>1522425</v>
      </c>
      <c r="I823" s="24">
        <f t="shared" si="53"/>
        <v>5965500</v>
      </c>
      <c r="J823" s="23">
        <f t="shared" si="54"/>
        <v>3898300</v>
      </c>
      <c r="K823" s="24">
        <f t="shared" si="55"/>
        <v>5448700</v>
      </c>
    </row>
    <row r="824" spans="1:11" ht="36" x14ac:dyDescent="0.5">
      <c r="A824" s="56">
        <v>807010</v>
      </c>
      <c r="B824" s="50"/>
      <c r="C824" s="51" t="s">
        <v>6360</v>
      </c>
      <c r="D824" s="51"/>
      <c r="E824" s="52">
        <v>0.99</v>
      </c>
      <c r="F824" s="52">
        <v>0.55000000000000004</v>
      </c>
      <c r="G824" s="50">
        <v>0.44</v>
      </c>
      <c r="H824" s="53">
        <f t="shared" si="56"/>
        <v>806025</v>
      </c>
      <c r="I824" s="24">
        <f t="shared" si="53"/>
        <v>3261500</v>
      </c>
      <c r="J824" s="23">
        <f t="shared" si="54"/>
        <v>1923900</v>
      </c>
      <c r="K824" s="24">
        <f t="shared" si="55"/>
        <v>2927100</v>
      </c>
    </row>
    <row r="825" spans="1:11" ht="36" x14ac:dyDescent="0.5">
      <c r="A825" s="56">
        <v>807015</v>
      </c>
      <c r="B825" s="50"/>
      <c r="C825" s="51" t="s">
        <v>6361</v>
      </c>
      <c r="D825" s="51"/>
      <c r="E825" s="52">
        <v>1.03</v>
      </c>
      <c r="F825" s="52">
        <v>0.56999999999999995</v>
      </c>
      <c r="G825" s="50">
        <v>0.46</v>
      </c>
      <c r="H825" s="53">
        <f t="shared" si="56"/>
        <v>839895</v>
      </c>
      <c r="I825" s="24">
        <f t="shared" si="53"/>
        <v>3400500</v>
      </c>
      <c r="J825" s="23">
        <f t="shared" si="54"/>
        <v>2002100</v>
      </c>
      <c r="K825" s="24">
        <f t="shared" si="55"/>
        <v>3050900</v>
      </c>
    </row>
    <row r="826" spans="1:11" ht="54" x14ac:dyDescent="0.5">
      <c r="A826" s="56">
        <v>807020</v>
      </c>
      <c r="B826" s="50"/>
      <c r="C826" s="51" t="s">
        <v>6362</v>
      </c>
      <c r="D826" s="51"/>
      <c r="E826" s="52">
        <v>0.94</v>
      </c>
      <c r="F826" s="52">
        <v>0.52</v>
      </c>
      <c r="G826" s="50">
        <v>0.42</v>
      </c>
      <c r="H826" s="53">
        <f t="shared" si="56"/>
        <v>766620</v>
      </c>
      <c r="I826" s="24">
        <f t="shared" si="53"/>
        <v>3104000</v>
      </c>
      <c r="J826" s="23">
        <f t="shared" si="54"/>
        <v>1827200</v>
      </c>
      <c r="K826" s="24">
        <f t="shared" si="55"/>
        <v>2784800</v>
      </c>
    </row>
    <row r="827" spans="1:11" ht="198" x14ac:dyDescent="0.5">
      <c r="A827" s="56">
        <v>807024</v>
      </c>
      <c r="B827" s="50"/>
      <c r="C827" s="51" t="s">
        <v>4550</v>
      </c>
      <c r="D827" s="51" t="s">
        <v>6363</v>
      </c>
      <c r="E827" s="52">
        <v>4.3</v>
      </c>
      <c r="F827" s="52">
        <v>1.5</v>
      </c>
      <c r="G827" s="50">
        <v>2.8</v>
      </c>
      <c r="H827" s="53">
        <f t="shared" si="56"/>
        <v>4022250</v>
      </c>
      <c r="I827" s="24">
        <f t="shared" si="53"/>
        <v>17055000</v>
      </c>
      <c r="J827" s="23">
        <f t="shared" si="54"/>
        <v>8543000</v>
      </c>
      <c r="K827" s="24">
        <f t="shared" si="55"/>
        <v>14927000</v>
      </c>
    </row>
    <row r="828" spans="1:11" ht="216" x14ac:dyDescent="0.5">
      <c r="A828" s="56">
        <v>807025</v>
      </c>
      <c r="B828" s="50"/>
      <c r="C828" s="51" t="s">
        <v>6364</v>
      </c>
      <c r="D828" s="51" t="s">
        <v>6365</v>
      </c>
      <c r="E828" s="52">
        <v>4.3</v>
      </c>
      <c r="F828" s="52">
        <v>1.5</v>
      </c>
      <c r="G828" s="50">
        <v>2.8</v>
      </c>
      <c r="H828" s="53">
        <f t="shared" si="56"/>
        <v>4022250</v>
      </c>
      <c r="I828" s="24">
        <f t="shared" si="53"/>
        <v>17055000</v>
      </c>
      <c r="J828" s="23">
        <f t="shared" si="54"/>
        <v>8543000</v>
      </c>
      <c r="K828" s="24">
        <f t="shared" si="55"/>
        <v>14927000</v>
      </c>
    </row>
    <row r="829" spans="1:11" ht="108" x14ac:dyDescent="0.5">
      <c r="A829" s="56">
        <v>807026</v>
      </c>
      <c r="B829" s="50"/>
      <c r="C829" s="51" t="s">
        <v>6366</v>
      </c>
      <c r="D829" s="51"/>
      <c r="E829" s="52">
        <v>1.46</v>
      </c>
      <c r="F829" s="52">
        <v>0.9</v>
      </c>
      <c r="G829" s="50">
        <v>0.56000000000000005</v>
      </c>
      <c r="H829" s="53">
        <f t="shared" si="56"/>
        <v>1136550</v>
      </c>
      <c r="I829" s="24">
        <f t="shared" si="53"/>
        <v>4521000</v>
      </c>
      <c r="J829" s="23">
        <f t="shared" si="54"/>
        <v>2818600</v>
      </c>
      <c r="K829" s="24">
        <f t="shared" si="55"/>
        <v>4095400</v>
      </c>
    </row>
    <row r="830" spans="1:11" ht="54" x14ac:dyDescent="0.5">
      <c r="A830" s="56">
        <v>807027</v>
      </c>
      <c r="B830" s="50" t="s">
        <v>5569</v>
      </c>
      <c r="C830" s="51" t="s">
        <v>6367</v>
      </c>
      <c r="D830" s="51"/>
      <c r="E830" s="52">
        <v>2.8</v>
      </c>
      <c r="F830" s="52">
        <v>1</v>
      </c>
      <c r="G830" s="50">
        <v>1.8</v>
      </c>
      <c r="H830" s="53">
        <f t="shared" si="56"/>
        <v>2605500</v>
      </c>
      <c r="I830" s="24">
        <f t="shared" si="53"/>
        <v>11030000</v>
      </c>
      <c r="J830" s="23">
        <f t="shared" si="54"/>
        <v>5558000</v>
      </c>
      <c r="K830" s="24">
        <f t="shared" si="55"/>
        <v>9662000</v>
      </c>
    </row>
    <row r="831" spans="1:11" ht="19.5" x14ac:dyDescent="0.5">
      <c r="A831" s="56">
        <v>807035</v>
      </c>
      <c r="B831" s="50"/>
      <c r="C831" s="51" t="s">
        <v>6368</v>
      </c>
      <c r="D831" s="51"/>
      <c r="E831" s="52">
        <v>2.0299999999999998</v>
      </c>
      <c r="F831" s="52">
        <v>1.35</v>
      </c>
      <c r="G831" s="50">
        <v>0.68</v>
      </c>
      <c r="H831" s="53">
        <f t="shared" si="56"/>
        <v>1522425</v>
      </c>
      <c r="I831" s="24">
        <f t="shared" si="53"/>
        <v>5965500</v>
      </c>
      <c r="J831" s="23">
        <f t="shared" si="54"/>
        <v>3898300</v>
      </c>
      <c r="K831" s="24">
        <f t="shared" si="55"/>
        <v>5448700</v>
      </c>
    </row>
    <row r="832" spans="1:11" ht="36" x14ac:dyDescent="0.5">
      <c r="A832" s="56">
        <v>807045</v>
      </c>
      <c r="B832" s="50"/>
      <c r="C832" s="51" t="s">
        <v>6369</v>
      </c>
      <c r="D832" s="51"/>
      <c r="E832" s="52">
        <v>6.36</v>
      </c>
      <c r="F832" s="52">
        <v>5</v>
      </c>
      <c r="G832" s="50">
        <v>1.36</v>
      </c>
      <c r="H832" s="53">
        <f t="shared" si="56"/>
        <v>4317900</v>
      </c>
      <c r="I832" s="24">
        <f t="shared" si="53"/>
        <v>16186000</v>
      </c>
      <c r="J832" s="23">
        <f t="shared" si="54"/>
        <v>12051600</v>
      </c>
      <c r="K832" s="24">
        <f t="shared" si="55"/>
        <v>15152400</v>
      </c>
    </row>
    <row r="833" spans="1:11" ht="54" x14ac:dyDescent="0.5">
      <c r="A833" s="56">
        <v>807050</v>
      </c>
      <c r="B833" s="50"/>
      <c r="C833" s="51" t="s">
        <v>6370</v>
      </c>
      <c r="D833" s="51" t="s">
        <v>6371</v>
      </c>
      <c r="E833" s="52">
        <v>5.2</v>
      </c>
      <c r="F833" s="52">
        <v>4</v>
      </c>
      <c r="G833" s="50">
        <v>1.2</v>
      </c>
      <c r="H833" s="53">
        <f t="shared" si="56"/>
        <v>3582000</v>
      </c>
      <c r="I833" s="24">
        <f t="shared" si="53"/>
        <v>13520000</v>
      </c>
      <c r="J833" s="23">
        <f t="shared" si="54"/>
        <v>9872000</v>
      </c>
      <c r="K833" s="24">
        <f t="shared" si="55"/>
        <v>12608000</v>
      </c>
    </row>
    <row r="834" spans="1:11" ht="72" x14ac:dyDescent="0.5">
      <c r="A834" s="56">
        <v>807055</v>
      </c>
      <c r="B834" s="50"/>
      <c r="C834" s="51" t="s">
        <v>6372</v>
      </c>
      <c r="D834" s="51" t="s">
        <v>6373</v>
      </c>
      <c r="E834" s="52">
        <v>6.6</v>
      </c>
      <c r="F834" s="52">
        <v>5</v>
      </c>
      <c r="G834" s="50">
        <v>1.6</v>
      </c>
      <c r="H834" s="53">
        <f t="shared" si="56"/>
        <v>4591500</v>
      </c>
      <c r="I834" s="24">
        <f t="shared" si="53"/>
        <v>17410000</v>
      </c>
      <c r="J834" s="23">
        <f t="shared" si="54"/>
        <v>12546000</v>
      </c>
      <c r="K834" s="24">
        <f t="shared" si="55"/>
        <v>16194000</v>
      </c>
    </row>
    <row r="835" spans="1:11" ht="19.5" x14ac:dyDescent="0.5">
      <c r="A835" s="56">
        <v>807090</v>
      </c>
      <c r="B835" s="50"/>
      <c r="C835" s="51" t="s">
        <v>6374</v>
      </c>
      <c r="D835" s="51"/>
      <c r="E835" s="52">
        <v>0.17</v>
      </c>
      <c r="F835" s="52">
        <v>0.11</v>
      </c>
      <c r="G835" s="50">
        <v>0.06</v>
      </c>
      <c r="H835" s="53">
        <f t="shared" si="56"/>
        <v>129285</v>
      </c>
      <c r="I835" s="24">
        <f t="shared" ref="I835:I898" si="57">F835*1850000+G835*5100000</f>
        <v>509500</v>
      </c>
      <c r="J835" s="23">
        <f t="shared" ref="J835:J898" si="58">F835*1850000+G835*2060000</f>
        <v>327100</v>
      </c>
      <c r="K835" s="24">
        <f t="shared" ref="K835:K898" si="59">F835*1850000+G835*4340000</f>
        <v>463900</v>
      </c>
    </row>
    <row r="836" spans="1:11" ht="72" x14ac:dyDescent="0.5">
      <c r="A836" s="56">
        <v>807095</v>
      </c>
      <c r="B836" s="50"/>
      <c r="C836" s="51" t="s">
        <v>6375</v>
      </c>
      <c r="D836" s="51"/>
      <c r="E836" s="52">
        <v>0.42</v>
      </c>
      <c r="F836" s="52">
        <v>0.23</v>
      </c>
      <c r="G836" s="50">
        <v>0.19</v>
      </c>
      <c r="H836" s="53">
        <f t="shared" si="56"/>
        <v>343905</v>
      </c>
      <c r="I836" s="24">
        <f t="shared" si="57"/>
        <v>1394500</v>
      </c>
      <c r="J836" s="23">
        <f t="shared" si="58"/>
        <v>816900</v>
      </c>
      <c r="K836" s="24">
        <f t="shared" si="59"/>
        <v>1250100</v>
      </c>
    </row>
    <row r="837" spans="1:11" ht="54" x14ac:dyDescent="0.5">
      <c r="A837" s="56">
        <v>807100</v>
      </c>
      <c r="B837" s="50"/>
      <c r="C837" s="51" t="s">
        <v>6376</v>
      </c>
      <c r="D837" s="51"/>
      <c r="E837" s="52">
        <v>0.42</v>
      </c>
      <c r="F837" s="52">
        <v>0.23</v>
      </c>
      <c r="G837" s="50">
        <v>0.19</v>
      </c>
      <c r="H837" s="53">
        <f t="shared" si="56"/>
        <v>343905</v>
      </c>
      <c r="I837" s="24">
        <f t="shared" si="57"/>
        <v>1394500</v>
      </c>
      <c r="J837" s="23">
        <f t="shared" si="58"/>
        <v>816900</v>
      </c>
      <c r="K837" s="24">
        <f t="shared" si="59"/>
        <v>1250100</v>
      </c>
    </row>
    <row r="838" spans="1:11" ht="36" x14ac:dyDescent="0.5">
      <c r="A838" s="56">
        <v>807105</v>
      </c>
      <c r="B838" s="50"/>
      <c r="C838" s="51" t="s">
        <v>6377</v>
      </c>
      <c r="D838" s="51"/>
      <c r="E838" s="52">
        <v>0.42</v>
      </c>
      <c r="F838" s="52">
        <v>0.23</v>
      </c>
      <c r="G838" s="50">
        <v>0.19</v>
      </c>
      <c r="H838" s="53">
        <f t="shared" si="56"/>
        <v>343905</v>
      </c>
      <c r="I838" s="24">
        <f t="shared" si="57"/>
        <v>1394500</v>
      </c>
      <c r="J838" s="23">
        <f t="shared" si="58"/>
        <v>816900</v>
      </c>
      <c r="K838" s="24">
        <f t="shared" si="59"/>
        <v>1250100</v>
      </c>
    </row>
    <row r="839" spans="1:11" ht="54" x14ac:dyDescent="0.5">
      <c r="A839" s="56">
        <v>807110</v>
      </c>
      <c r="B839" s="50"/>
      <c r="C839" s="51" t="s">
        <v>6378</v>
      </c>
      <c r="D839" s="51"/>
      <c r="E839" s="52">
        <v>0.42</v>
      </c>
      <c r="F839" s="52">
        <v>0.23</v>
      </c>
      <c r="G839" s="50">
        <v>0.19</v>
      </c>
      <c r="H839" s="53">
        <f t="shared" si="56"/>
        <v>343905</v>
      </c>
      <c r="I839" s="24">
        <f t="shared" si="57"/>
        <v>1394500</v>
      </c>
      <c r="J839" s="23">
        <f t="shared" si="58"/>
        <v>816900</v>
      </c>
      <c r="K839" s="24">
        <f t="shared" si="59"/>
        <v>1250100</v>
      </c>
    </row>
    <row r="840" spans="1:11" ht="54" x14ac:dyDescent="0.5">
      <c r="A840" s="56">
        <v>807115</v>
      </c>
      <c r="B840" s="50"/>
      <c r="C840" s="51" t="s">
        <v>6379</v>
      </c>
      <c r="D840" s="51"/>
      <c r="E840" s="52">
        <v>2.33</v>
      </c>
      <c r="F840" s="52">
        <v>1.29</v>
      </c>
      <c r="G840" s="50">
        <v>1.04</v>
      </c>
      <c r="H840" s="53">
        <f t="shared" si="56"/>
        <v>1899615</v>
      </c>
      <c r="I840" s="24">
        <f t="shared" si="57"/>
        <v>7690500</v>
      </c>
      <c r="J840" s="23">
        <f t="shared" si="58"/>
        <v>4528900</v>
      </c>
      <c r="K840" s="24">
        <f t="shared" si="59"/>
        <v>6900100</v>
      </c>
    </row>
    <row r="841" spans="1:11" ht="36" x14ac:dyDescent="0.5">
      <c r="A841" s="56">
        <v>807120</v>
      </c>
      <c r="B841" s="50"/>
      <c r="C841" s="51" t="s">
        <v>6380</v>
      </c>
      <c r="D841" s="51"/>
      <c r="E841" s="52">
        <v>4.5</v>
      </c>
      <c r="F841" s="52">
        <v>4.5</v>
      </c>
      <c r="G841" s="52">
        <v>0</v>
      </c>
      <c r="H841" s="53">
        <f t="shared" si="56"/>
        <v>2490750</v>
      </c>
      <c r="I841" s="24">
        <f t="shared" si="57"/>
        <v>8325000</v>
      </c>
      <c r="J841" s="23">
        <f t="shared" si="58"/>
        <v>8325000</v>
      </c>
      <c r="K841" s="24">
        <f t="shared" si="59"/>
        <v>8325000</v>
      </c>
    </row>
    <row r="842" spans="1:11" ht="36" x14ac:dyDescent="0.5">
      <c r="A842" s="56">
        <v>807130</v>
      </c>
      <c r="B842" s="50"/>
      <c r="C842" s="51" t="s">
        <v>6381</v>
      </c>
      <c r="D842" s="51"/>
      <c r="E842" s="52">
        <v>10.08</v>
      </c>
      <c r="F842" s="52">
        <v>8</v>
      </c>
      <c r="G842" s="50">
        <v>2.08</v>
      </c>
      <c r="H842" s="53">
        <f t="shared" si="56"/>
        <v>6799200</v>
      </c>
      <c r="I842" s="24">
        <f t="shared" si="57"/>
        <v>25408000</v>
      </c>
      <c r="J842" s="23">
        <f t="shared" si="58"/>
        <v>19084800</v>
      </c>
      <c r="K842" s="24">
        <f t="shared" si="59"/>
        <v>23827200</v>
      </c>
    </row>
    <row r="843" spans="1:11" ht="54" x14ac:dyDescent="0.5">
      <c r="A843" s="56">
        <v>807135</v>
      </c>
      <c r="B843" s="50"/>
      <c r="C843" s="51" t="s">
        <v>6382</v>
      </c>
      <c r="D843" s="51"/>
      <c r="E843" s="52">
        <v>4.5999999999999996</v>
      </c>
      <c r="F843" s="52">
        <v>3.5</v>
      </c>
      <c r="G843" s="50">
        <v>1.1000000000000001</v>
      </c>
      <c r="H843" s="53">
        <f t="shared" si="56"/>
        <v>3191250</v>
      </c>
      <c r="I843" s="24">
        <f t="shared" si="57"/>
        <v>12085000</v>
      </c>
      <c r="J843" s="23">
        <f t="shared" si="58"/>
        <v>8741000</v>
      </c>
      <c r="K843" s="24">
        <f t="shared" si="59"/>
        <v>11249000</v>
      </c>
    </row>
    <row r="844" spans="1:11" ht="19.5" x14ac:dyDescent="0.5">
      <c r="A844" s="56">
        <v>807136</v>
      </c>
      <c r="B844" s="50"/>
      <c r="C844" s="51" t="s">
        <v>6383</v>
      </c>
      <c r="D844" s="51"/>
      <c r="E844" s="52">
        <v>9.8000000000000007</v>
      </c>
      <c r="F844" s="52">
        <v>7.4</v>
      </c>
      <c r="G844" s="50">
        <v>2.4</v>
      </c>
      <c r="H844" s="53">
        <f t="shared" si="56"/>
        <v>6831900</v>
      </c>
      <c r="I844" s="24">
        <f t="shared" si="57"/>
        <v>25930000</v>
      </c>
      <c r="J844" s="23">
        <f t="shared" si="58"/>
        <v>18634000</v>
      </c>
      <c r="K844" s="24">
        <f t="shared" si="59"/>
        <v>24106000</v>
      </c>
    </row>
    <row r="845" spans="1:11" ht="36" x14ac:dyDescent="0.5">
      <c r="A845" s="56">
        <v>807140</v>
      </c>
      <c r="B845" s="50"/>
      <c r="C845" s="51" t="s">
        <v>6384</v>
      </c>
      <c r="D845" s="51"/>
      <c r="E845" s="52">
        <v>4.5</v>
      </c>
      <c r="F845" s="52">
        <v>2.5</v>
      </c>
      <c r="G845" s="50">
        <v>2</v>
      </c>
      <c r="H845" s="53">
        <f t="shared" si="56"/>
        <v>3663750</v>
      </c>
      <c r="I845" s="24">
        <f t="shared" si="57"/>
        <v>14825000</v>
      </c>
      <c r="J845" s="23">
        <f t="shared" si="58"/>
        <v>8745000</v>
      </c>
      <c r="K845" s="24">
        <f t="shared" si="59"/>
        <v>13305000</v>
      </c>
    </row>
    <row r="846" spans="1:11" ht="36" x14ac:dyDescent="0.5">
      <c r="A846" s="56">
        <v>807145</v>
      </c>
      <c r="B846" s="50"/>
      <c r="C846" s="51" t="s">
        <v>6385</v>
      </c>
      <c r="D846" s="51"/>
      <c r="E846" s="52">
        <v>1.55</v>
      </c>
      <c r="F846" s="52">
        <v>0.45</v>
      </c>
      <c r="G846" s="50">
        <v>1.1000000000000001</v>
      </c>
      <c r="H846" s="53">
        <f t="shared" si="56"/>
        <v>1503075</v>
      </c>
      <c r="I846" s="24">
        <f t="shared" si="57"/>
        <v>6442500</v>
      </c>
      <c r="J846" s="23">
        <f t="shared" si="58"/>
        <v>3098500</v>
      </c>
      <c r="K846" s="24">
        <f t="shared" si="59"/>
        <v>5606500</v>
      </c>
    </row>
    <row r="847" spans="1:11" ht="19.5" x14ac:dyDescent="0.5">
      <c r="A847" s="56">
        <v>807150</v>
      </c>
      <c r="B847" s="50"/>
      <c r="C847" s="51" t="s">
        <v>6386</v>
      </c>
      <c r="D847" s="51"/>
      <c r="E847" s="52">
        <v>10.4</v>
      </c>
      <c r="F847" s="52">
        <v>4</v>
      </c>
      <c r="G847" s="50">
        <v>6.4</v>
      </c>
      <c r="H847" s="53">
        <f t="shared" si="56"/>
        <v>9510000</v>
      </c>
      <c r="I847" s="24">
        <f t="shared" si="57"/>
        <v>40040000</v>
      </c>
      <c r="J847" s="23">
        <f t="shared" si="58"/>
        <v>20584000</v>
      </c>
      <c r="K847" s="24">
        <f t="shared" si="59"/>
        <v>35176000</v>
      </c>
    </row>
    <row r="848" spans="1:11" ht="19.5" x14ac:dyDescent="0.5">
      <c r="A848" s="56">
        <v>807155</v>
      </c>
      <c r="B848" s="50"/>
      <c r="C848" s="51" t="s">
        <v>6387</v>
      </c>
      <c r="D848" s="51"/>
      <c r="E848" s="52">
        <v>13</v>
      </c>
      <c r="F848" s="52">
        <v>5</v>
      </c>
      <c r="G848" s="50">
        <v>8</v>
      </c>
      <c r="H848" s="53">
        <f t="shared" si="56"/>
        <v>11887500</v>
      </c>
      <c r="I848" s="24">
        <f t="shared" si="57"/>
        <v>50050000</v>
      </c>
      <c r="J848" s="23">
        <f t="shared" si="58"/>
        <v>25730000</v>
      </c>
      <c r="K848" s="24">
        <f t="shared" si="59"/>
        <v>43970000</v>
      </c>
    </row>
    <row r="849" spans="1:11" ht="36" x14ac:dyDescent="0.5">
      <c r="A849" s="56">
        <v>807160</v>
      </c>
      <c r="B849" s="50"/>
      <c r="C849" s="51" t="s">
        <v>6388</v>
      </c>
      <c r="D849" s="51"/>
      <c r="E849" s="52">
        <v>0.36</v>
      </c>
      <c r="F849" s="52">
        <v>0.2</v>
      </c>
      <c r="G849" s="50">
        <v>0.16</v>
      </c>
      <c r="H849" s="53">
        <f t="shared" si="56"/>
        <v>293100</v>
      </c>
      <c r="I849" s="24">
        <f t="shared" si="57"/>
        <v>1186000</v>
      </c>
      <c r="J849" s="23">
        <f t="shared" si="58"/>
        <v>699600</v>
      </c>
      <c r="K849" s="24">
        <f t="shared" si="59"/>
        <v>1064400</v>
      </c>
    </row>
    <row r="850" spans="1:11" ht="72" x14ac:dyDescent="0.5">
      <c r="A850" s="56">
        <v>807161</v>
      </c>
      <c r="B850" s="50"/>
      <c r="C850" s="51" t="s">
        <v>6389</v>
      </c>
      <c r="D850" s="51"/>
      <c r="E850" s="52">
        <v>1.85</v>
      </c>
      <c r="F850" s="52">
        <v>1.25</v>
      </c>
      <c r="G850" s="50">
        <v>0.6</v>
      </c>
      <c r="H850" s="53">
        <f t="shared" si="56"/>
        <v>1375875</v>
      </c>
      <c r="I850" s="24">
        <f t="shared" si="57"/>
        <v>5372500</v>
      </c>
      <c r="J850" s="23">
        <f t="shared" si="58"/>
        <v>3548500</v>
      </c>
      <c r="K850" s="24">
        <f t="shared" si="59"/>
        <v>4916500</v>
      </c>
    </row>
    <row r="851" spans="1:11" ht="54" x14ac:dyDescent="0.5">
      <c r="A851" s="56">
        <v>807162</v>
      </c>
      <c r="B851" s="50"/>
      <c r="C851" s="51" t="s">
        <v>6390</v>
      </c>
      <c r="D851" s="51"/>
      <c r="E851" s="52">
        <v>1.85</v>
      </c>
      <c r="F851" s="52">
        <v>1.25</v>
      </c>
      <c r="G851" s="50">
        <v>0.6</v>
      </c>
      <c r="H851" s="53">
        <f t="shared" si="56"/>
        <v>1375875</v>
      </c>
      <c r="I851" s="24">
        <f t="shared" si="57"/>
        <v>5372500</v>
      </c>
      <c r="J851" s="23">
        <f t="shared" si="58"/>
        <v>3548500</v>
      </c>
      <c r="K851" s="24">
        <f t="shared" si="59"/>
        <v>4916500</v>
      </c>
    </row>
    <row r="852" spans="1:11" ht="72" x14ac:dyDescent="0.5">
      <c r="A852" s="56">
        <v>807163</v>
      </c>
      <c r="B852" s="50"/>
      <c r="C852" s="51" t="s">
        <v>6391</v>
      </c>
      <c r="D852" s="51"/>
      <c r="E852" s="52">
        <v>1.85</v>
      </c>
      <c r="F852" s="52">
        <v>1.25</v>
      </c>
      <c r="G852" s="50">
        <v>0.6</v>
      </c>
      <c r="H852" s="53">
        <f t="shared" si="56"/>
        <v>1375875</v>
      </c>
      <c r="I852" s="24">
        <f t="shared" si="57"/>
        <v>5372500</v>
      </c>
      <c r="J852" s="23">
        <f t="shared" si="58"/>
        <v>3548500</v>
      </c>
      <c r="K852" s="24">
        <f t="shared" si="59"/>
        <v>4916500</v>
      </c>
    </row>
    <row r="853" spans="1:11" ht="72" x14ac:dyDescent="0.5">
      <c r="A853" s="56">
        <v>807164</v>
      </c>
      <c r="B853" s="50"/>
      <c r="C853" s="51" t="s">
        <v>6392</v>
      </c>
      <c r="D853" s="51"/>
      <c r="E853" s="52">
        <v>1.85</v>
      </c>
      <c r="F853" s="52">
        <v>1.25</v>
      </c>
      <c r="G853" s="50">
        <v>0.6</v>
      </c>
      <c r="H853" s="53">
        <f t="shared" si="56"/>
        <v>1375875</v>
      </c>
      <c r="I853" s="24">
        <f t="shared" si="57"/>
        <v>5372500</v>
      </c>
      <c r="J853" s="23">
        <f t="shared" si="58"/>
        <v>3548500</v>
      </c>
      <c r="K853" s="24">
        <f t="shared" si="59"/>
        <v>4916500</v>
      </c>
    </row>
    <row r="854" spans="1:11" ht="72" x14ac:dyDescent="0.5">
      <c r="A854" s="56">
        <v>807165</v>
      </c>
      <c r="B854" s="50"/>
      <c r="C854" s="51" t="s">
        <v>6393</v>
      </c>
      <c r="D854" s="51"/>
      <c r="E854" s="52">
        <v>1.85</v>
      </c>
      <c r="F854" s="52">
        <v>1.25</v>
      </c>
      <c r="G854" s="50">
        <v>0.6</v>
      </c>
      <c r="H854" s="53">
        <f t="shared" si="56"/>
        <v>1375875</v>
      </c>
      <c r="I854" s="24">
        <f t="shared" si="57"/>
        <v>5372500</v>
      </c>
      <c r="J854" s="23">
        <f t="shared" si="58"/>
        <v>3548500</v>
      </c>
      <c r="K854" s="24">
        <f t="shared" si="59"/>
        <v>4916500</v>
      </c>
    </row>
    <row r="855" spans="1:11" ht="72" x14ac:dyDescent="0.5">
      <c r="A855" s="56">
        <v>807166</v>
      </c>
      <c r="B855" s="50"/>
      <c r="C855" s="51" t="s">
        <v>6394</v>
      </c>
      <c r="D855" s="51"/>
      <c r="E855" s="52">
        <v>1.85</v>
      </c>
      <c r="F855" s="52">
        <v>1.25</v>
      </c>
      <c r="G855" s="50">
        <v>0.6</v>
      </c>
      <c r="H855" s="53">
        <f t="shared" si="56"/>
        <v>1375875</v>
      </c>
      <c r="I855" s="24">
        <f t="shared" si="57"/>
        <v>5372500</v>
      </c>
      <c r="J855" s="23">
        <f t="shared" si="58"/>
        <v>3548500</v>
      </c>
      <c r="K855" s="24">
        <f t="shared" si="59"/>
        <v>4916500</v>
      </c>
    </row>
    <row r="856" spans="1:11" ht="72" x14ac:dyDescent="0.5">
      <c r="A856" s="56">
        <v>807167</v>
      </c>
      <c r="B856" s="50"/>
      <c r="C856" s="51" t="s">
        <v>6395</v>
      </c>
      <c r="D856" s="51"/>
      <c r="E856" s="52">
        <v>1.85</v>
      </c>
      <c r="F856" s="52">
        <v>1.25</v>
      </c>
      <c r="G856" s="50">
        <v>0.6</v>
      </c>
      <c r="H856" s="53">
        <f t="shared" si="56"/>
        <v>1375875</v>
      </c>
      <c r="I856" s="24">
        <f t="shared" si="57"/>
        <v>5372500</v>
      </c>
      <c r="J856" s="23">
        <f t="shared" si="58"/>
        <v>3548500</v>
      </c>
      <c r="K856" s="24">
        <f t="shared" si="59"/>
        <v>4916500</v>
      </c>
    </row>
    <row r="857" spans="1:11" ht="72" x14ac:dyDescent="0.5">
      <c r="A857" s="56">
        <v>807168</v>
      </c>
      <c r="B857" s="50"/>
      <c r="C857" s="51" t="s">
        <v>6396</v>
      </c>
      <c r="D857" s="51"/>
      <c r="E857" s="52">
        <v>1.85</v>
      </c>
      <c r="F857" s="52">
        <v>1.25</v>
      </c>
      <c r="G857" s="50">
        <v>0.6</v>
      </c>
      <c r="H857" s="53">
        <f t="shared" si="56"/>
        <v>1375875</v>
      </c>
      <c r="I857" s="24">
        <f t="shared" si="57"/>
        <v>5372500</v>
      </c>
      <c r="J857" s="23">
        <f t="shared" si="58"/>
        <v>3548500</v>
      </c>
      <c r="K857" s="24">
        <f t="shared" si="59"/>
        <v>4916500</v>
      </c>
    </row>
    <row r="858" spans="1:11" ht="72" x14ac:dyDescent="0.5">
      <c r="A858" s="56">
        <v>807169</v>
      </c>
      <c r="B858" s="50"/>
      <c r="C858" s="51" t="s">
        <v>6397</v>
      </c>
      <c r="D858" s="51"/>
      <c r="E858" s="52">
        <v>1.85</v>
      </c>
      <c r="F858" s="52">
        <v>1.25</v>
      </c>
      <c r="G858" s="50">
        <v>0.6</v>
      </c>
      <c r="H858" s="53">
        <f t="shared" si="56"/>
        <v>1375875</v>
      </c>
      <c r="I858" s="24">
        <f t="shared" si="57"/>
        <v>5372500</v>
      </c>
      <c r="J858" s="23">
        <f t="shared" si="58"/>
        <v>3548500</v>
      </c>
      <c r="K858" s="24">
        <f t="shared" si="59"/>
        <v>4916500</v>
      </c>
    </row>
    <row r="859" spans="1:11" ht="72" x14ac:dyDescent="0.5">
      <c r="A859" s="56">
        <v>807170</v>
      </c>
      <c r="B859" s="50"/>
      <c r="C859" s="51" t="s">
        <v>6398</v>
      </c>
      <c r="D859" s="51"/>
      <c r="E859" s="52">
        <v>1.85</v>
      </c>
      <c r="F859" s="52">
        <v>1.25</v>
      </c>
      <c r="G859" s="50">
        <v>0.6</v>
      </c>
      <c r="H859" s="53">
        <f t="shared" si="56"/>
        <v>1375875</v>
      </c>
      <c r="I859" s="24">
        <f t="shared" si="57"/>
        <v>5372500</v>
      </c>
      <c r="J859" s="23">
        <f t="shared" si="58"/>
        <v>3548500</v>
      </c>
      <c r="K859" s="24">
        <f t="shared" si="59"/>
        <v>4916500</v>
      </c>
    </row>
    <row r="860" spans="1:11" ht="72" x14ac:dyDescent="0.5">
      <c r="A860" s="56">
        <v>807171</v>
      </c>
      <c r="B860" s="50"/>
      <c r="C860" s="51" t="s">
        <v>6399</v>
      </c>
      <c r="D860" s="51"/>
      <c r="E860" s="52">
        <v>1.85</v>
      </c>
      <c r="F860" s="52">
        <v>1.25</v>
      </c>
      <c r="G860" s="50">
        <v>0.6</v>
      </c>
      <c r="H860" s="53">
        <f t="shared" si="56"/>
        <v>1375875</v>
      </c>
      <c r="I860" s="24">
        <f t="shared" si="57"/>
        <v>5372500</v>
      </c>
      <c r="J860" s="23">
        <f t="shared" si="58"/>
        <v>3548500</v>
      </c>
      <c r="K860" s="24">
        <f t="shared" si="59"/>
        <v>4916500</v>
      </c>
    </row>
    <row r="861" spans="1:11" ht="72" x14ac:dyDescent="0.5">
      <c r="A861" s="56">
        <v>807172</v>
      </c>
      <c r="B861" s="50"/>
      <c r="C861" s="51" t="s">
        <v>6400</v>
      </c>
      <c r="D861" s="51"/>
      <c r="E861" s="52">
        <v>1.85</v>
      </c>
      <c r="F861" s="52">
        <v>1.25</v>
      </c>
      <c r="G861" s="50">
        <v>0.6</v>
      </c>
      <c r="H861" s="53">
        <f t="shared" si="56"/>
        <v>1375875</v>
      </c>
      <c r="I861" s="24">
        <f t="shared" si="57"/>
        <v>5372500</v>
      </c>
      <c r="J861" s="23">
        <f t="shared" si="58"/>
        <v>3548500</v>
      </c>
      <c r="K861" s="24">
        <f t="shared" si="59"/>
        <v>4916500</v>
      </c>
    </row>
    <row r="862" spans="1:11" ht="72" x14ac:dyDescent="0.5">
      <c r="A862" s="56">
        <v>807173</v>
      </c>
      <c r="B862" s="50"/>
      <c r="C862" s="51" t="s">
        <v>6401</v>
      </c>
      <c r="D862" s="51"/>
      <c r="E862" s="52">
        <v>1.85</v>
      </c>
      <c r="F862" s="52">
        <v>1.25</v>
      </c>
      <c r="G862" s="50">
        <v>0.6</v>
      </c>
      <c r="H862" s="53">
        <f t="shared" si="56"/>
        <v>1375875</v>
      </c>
      <c r="I862" s="24">
        <f t="shared" si="57"/>
        <v>5372500</v>
      </c>
      <c r="J862" s="23">
        <f t="shared" si="58"/>
        <v>3548500</v>
      </c>
      <c r="K862" s="24">
        <f t="shared" si="59"/>
        <v>4916500</v>
      </c>
    </row>
    <row r="863" spans="1:11" ht="72" x14ac:dyDescent="0.5">
      <c r="A863" s="56">
        <v>807174</v>
      </c>
      <c r="B863" s="50"/>
      <c r="C863" s="51" t="s">
        <v>6402</v>
      </c>
      <c r="D863" s="51"/>
      <c r="E863" s="52">
        <v>1.85</v>
      </c>
      <c r="F863" s="52">
        <v>1.25</v>
      </c>
      <c r="G863" s="50">
        <v>0.6</v>
      </c>
      <c r="H863" s="53">
        <f t="shared" si="56"/>
        <v>1375875</v>
      </c>
      <c r="I863" s="24">
        <f t="shared" si="57"/>
        <v>5372500</v>
      </c>
      <c r="J863" s="23">
        <f t="shared" si="58"/>
        <v>3548500</v>
      </c>
      <c r="K863" s="24">
        <f t="shared" si="59"/>
        <v>4916500</v>
      </c>
    </row>
    <row r="864" spans="1:11" ht="54" x14ac:dyDescent="0.5">
      <c r="A864" s="56">
        <v>807180</v>
      </c>
      <c r="B864" s="50"/>
      <c r="C864" s="51" t="s">
        <v>6403</v>
      </c>
      <c r="D864" s="51"/>
      <c r="E864" s="52">
        <v>5.6</v>
      </c>
      <c r="F864" s="52">
        <v>4</v>
      </c>
      <c r="G864" s="50">
        <v>1.6</v>
      </c>
      <c r="H864" s="53">
        <f t="shared" si="56"/>
        <v>4038000</v>
      </c>
      <c r="I864" s="24">
        <f t="shared" si="57"/>
        <v>15560000</v>
      </c>
      <c r="J864" s="23">
        <f t="shared" si="58"/>
        <v>10696000</v>
      </c>
      <c r="K864" s="24">
        <f t="shared" si="59"/>
        <v>14344000</v>
      </c>
    </row>
    <row r="865" spans="1:11" ht="54" x14ac:dyDescent="0.5">
      <c r="A865" s="56">
        <v>807181</v>
      </c>
      <c r="B865" s="50"/>
      <c r="C865" s="51" t="s">
        <v>6404</v>
      </c>
      <c r="D865" s="51"/>
      <c r="E865" s="52">
        <v>5.6</v>
      </c>
      <c r="F865" s="52">
        <v>4</v>
      </c>
      <c r="G865" s="50">
        <v>1.6</v>
      </c>
      <c r="H865" s="53">
        <f t="shared" si="56"/>
        <v>4038000</v>
      </c>
      <c r="I865" s="24">
        <f t="shared" si="57"/>
        <v>15560000</v>
      </c>
      <c r="J865" s="23">
        <f t="shared" si="58"/>
        <v>10696000</v>
      </c>
      <c r="K865" s="24">
        <f t="shared" si="59"/>
        <v>14344000</v>
      </c>
    </row>
    <row r="866" spans="1:11" ht="72" x14ac:dyDescent="0.5">
      <c r="A866" s="56">
        <v>807182</v>
      </c>
      <c r="B866" s="50"/>
      <c r="C866" s="51" t="s">
        <v>6405</v>
      </c>
      <c r="D866" s="51"/>
      <c r="E866" s="52">
        <v>5.6</v>
      </c>
      <c r="F866" s="52">
        <v>4</v>
      </c>
      <c r="G866" s="50">
        <v>1.6</v>
      </c>
      <c r="H866" s="53">
        <f t="shared" si="56"/>
        <v>4038000</v>
      </c>
      <c r="I866" s="24">
        <f t="shared" si="57"/>
        <v>15560000</v>
      </c>
      <c r="J866" s="23">
        <f t="shared" si="58"/>
        <v>10696000</v>
      </c>
      <c r="K866" s="24">
        <f t="shared" si="59"/>
        <v>14344000</v>
      </c>
    </row>
    <row r="867" spans="1:11" ht="72" x14ac:dyDescent="0.5">
      <c r="A867" s="56">
        <v>807183</v>
      </c>
      <c r="B867" s="50"/>
      <c r="C867" s="51" t="s">
        <v>6406</v>
      </c>
      <c r="D867" s="51"/>
      <c r="E867" s="52">
        <v>5.6</v>
      </c>
      <c r="F867" s="52">
        <v>4</v>
      </c>
      <c r="G867" s="50">
        <v>1.6</v>
      </c>
      <c r="H867" s="53">
        <f t="shared" si="56"/>
        <v>4038000</v>
      </c>
      <c r="I867" s="24">
        <f t="shared" si="57"/>
        <v>15560000</v>
      </c>
      <c r="J867" s="23">
        <f t="shared" si="58"/>
        <v>10696000</v>
      </c>
      <c r="K867" s="24">
        <f t="shared" si="59"/>
        <v>14344000</v>
      </c>
    </row>
    <row r="868" spans="1:11" ht="54" x14ac:dyDescent="0.5">
      <c r="A868" s="56">
        <v>807184</v>
      </c>
      <c r="B868" s="50"/>
      <c r="C868" s="51" t="s">
        <v>6407</v>
      </c>
      <c r="D868" s="51"/>
      <c r="E868" s="52">
        <v>5.6</v>
      </c>
      <c r="F868" s="52">
        <v>4</v>
      </c>
      <c r="G868" s="50">
        <v>1.6</v>
      </c>
      <c r="H868" s="53">
        <f t="shared" si="56"/>
        <v>4038000</v>
      </c>
      <c r="I868" s="24">
        <f t="shared" si="57"/>
        <v>15560000</v>
      </c>
      <c r="J868" s="23">
        <f t="shared" si="58"/>
        <v>10696000</v>
      </c>
      <c r="K868" s="24">
        <f t="shared" si="59"/>
        <v>14344000</v>
      </c>
    </row>
    <row r="869" spans="1:11" ht="72" x14ac:dyDescent="0.5">
      <c r="A869" s="56">
        <v>807185</v>
      </c>
      <c r="B869" s="50"/>
      <c r="C869" s="51" t="s">
        <v>6408</v>
      </c>
      <c r="D869" s="51"/>
      <c r="E869" s="52">
        <v>5.6</v>
      </c>
      <c r="F869" s="52">
        <v>4</v>
      </c>
      <c r="G869" s="50">
        <v>1.6</v>
      </c>
      <c r="H869" s="53">
        <f t="shared" si="56"/>
        <v>4038000</v>
      </c>
      <c r="I869" s="24">
        <f t="shared" si="57"/>
        <v>15560000</v>
      </c>
      <c r="J869" s="23">
        <f t="shared" si="58"/>
        <v>10696000</v>
      </c>
      <c r="K869" s="24">
        <f t="shared" si="59"/>
        <v>14344000</v>
      </c>
    </row>
    <row r="870" spans="1:11" ht="72" x14ac:dyDescent="0.5">
      <c r="A870" s="56">
        <v>807186</v>
      </c>
      <c r="B870" s="50"/>
      <c r="C870" s="51" t="s">
        <v>6409</v>
      </c>
      <c r="D870" s="51"/>
      <c r="E870" s="52">
        <v>5.6</v>
      </c>
      <c r="F870" s="52">
        <v>4</v>
      </c>
      <c r="G870" s="50">
        <v>1.6</v>
      </c>
      <c r="H870" s="53">
        <f t="shared" si="56"/>
        <v>4038000</v>
      </c>
      <c r="I870" s="24">
        <f t="shared" si="57"/>
        <v>15560000</v>
      </c>
      <c r="J870" s="23">
        <f t="shared" si="58"/>
        <v>10696000</v>
      </c>
      <c r="K870" s="24">
        <f t="shared" si="59"/>
        <v>14344000</v>
      </c>
    </row>
    <row r="871" spans="1:11" ht="54" x14ac:dyDescent="0.5">
      <c r="A871" s="56">
        <v>807187</v>
      </c>
      <c r="B871" s="50"/>
      <c r="C871" s="51" t="s">
        <v>6410</v>
      </c>
      <c r="D871" s="51"/>
      <c r="E871" s="52">
        <v>5.6</v>
      </c>
      <c r="F871" s="52">
        <v>4</v>
      </c>
      <c r="G871" s="50">
        <v>1.6</v>
      </c>
      <c r="H871" s="53">
        <f t="shared" si="56"/>
        <v>4038000</v>
      </c>
      <c r="I871" s="24">
        <f t="shared" si="57"/>
        <v>15560000</v>
      </c>
      <c r="J871" s="23">
        <f t="shared" si="58"/>
        <v>10696000</v>
      </c>
      <c r="K871" s="24">
        <f t="shared" si="59"/>
        <v>14344000</v>
      </c>
    </row>
    <row r="872" spans="1:11" ht="72" x14ac:dyDescent="0.5">
      <c r="A872" s="56">
        <v>807188</v>
      </c>
      <c r="B872" s="50"/>
      <c r="C872" s="51" t="s">
        <v>6411</v>
      </c>
      <c r="D872" s="51"/>
      <c r="E872" s="52">
        <v>5.6</v>
      </c>
      <c r="F872" s="52">
        <v>4</v>
      </c>
      <c r="G872" s="50">
        <v>1.6</v>
      </c>
      <c r="H872" s="53">
        <f t="shared" si="56"/>
        <v>4038000</v>
      </c>
      <c r="I872" s="24">
        <f t="shared" si="57"/>
        <v>15560000</v>
      </c>
      <c r="J872" s="23">
        <f t="shared" si="58"/>
        <v>10696000</v>
      </c>
      <c r="K872" s="24">
        <f t="shared" si="59"/>
        <v>14344000</v>
      </c>
    </row>
    <row r="873" spans="1:11" ht="72" x14ac:dyDescent="0.5">
      <c r="A873" s="56">
        <v>807189</v>
      </c>
      <c r="B873" s="50"/>
      <c r="C873" s="51" t="s">
        <v>6412</v>
      </c>
      <c r="D873" s="51"/>
      <c r="E873" s="52">
        <v>5.6</v>
      </c>
      <c r="F873" s="52">
        <v>4</v>
      </c>
      <c r="G873" s="50">
        <v>1.6</v>
      </c>
      <c r="H873" s="53">
        <f t="shared" si="56"/>
        <v>4038000</v>
      </c>
      <c r="I873" s="24">
        <f t="shared" si="57"/>
        <v>15560000</v>
      </c>
      <c r="J873" s="23">
        <f t="shared" si="58"/>
        <v>10696000</v>
      </c>
      <c r="K873" s="24">
        <f t="shared" si="59"/>
        <v>14344000</v>
      </c>
    </row>
    <row r="874" spans="1:11" ht="54" x14ac:dyDescent="0.5">
      <c r="A874" s="56">
        <v>807190</v>
      </c>
      <c r="B874" s="50"/>
      <c r="C874" s="51" t="s">
        <v>6413</v>
      </c>
      <c r="D874" s="51"/>
      <c r="E874" s="52">
        <v>5.6</v>
      </c>
      <c r="F874" s="52">
        <v>4</v>
      </c>
      <c r="G874" s="50">
        <v>1.6</v>
      </c>
      <c r="H874" s="53">
        <f t="shared" si="56"/>
        <v>4038000</v>
      </c>
      <c r="I874" s="24">
        <f t="shared" si="57"/>
        <v>15560000</v>
      </c>
      <c r="J874" s="23">
        <f t="shared" si="58"/>
        <v>10696000</v>
      </c>
      <c r="K874" s="24">
        <f t="shared" si="59"/>
        <v>14344000</v>
      </c>
    </row>
    <row r="875" spans="1:11" ht="72" x14ac:dyDescent="0.5">
      <c r="A875" s="56">
        <v>807191</v>
      </c>
      <c r="B875" s="50"/>
      <c r="C875" s="51" t="s">
        <v>6414</v>
      </c>
      <c r="D875" s="51"/>
      <c r="E875" s="52">
        <v>5.6</v>
      </c>
      <c r="F875" s="52">
        <v>4</v>
      </c>
      <c r="G875" s="50">
        <v>1.6</v>
      </c>
      <c r="H875" s="53">
        <f t="shared" si="56"/>
        <v>4038000</v>
      </c>
      <c r="I875" s="24">
        <f t="shared" si="57"/>
        <v>15560000</v>
      </c>
      <c r="J875" s="23">
        <f t="shared" si="58"/>
        <v>10696000</v>
      </c>
      <c r="K875" s="24">
        <f t="shared" si="59"/>
        <v>14344000</v>
      </c>
    </row>
    <row r="876" spans="1:11" ht="54" x14ac:dyDescent="0.5">
      <c r="A876" s="56">
        <v>807192</v>
      </c>
      <c r="B876" s="50"/>
      <c r="C876" s="51" t="s">
        <v>6415</v>
      </c>
      <c r="D876" s="51"/>
      <c r="E876" s="52">
        <v>5.6</v>
      </c>
      <c r="F876" s="52">
        <v>4</v>
      </c>
      <c r="G876" s="50">
        <v>1.6</v>
      </c>
      <c r="H876" s="53">
        <f t="shared" si="56"/>
        <v>4038000</v>
      </c>
      <c r="I876" s="24">
        <f t="shared" si="57"/>
        <v>15560000</v>
      </c>
      <c r="J876" s="23">
        <f t="shared" si="58"/>
        <v>10696000</v>
      </c>
      <c r="K876" s="24">
        <f t="shared" si="59"/>
        <v>14344000</v>
      </c>
    </row>
    <row r="877" spans="1:11" ht="72" x14ac:dyDescent="0.5">
      <c r="A877" s="56">
        <v>807193</v>
      </c>
      <c r="B877" s="50"/>
      <c r="C877" s="51" t="s">
        <v>6416</v>
      </c>
      <c r="D877" s="51"/>
      <c r="E877" s="52">
        <v>5.6</v>
      </c>
      <c r="F877" s="52">
        <v>4</v>
      </c>
      <c r="G877" s="50">
        <v>1.6</v>
      </c>
      <c r="H877" s="53">
        <f t="shared" si="56"/>
        <v>4038000</v>
      </c>
      <c r="I877" s="24">
        <f t="shared" si="57"/>
        <v>15560000</v>
      </c>
      <c r="J877" s="23">
        <f t="shared" si="58"/>
        <v>10696000</v>
      </c>
      <c r="K877" s="24">
        <f t="shared" si="59"/>
        <v>14344000</v>
      </c>
    </row>
    <row r="878" spans="1:11" ht="72" x14ac:dyDescent="0.5">
      <c r="A878" s="56">
        <v>807194</v>
      </c>
      <c r="B878" s="50"/>
      <c r="C878" s="51" t="s">
        <v>6417</v>
      </c>
      <c r="D878" s="51"/>
      <c r="E878" s="52">
        <v>5.6</v>
      </c>
      <c r="F878" s="52">
        <v>4</v>
      </c>
      <c r="G878" s="50">
        <v>1.6</v>
      </c>
      <c r="H878" s="53">
        <f t="shared" si="56"/>
        <v>4038000</v>
      </c>
      <c r="I878" s="24">
        <f t="shared" si="57"/>
        <v>15560000</v>
      </c>
      <c r="J878" s="23">
        <f t="shared" si="58"/>
        <v>10696000</v>
      </c>
      <c r="K878" s="24">
        <f t="shared" si="59"/>
        <v>14344000</v>
      </c>
    </row>
    <row r="879" spans="1:11" ht="72" x14ac:dyDescent="0.5">
      <c r="A879" s="56">
        <v>807195</v>
      </c>
      <c r="B879" s="50"/>
      <c r="C879" s="51" t="s">
        <v>6418</v>
      </c>
      <c r="D879" s="51"/>
      <c r="E879" s="52">
        <v>5.6</v>
      </c>
      <c r="F879" s="52">
        <v>4</v>
      </c>
      <c r="G879" s="50">
        <v>1.6</v>
      </c>
      <c r="H879" s="53">
        <f t="shared" si="56"/>
        <v>4038000</v>
      </c>
      <c r="I879" s="24">
        <f t="shared" si="57"/>
        <v>15560000</v>
      </c>
      <c r="J879" s="23">
        <f t="shared" si="58"/>
        <v>10696000</v>
      </c>
      <c r="K879" s="24">
        <f t="shared" si="59"/>
        <v>14344000</v>
      </c>
    </row>
    <row r="880" spans="1:11" ht="54" x14ac:dyDescent="0.5">
      <c r="A880" s="56">
        <v>807197</v>
      </c>
      <c r="B880" s="50"/>
      <c r="C880" s="51" t="s">
        <v>6419</v>
      </c>
      <c r="D880" s="51"/>
      <c r="E880" s="52">
        <v>5.6</v>
      </c>
      <c r="F880" s="52">
        <v>4</v>
      </c>
      <c r="G880" s="50">
        <v>1.6</v>
      </c>
      <c r="H880" s="53">
        <f t="shared" si="56"/>
        <v>4038000</v>
      </c>
      <c r="I880" s="24">
        <f t="shared" si="57"/>
        <v>15560000</v>
      </c>
      <c r="J880" s="23">
        <f t="shared" si="58"/>
        <v>10696000</v>
      </c>
      <c r="K880" s="24">
        <f t="shared" si="59"/>
        <v>14344000</v>
      </c>
    </row>
    <row r="881" spans="1:11" ht="72" x14ac:dyDescent="0.5">
      <c r="A881" s="56">
        <v>807198</v>
      </c>
      <c r="B881" s="50"/>
      <c r="C881" s="51" t="s">
        <v>6420</v>
      </c>
      <c r="D881" s="51"/>
      <c r="E881" s="52">
        <v>5.6</v>
      </c>
      <c r="F881" s="52">
        <v>4</v>
      </c>
      <c r="G881" s="50">
        <v>1.6</v>
      </c>
      <c r="H881" s="53">
        <f t="shared" si="56"/>
        <v>4038000</v>
      </c>
      <c r="I881" s="24">
        <f t="shared" si="57"/>
        <v>15560000</v>
      </c>
      <c r="J881" s="23">
        <f t="shared" si="58"/>
        <v>10696000</v>
      </c>
      <c r="K881" s="24">
        <f t="shared" si="59"/>
        <v>14344000</v>
      </c>
    </row>
    <row r="882" spans="1:11" ht="54" x14ac:dyDescent="0.5">
      <c r="A882" s="56">
        <v>807199</v>
      </c>
      <c r="B882" s="50"/>
      <c r="C882" s="51" t="s">
        <v>6421</v>
      </c>
      <c r="D882" s="51"/>
      <c r="E882" s="52">
        <v>5.6</v>
      </c>
      <c r="F882" s="52">
        <v>4</v>
      </c>
      <c r="G882" s="50">
        <v>1.6</v>
      </c>
      <c r="H882" s="53">
        <f t="shared" si="56"/>
        <v>4038000</v>
      </c>
      <c r="I882" s="24">
        <f t="shared" si="57"/>
        <v>15560000</v>
      </c>
      <c r="J882" s="23">
        <f t="shared" si="58"/>
        <v>10696000</v>
      </c>
      <c r="K882" s="24">
        <f t="shared" si="59"/>
        <v>14344000</v>
      </c>
    </row>
    <row r="883" spans="1:11" ht="54" x14ac:dyDescent="0.5">
      <c r="A883" s="56">
        <v>807200</v>
      </c>
      <c r="B883" s="50"/>
      <c r="C883" s="51" t="s">
        <v>6422</v>
      </c>
      <c r="D883" s="51"/>
      <c r="E883" s="52">
        <v>5.6</v>
      </c>
      <c r="F883" s="52">
        <v>4</v>
      </c>
      <c r="G883" s="50">
        <v>1.6</v>
      </c>
      <c r="H883" s="53">
        <f t="shared" si="56"/>
        <v>4038000</v>
      </c>
      <c r="I883" s="24">
        <f t="shared" si="57"/>
        <v>15560000</v>
      </c>
      <c r="J883" s="23">
        <f t="shared" si="58"/>
        <v>10696000</v>
      </c>
      <c r="K883" s="24">
        <f t="shared" si="59"/>
        <v>14344000</v>
      </c>
    </row>
    <row r="884" spans="1:11" ht="72" x14ac:dyDescent="0.5">
      <c r="A884" s="56">
        <v>807201</v>
      </c>
      <c r="B884" s="50"/>
      <c r="C884" s="51" t="s">
        <v>6423</v>
      </c>
      <c r="D884" s="51"/>
      <c r="E884" s="52">
        <v>5.6</v>
      </c>
      <c r="F884" s="52">
        <v>4</v>
      </c>
      <c r="G884" s="50">
        <v>1.6</v>
      </c>
      <c r="H884" s="53">
        <f t="shared" si="56"/>
        <v>4038000</v>
      </c>
      <c r="I884" s="24">
        <f t="shared" si="57"/>
        <v>15560000</v>
      </c>
      <c r="J884" s="23">
        <f t="shared" si="58"/>
        <v>10696000</v>
      </c>
      <c r="K884" s="24">
        <f t="shared" si="59"/>
        <v>14344000</v>
      </c>
    </row>
    <row r="885" spans="1:11" ht="72" x14ac:dyDescent="0.5">
      <c r="A885" s="56">
        <v>807202</v>
      </c>
      <c r="B885" s="50"/>
      <c r="C885" s="51" t="s">
        <v>6424</v>
      </c>
      <c r="D885" s="51"/>
      <c r="E885" s="52">
        <v>5.6</v>
      </c>
      <c r="F885" s="52">
        <v>4</v>
      </c>
      <c r="G885" s="50">
        <v>1.6</v>
      </c>
      <c r="H885" s="53">
        <f t="shared" si="56"/>
        <v>4038000</v>
      </c>
      <c r="I885" s="24">
        <f t="shared" si="57"/>
        <v>15560000</v>
      </c>
      <c r="J885" s="23">
        <f t="shared" si="58"/>
        <v>10696000</v>
      </c>
      <c r="K885" s="24">
        <f t="shared" si="59"/>
        <v>14344000</v>
      </c>
    </row>
    <row r="886" spans="1:11" ht="72" x14ac:dyDescent="0.5">
      <c r="A886" s="56">
        <v>807203</v>
      </c>
      <c r="B886" s="50"/>
      <c r="C886" s="51" t="s">
        <v>6425</v>
      </c>
      <c r="D886" s="51"/>
      <c r="E886" s="52">
        <v>5.6</v>
      </c>
      <c r="F886" s="52">
        <v>4</v>
      </c>
      <c r="G886" s="50">
        <v>1.6</v>
      </c>
      <c r="H886" s="53">
        <f t="shared" ref="H886:H949" si="60">F886*553500+G886*1140000</f>
        <v>4038000</v>
      </c>
      <c r="I886" s="24">
        <f t="shared" si="57"/>
        <v>15560000</v>
      </c>
      <c r="J886" s="23">
        <f t="shared" si="58"/>
        <v>10696000</v>
      </c>
      <c r="K886" s="24">
        <f t="shared" si="59"/>
        <v>14344000</v>
      </c>
    </row>
    <row r="887" spans="1:11" ht="72" x14ac:dyDescent="0.5">
      <c r="A887" s="56">
        <v>807204</v>
      </c>
      <c r="B887" s="50"/>
      <c r="C887" s="51" t="s">
        <v>6426</v>
      </c>
      <c r="D887" s="51"/>
      <c r="E887" s="52">
        <v>5.6</v>
      </c>
      <c r="F887" s="52">
        <v>4</v>
      </c>
      <c r="G887" s="50">
        <v>1.6</v>
      </c>
      <c r="H887" s="53">
        <f t="shared" si="60"/>
        <v>4038000</v>
      </c>
      <c r="I887" s="24">
        <f t="shared" si="57"/>
        <v>15560000</v>
      </c>
      <c r="J887" s="23">
        <f t="shared" si="58"/>
        <v>10696000</v>
      </c>
      <c r="K887" s="24">
        <f t="shared" si="59"/>
        <v>14344000</v>
      </c>
    </row>
    <row r="888" spans="1:11" ht="72" x14ac:dyDescent="0.5">
      <c r="A888" s="56">
        <v>807205</v>
      </c>
      <c r="B888" s="50"/>
      <c r="C888" s="51" t="s">
        <v>6427</v>
      </c>
      <c r="D888" s="51"/>
      <c r="E888" s="52">
        <v>5.6</v>
      </c>
      <c r="F888" s="52">
        <v>4</v>
      </c>
      <c r="G888" s="50">
        <v>1.6</v>
      </c>
      <c r="H888" s="53">
        <f t="shared" si="60"/>
        <v>4038000</v>
      </c>
      <c r="I888" s="24">
        <f t="shared" si="57"/>
        <v>15560000</v>
      </c>
      <c r="J888" s="23">
        <f t="shared" si="58"/>
        <v>10696000</v>
      </c>
      <c r="K888" s="24">
        <f t="shared" si="59"/>
        <v>14344000</v>
      </c>
    </row>
    <row r="889" spans="1:11" ht="72" x14ac:dyDescent="0.5">
      <c r="A889" s="56">
        <v>807206</v>
      </c>
      <c r="B889" s="50"/>
      <c r="C889" s="51" t="s">
        <v>6428</v>
      </c>
      <c r="D889" s="51"/>
      <c r="E889" s="52">
        <v>5.6</v>
      </c>
      <c r="F889" s="52">
        <v>4</v>
      </c>
      <c r="G889" s="50">
        <v>1.6</v>
      </c>
      <c r="H889" s="53">
        <f t="shared" si="60"/>
        <v>4038000</v>
      </c>
      <c r="I889" s="24">
        <f t="shared" si="57"/>
        <v>15560000</v>
      </c>
      <c r="J889" s="23">
        <f t="shared" si="58"/>
        <v>10696000</v>
      </c>
      <c r="K889" s="24">
        <f t="shared" si="59"/>
        <v>14344000</v>
      </c>
    </row>
    <row r="890" spans="1:11" ht="72" x14ac:dyDescent="0.5">
      <c r="A890" s="56">
        <v>807207</v>
      </c>
      <c r="B890" s="50"/>
      <c r="C890" s="51" t="s">
        <v>6429</v>
      </c>
      <c r="D890" s="51"/>
      <c r="E890" s="52">
        <v>5.6</v>
      </c>
      <c r="F890" s="52">
        <v>4</v>
      </c>
      <c r="G890" s="50">
        <v>1.6</v>
      </c>
      <c r="H890" s="53">
        <f t="shared" si="60"/>
        <v>4038000</v>
      </c>
      <c r="I890" s="24">
        <f t="shared" si="57"/>
        <v>15560000</v>
      </c>
      <c r="J890" s="23">
        <f t="shared" si="58"/>
        <v>10696000</v>
      </c>
      <c r="K890" s="24">
        <f t="shared" si="59"/>
        <v>14344000</v>
      </c>
    </row>
    <row r="891" spans="1:11" ht="54" x14ac:dyDescent="0.5">
      <c r="A891" s="56">
        <v>807208</v>
      </c>
      <c r="B891" s="50"/>
      <c r="C891" s="51" t="s">
        <v>6430</v>
      </c>
      <c r="D891" s="51"/>
      <c r="E891" s="52">
        <v>5.6</v>
      </c>
      <c r="F891" s="52">
        <v>4</v>
      </c>
      <c r="G891" s="50">
        <v>1.6</v>
      </c>
      <c r="H891" s="53">
        <f t="shared" si="60"/>
        <v>4038000</v>
      </c>
      <c r="I891" s="24">
        <f t="shared" si="57"/>
        <v>15560000</v>
      </c>
      <c r="J891" s="23">
        <f t="shared" si="58"/>
        <v>10696000</v>
      </c>
      <c r="K891" s="24">
        <f t="shared" si="59"/>
        <v>14344000</v>
      </c>
    </row>
    <row r="892" spans="1:11" ht="72" x14ac:dyDescent="0.5">
      <c r="A892" s="56">
        <v>807209</v>
      </c>
      <c r="B892" s="50"/>
      <c r="C892" s="51" t="s">
        <v>6431</v>
      </c>
      <c r="D892" s="51"/>
      <c r="E892" s="52">
        <v>5.6</v>
      </c>
      <c r="F892" s="52">
        <v>4</v>
      </c>
      <c r="G892" s="50">
        <v>1.6</v>
      </c>
      <c r="H892" s="53">
        <f t="shared" si="60"/>
        <v>4038000</v>
      </c>
      <c r="I892" s="24">
        <f t="shared" si="57"/>
        <v>15560000</v>
      </c>
      <c r="J892" s="23">
        <f t="shared" si="58"/>
        <v>10696000</v>
      </c>
      <c r="K892" s="24">
        <f t="shared" si="59"/>
        <v>14344000</v>
      </c>
    </row>
    <row r="893" spans="1:11" ht="54" x14ac:dyDescent="0.5">
      <c r="A893" s="56">
        <v>807210</v>
      </c>
      <c r="B893" s="50"/>
      <c r="C893" s="51" t="s">
        <v>6432</v>
      </c>
      <c r="D893" s="51"/>
      <c r="E893" s="52">
        <v>5.6</v>
      </c>
      <c r="F893" s="52">
        <v>4</v>
      </c>
      <c r="G893" s="50">
        <v>1.6</v>
      </c>
      <c r="H893" s="53">
        <f t="shared" si="60"/>
        <v>4038000</v>
      </c>
      <c r="I893" s="24">
        <f t="shared" si="57"/>
        <v>15560000</v>
      </c>
      <c r="J893" s="23">
        <f t="shared" si="58"/>
        <v>10696000</v>
      </c>
      <c r="K893" s="24">
        <f t="shared" si="59"/>
        <v>14344000</v>
      </c>
    </row>
    <row r="894" spans="1:11" ht="72" x14ac:dyDescent="0.5">
      <c r="A894" s="56">
        <v>807211</v>
      </c>
      <c r="B894" s="50"/>
      <c r="C894" s="51" t="s">
        <v>6433</v>
      </c>
      <c r="D894" s="51"/>
      <c r="E894" s="52">
        <v>5.6</v>
      </c>
      <c r="F894" s="52">
        <v>4</v>
      </c>
      <c r="G894" s="50">
        <v>1.6</v>
      </c>
      <c r="H894" s="53">
        <f t="shared" si="60"/>
        <v>4038000</v>
      </c>
      <c r="I894" s="24">
        <f t="shared" si="57"/>
        <v>15560000</v>
      </c>
      <c r="J894" s="23">
        <f t="shared" si="58"/>
        <v>10696000</v>
      </c>
      <c r="K894" s="24">
        <f t="shared" si="59"/>
        <v>14344000</v>
      </c>
    </row>
    <row r="895" spans="1:11" ht="72" x14ac:dyDescent="0.5">
      <c r="A895" s="56">
        <v>807212</v>
      </c>
      <c r="B895" s="50"/>
      <c r="C895" s="51" t="s">
        <v>6434</v>
      </c>
      <c r="D895" s="51"/>
      <c r="E895" s="52">
        <v>5.6</v>
      </c>
      <c r="F895" s="52">
        <v>4</v>
      </c>
      <c r="G895" s="50">
        <v>1.6</v>
      </c>
      <c r="H895" s="53">
        <f t="shared" si="60"/>
        <v>4038000</v>
      </c>
      <c r="I895" s="24">
        <f t="shared" si="57"/>
        <v>15560000</v>
      </c>
      <c r="J895" s="23">
        <f t="shared" si="58"/>
        <v>10696000</v>
      </c>
      <c r="K895" s="24">
        <f t="shared" si="59"/>
        <v>14344000</v>
      </c>
    </row>
    <row r="896" spans="1:11" ht="72" x14ac:dyDescent="0.5">
      <c r="A896" s="56">
        <v>807216</v>
      </c>
      <c r="B896" s="50"/>
      <c r="C896" s="51" t="s">
        <v>6435</v>
      </c>
      <c r="D896" s="51"/>
      <c r="E896" s="52">
        <v>5.6</v>
      </c>
      <c r="F896" s="52">
        <v>4</v>
      </c>
      <c r="G896" s="50">
        <v>1.6</v>
      </c>
      <c r="H896" s="53">
        <f t="shared" si="60"/>
        <v>4038000</v>
      </c>
      <c r="I896" s="24">
        <f t="shared" si="57"/>
        <v>15560000</v>
      </c>
      <c r="J896" s="23">
        <f t="shared" si="58"/>
        <v>10696000</v>
      </c>
      <c r="K896" s="24">
        <f t="shared" si="59"/>
        <v>14344000</v>
      </c>
    </row>
    <row r="897" spans="1:11" ht="72" x14ac:dyDescent="0.5">
      <c r="A897" s="56">
        <v>807217</v>
      </c>
      <c r="B897" s="50"/>
      <c r="C897" s="51" t="s">
        <v>6436</v>
      </c>
      <c r="D897" s="51"/>
      <c r="E897" s="52">
        <v>5.6</v>
      </c>
      <c r="F897" s="52">
        <v>4</v>
      </c>
      <c r="G897" s="50">
        <v>1.6</v>
      </c>
      <c r="H897" s="53">
        <f t="shared" si="60"/>
        <v>4038000</v>
      </c>
      <c r="I897" s="24">
        <f t="shared" si="57"/>
        <v>15560000</v>
      </c>
      <c r="J897" s="23">
        <f t="shared" si="58"/>
        <v>10696000</v>
      </c>
      <c r="K897" s="24">
        <f t="shared" si="59"/>
        <v>14344000</v>
      </c>
    </row>
    <row r="898" spans="1:11" ht="72" x14ac:dyDescent="0.5">
      <c r="A898" s="56">
        <v>807218</v>
      </c>
      <c r="B898" s="50"/>
      <c r="C898" s="51" t="s">
        <v>6437</v>
      </c>
      <c r="D898" s="51"/>
      <c r="E898" s="52">
        <v>5.6</v>
      </c>
      <c r="F898" s="52">
        <v>4</v>
      </c>
      <c r="G898" s="50">
        <v>1.6</v>
      </c>
      <c r="H898" s="53">
        <f t="shared" si="60"/>
        <v>4038000</v>
      </c>
      <c r="I898" s="24">
        <f t="shared" si="57"/>
        <v>15560000</v>
      </c>
      <c r="J898" s="23">
        <f t="shared" si="58"/>
        <v>10696000</v>
      </c>
      <c r="K898" s="24">
        <f t="shared" si="59"/>
        <v>14344000</v>
      </c>
    </row>
    <row r="899" spans="1:11" ht="72" x14ac:dyDescent="0.5">
      <c r="A899" s="56">
        <v>807219</v>
      </c>
      <c r="B899" s="50"/>
      <c r="C899" s="51" t="s">
        <v>6438</v>
      </c>
      <c r="D899" s="51"/>
      <c r="E899" s="52">
        <v>5.6</v>
      </c>
      <c r="F899" s="52">
        <v>4</v>
      </c>
      <c r="G899" s="50">
        <v>1.6</v>
      </c>
      <c r="H899" s="53">
        <f t="shared" si="60"/>
        <v>4038000</v>
      </c>
      <c r="I899" s="24">
        <f t="shared" ref="I899:I962" si="61">F899*1850000+G899*5100000</f>
        <v>15560000</v>
      </c>
      <c r="J899" s="23">
        <f t="shared" ref="J899:J962" si="62">F899*1850000+G899*2060000</f>
        <v>10696000</v>
      </c>
      <c r="K899" s="24">
        <f t="shared" ref="K899:K962" si="63">F899*1850000+G899*4340000</f>
        <v>14344000</v>
      </c>
    </row>
    <row r="900" spans="1:11" ht="72" x14ac:dyDescent="0.5">
      <c r="A900" s="56">
        <v>807220</v>
      </c>
      <c r="B900" s="50"/>
      <c r="C900" s="51" t="s">
        <v>6439</v>
      </c>
      <c r="D900" s="51"/>
      <c r="E900" s="52">
        <v>5.6</v>
      </c>
      <c r="F900" s="52">
        <v>4</v>
      </c>
      <c r="G900" s="50">
        <v>1.6</v>
      </c>
      <c r="H900" s="53">
        <f t="shared" si="60"/>
        <v>4038000</v>
      </c>
      <c r="I900" s="24">
        <f t="shared" si="61"/>
        <v>15560000</v>
      </c>
      <c r="J900" s="23">
        <f t="shared" si="62"/>
        <v>10696000</v>
      </c>
      <c r="K900" s="24">
        <f t="shared" si="63"/>
        <v>14344000</v>
      </c>
    </row>
    <row r="901" spans="1:11" ht="72" x14ac:dyDescent="0.5">
      <c r="A901" s="56">
        <v>807221</v>
      </c>
      <c r="B901" s="50"/>
      <c r="C901" s="51" t="s">
        <v>6440</v>
      </c>
      <c r="D901" s="51"/>
      <c r="E901" s="52">
        <v>5.6</v>
      </c>
      <c r="F901" s="52">
        <v>4</v>
      </c>
      <c r="G901" s="50">
        <v>1.6</v>
      </c>
      <c r="H901" s="53">
        <f t="shared" si="60"/>
        <v>4038000</v>
      </c>
      <c r="I901" s="24">
        <f t="shared" si="61"/>
        <v>15560000</v>
      </c>
      <c r="J901" s="23">
        <f t="shared" si="62"/>
        <v>10696000</v>
      </c>
      <c r="K901" s="24">
        <f t="shared" si="63"/>
        <v>14344000</v>
      </c>
    </row>
    <row r="902" spans="1:11" ht="54" x14ac:dyDescent="0.5">
      <c r="A902" s="56">
        <v>807223</v>
      </c>
      <c r="B902" s="50"/>
      <c r="C902" s="51" t="s">
        <v>6441</v>
      </c>
      <c r="D902" s="51"/>
      <c r="E902" s="52">
        <v>5.6</v>
      </c>
      <c r="F902" s="52">
        <v>4</v>
      </c>
      <c r="G902" s="50">
        <v>1.6</v>
      </c>
      <c r="H902" s="53">
        <f t="shared" si="60"/>
        <v>4038000</v>
      </c>
      <c r="I902" s="24">
        <f t="shared" si="61"/>
        <v>15560000</v>
      </c>
      <c r="J902" s="23">
        <f t="shared" si="62"/>
        <v>10696000</v>
      </c>
      <c r="K902" s="24">
        <f t="shared" si="63"/>
        <v>14344000</v>
      </c>
    </row>
    <row r="903" spans="1:11" ht="54" x14ac:dyDescent="0.5">
      <c r="A903" s="56">
        <v>807224</v>
      </c>
      <c r="B903" s="50"/>
      <c r="C903" s="55" t="s">
        <v>4551</v>
      </c>
      <c r="D903" s="51"/>
      <c r="E903" s="52">
        <v>5.6</v>
      </c>
      <c r="F903" s="52">
        <v>4</v>
      </c>
      <c r="G903" s="50">
        <v>1.6</v>
      </c>
      <c r="H903" s="53">
        <f t="shared" si="60"/>
        <v>4038000</v>
      </c>
      <c r="I903" s="24">
        <f t="shared" si="61"/>
        <v>15560000</v>
      </c>
      <c r="J903" s="23">
        <f t="shared" si="62"/>
        <v>10696000</v>
      </c>
      <c r="K903" s="24">
        <f t="shared" si="63"/>
        <v>14344000</v>
      </c>
    </row>
    <row r="904" spans="1:11" ht="72" x14ac:dyDescent="0.5">
      <c r="A904" s="56">
        <v>807230</v>
      </c>
      <c r="B904" s="50"/>
      <c r="C904" s="51" t="s">
        <v>6442</v>
      </c>
      <c r="D904" s="51"/>
      <c r="E904" s="52">
        <v>7.6</v>
      </c>
      <c r="F904" s="52">
        <v>6</v>
      </c>
      <c r="G904" s="50">
        <v>1.6</v>
      </c>
      <c r="H904" s="53">
        <f t="shared" si="60"/>
        <v>5145000</v>
      </c>
      <c r="I904" s="24">
        <f t="shared" si="61"/>
        <v>19260000</v>
      </c>
      <c r="J904" s="23">
        <f t="shared" si="62"/>
        <v>14396000</v>
      </c>
      <c r="K904" s="24">
        <f t="shared" si="63"/>
        <v>18044000</v>
      </c>
    </row>
    <row r="905" spans="1:11" ht="72" x14ac:dyDescent="0.5">
      <c r="A905" s="56">
        <v>807231</v>
      </c>
      <c r="B905" s="50"/>
      <c r="C905" s="51" t="s">
        <v>6443</v>
      </c>
      <c r="D905" s="51"/>
      <c r="E905" s="52">
        <v>7.6</v>
      </c>
      <c r="F905" s="52">
        <v>6</v>
      </c>
      <c r="G905" s="50">
        <v>1.6</v>
      </c>
      <c r="H905" s="53">
        <f t="shared" si="60"/>
        <v>5145000</v>
      </c>
      <c r="I905" s="24">
        <f t="shared" si="61"/>
        <v>19260000</v>
      </c>
      <c r="J905" s="23">
        <f t="shared" si="62"/>
        <v>14396000</v>
      </c>
      <c r="K905" s="24">
        <f t="shared" si="63"/>
        <v>18044000</v>
      </c>
    </row>
    <row r="906" spans="1:11" ht="72" x14ac:dyDescent="0.5">
      <c r="A906" s="56">
        <v>807232</v>
      </c>
      <c r="B906" s="50"/>
      <c r="C906" s="51" t="s">
        <v>6444</v>
      </c>
      <c r="D906" s="51"/>
      <c r="E906" s="52">
        <v>7.6</v>
      </c>
      <c r="F906" s="52">
        <v>6</v>
      </c>
      <c r="G906" s="50">
        <v>1.6</v>
      </c>
      <c r="H906" s="53">
        <f t="shared" si="60"/>
        <v>5145000</v>
      </c>
      <c r="I906" s="24">
        <f t="shared" si="61"/>
        <v>19260000</v>
      </c>
      <c r="J906" s="23">
        <f t="shared" si="62"/>
        <v>14396000</v>
      </c>
      <c r="K906" s="24">
        <f t="shared" si="63"/>
        <v>18044000</v>
      </c>
    </row>
    <row r="907" spans="1:11" ht="72" x14ac:dyDescent="0.5">
      <c r="A907" s="56">
        <v>807233</v>
      </c>
      <c r="B907" s="50"/>
      <c r="C907" s="51" t="s">
        <v>6445</v>
      </c>
      <c r="D907" s="51"/>
      <c r="E907" s="52">
        <v>7.6</v>
      </c>
      <c r="F907" s="52">
        <v>6</v>
      </c>
      <c r="G907" s="50">
        <v>1.6</v>
      </c>
      <c r="H907" s="53">
        <f t="shared" si="60"/>
        <v>5145000</v>
      </c>
      <c r="I907" s="24">
        <f t="shared" si="61"/>
        <v>19260000</v>
      </c>
      <c r="J907" s="23">
        <f t="shared" si="62"/>
        <v>14396000</v>
      </c>
      <c r="K907" s="24">
        <f t="shared" si="63"/>
        <v>18044000</v>
      </c>
    </row>
    <row r="908" spans="1:11" ht="72" x14ac:dyDescent="0.5">
      <c r="A908" s="56">
        <v>807234</v>
      </c>
      <c r="B908" s="50"/>
      <c r="C908" s="51" t="s">
        <v>6446</v>
      </c>
      <c r="D908" s="51"/>
      <c r="E908" s="52">
        <v>7.6</v>
      </c>
      <c r="F908" s="52">
        <v>6</v>
      </c>
      <c r="G908" s="50">
        <v>1.6</v>
      </c>
      <c r="H908" s="53">
        <f t="shared" si="60"/>
        <v>5145000</v>
      </c>
      <c r="I908" s="24">
        <f t="shared" si="61"/>
        <v>19260000</v>
      </c>
      <c r="J908" s="23">
        <f t="shared" si="62"/>
        <v>14396000</v>
      </c>
      <c r="K908" s="24">
        <f t="shared" si="63"/>
        <v>18044000</v>
      </c>
    </row>
    <row r="909" spans="1:11" ht="72" x14ac:dyDescent="0.5">
      <c r="A909" s="56">
        <v>807235</v>
      </c>
      <c r="B909" s="50"/>
      <c r="C909" s="51" t="s">
        <v>6447</v>
      </c>
      <c r="D909" s="51"/>
      <c r="E909" s="52">
        <v>7.6</v>
      </c>
      <c r="F909" s="52">
        <v>6</v>
      </c>
      <c r="G909" s="50">
        <v>1.6</v>
      </c>
      <c r="H909" s="53">
        <f t="shared" si="60"/>
        <v>5145000</v>
      </c>
      <c r="I909" s="24">
        <f t="shared" si="61"/>
        <v>19260000</v>
      </c>
      <c r="J909" s="23">
        <f t="shared" si="62"/>
        <v>14396000</v>
      </c>
      <c r="K909" s="24">
        <f t="shared" si="63"/>
        <v>18044000</v>
      </c>
    </row>
    <row r="910" spans="1:11" ht="72" x14ac:dyDescent="0.5">
      <c r="A910" s="56">
        <v>807236</v>
      </c>
      <c r="B910" s="50"/>
      <c r="C910" s="51" t="s">
        <v>6448</v>
      </c>
      <c r="D910" s="51"/>
      <c r="E910" s="52">
        <v>7.6</v>
      </c>
      <c r="F910" s="52">
        <v>6</v>
      </c>
      <c r="G910" s="50">
        <v>1.6</v>
      </c>
      <c r="H910" s="53">
        <f t="shared" si="60"/>
        <v>5145000</v>
      </c>
      <c r="I910" s="24">
        <f t="shared" si="61"/>
        <v>19260000</v>
      </c>
      <c r="J910" s="23">
        <f t="shared" si="62"/>
        <v>14396000</v>
      </c>
      <c r="K910" s="24">
        <f t="shared" si="63"/>
        <v>18044000</v>
      </c>
    </row>
    <row r="911" spans="1:11" ht="72" x14ac:dyDescent="0.5">
      <c r="A911" s="56">
        <v>807237</v>
      </c>
      <c r="B911" s="50"/>
      <c r="C911" s="51" t="s">
        <v>6449</v>
      </c>
      <c r="D911" s="51"/>
      <c r="E911" s="52">
        <v>7.6</v>
      </c>
      <c r="F911" s="52">
        <v>6</v>
      </c>
      <c r="G911" s="50">
        <v>1.6</v>
      </c>
      <c r="H911" s="53">
        <f t="shared" si="60"/>
        <v>5145000</v>
      </c>
      <c r="I911" s="24">
        <f t="shared" si="61"/>
        <v>19260000</v>
      </c>
      <c r="J911" s="23">
        <f t="shared" si="62"/>
        <v>14396000</v>
      </c>
      <c r="K911" s="24">
        <f t="shared" si="63"/>
        <v>18044000</v>
      </c>
    </row>
    <row r="912" spans="1:11" ht="72" x14ac:dyDescent="0.5">
      <c r="A912" s="56">
        <v>807238</v>
      </c>
      <c r="B912" s="50"/>
      <c r="C912" s="51" t="s">
        <v>6450</v>
      </c>
      <c r="D912" s="51"/>
      <c r="E912" s="52">
        <v>7.6</v>
      </c>
      <c r="F912" s="52">
        <v>6</v>
      </c>
      <c r="G912" s="50">
        <v>1.6</v>
      </c>
      <c r="H912" s="53">
        <f t="shared" si="60"/>
        <v>5145000</v>
      </c>
      <c r="I912" s="24">
        <f t="shared" si="61"/>
        <v>19260000</v>
      </c>
      <c r="J912" s="23">
        <f t="shared" si="62"/>
        <v>14396000</v>
      </c>
      <c r="K912" s="24">
        <f t="shared" si="63"/>
        <v>18044000</v>
      </c>
    </row>
    <row r="913" spans="1:11" ht="72" x14ac:dyDescent="0.5">
      <c r="A913" s="56">
        <v>807239</v>
      </c>
      <c r="B913" s="50"/>
      <c r="C913" s="51" t="s">
        <v>6451</v>
      </c>
      <c r="D913" s="51"/>
      <c r="E913" s="52">
        <v>7.6</v>
      </c>
      <c r="F913" s="52">
        <v>6</v>
      </c>
      <c r="G913" s="50">
        <v>1.6</v>
      </c>
      <c r="H913" s="53">
        <f t="shared" si="60"/>
        <v>5145000</v>
      </c>
      <c r="I913" s="24">
        <f t="shared" si="61"/>
        <v>19260000</v>
      </c>
      <c r="J913" s="23">
        <f t="shared" si="62"/>
        <v>14396000</v>
      </c>
      <c r="K913" s="24">
        <f t="shared" si="63"/>
        <v>18044000</v>
      </c>
    </row>
    <row r="914" spans="1:11" ht="72" x14ac:dyDescent="0.5">
      <c r="A914" s="56">
        <v>807240</v>
      </c>
      <c r="B914" s="50"/>
      <c r="C914" s="51" t="s">
        <v>6452</v>
      </c>
      <c r="D914" s="51"/>
      <c r="E914" s="52">
        <v>7.6</v>
      </c>
      <c r="F914" s="52">
        <v>6</v>
      </c>
      <c r="G914" s="50">
        <v>1.6</v>
      </c>
      <c r="H914" s="53">
        <f t="shared" si="60"/>
        <v>5145000</v>
      </c>
      <c r="I914" s="24">
        <f t="shared" si="61"/>
        <v>19260000</v>
      </c>
      <c r="J914" s="23">
        <f t="shared" si="62"/>
        <v>14396000</v>
      </c>
      <c r="K914" s="24">
        <f t="shared" si="63"/>
        <v>18044000</v>
      </c>
    </row>
    <row r="915" spans="1:11" ht="90" x14ac:dyDescent="0.5">
      <c r="A915" s="56">
        <v>807241</v>
      </c>
      <c r="B915" s="50"/>
      <c r="C915" s="51" t="s">
        <v>6453</v>
      </c>
      <c r="D915" s="51"/>
      <c r="E915" s="52">
        <v>7.6</v>
      </c>
      <c r="F915" s="52">
        <v>6</v>
      </c>
      <c r="G915" s="50">
        <v>1.6</v>
      </c>
      <c r="H915" s="53">
        <f t="shared" si="60"/>
        <v>5145000</v>
      </c>
      <c r="I915" s="24">
        <f t="shared" si="61"/>
        <v>19260000</v>
      </c>
      <c r="J915" s="23">
        <f t="shared" si="62"/>
        <v>14396000</v>
      </c>
      <c r="K915" s="24">
        <f t="shared" si="63"/>
        <v>18044000</v>
      </c>
    </row>
    <row r="916" spans="1:11" ht="72" x14ac:dyDescent="0.5">
      <c r="A916" s="56">
        <v>807242</v>
      </c>
      <c r="B916" s="50"/>
      <c r="C916" s="51" t="s">
        <v>6454</v>
      </c>
      <c r="D916" s="51"/>
      <c r="E916" s="52">
        <v>7.6</v>
      </c>
      <c r="F916" s="52">
        <v>6</v>
      </c>
      <c r="G916" s="50">
        <v>1.6</v>
      </c>
      <c r="H916" s="53">
        <f t="shared" si="60"/>
        <v>5145000</v>
      </c>
      <c r="I916" s="24">
        <f t="shared" si="61"/>
        <v>19260000</v>
      </c>
      <c r="J916" s="23">
        <f t="shared" si="62"/>
        <v>14396000</v>
      </c>
      <c r="K916" s="24">
        <f t="shared" si="63"/>
        <v>18044000</v>
      </c>
    </row>
    <row r="917" spans="1:11" ht="72" x14ac:dyDescent="0.5">
      <c r="A917" s="56">
        <v>807243</v>
      </c>
      <c r="B917" s="50"/>
      <c r="C917" s="51" t="s">
        <v>6455</v>
      </c>
      <c r="D917" s="51"/>
      <c r="E917" s="52">
        <v>7.6</v>
      </c>
      <c r="F917" s="52">
        <v>6</v>
      </c>
      <c r="G917" s="50">
        <v>1.6</v>
      </c>
      <c r="H917" s="53">
        <f t="shared" si="60"/>
        <v>5145000</v>
      </c>
      <c r="I917" s="24">
        <f t="shared" si="61"/>
        <v>19260000</v>
      </c>
      <c r="J917" s="23">
        <f t="shared" si="62"/>
        <v>14396000</v>
      </c>
      <c r="K917" s="24">
        <f t="shared" si="63"/>
        <v>18044000</v>
      </c>
    </row>
    <row r="918" spans="1:11" ht="72" x14ac:dyDescent="0.5">
      <c r="A918" s="56">
        <v>807244</v>
      </c>
      <c r="B918" s="50"/>
      <c r="C918" s="51" t="s">
        <v>6456</v>
      </c>
      <c r="D918" s="51"/>
      <c r="E918" s="52">
        <v>7.6</v>
      </c>
      <c r="F918" s="52">
        <v>6</v>
      </c>
      <c r="G918" s="50">
        <v>1.6</v>
      </c>
      <c r="H918" s="53">
        <f t="shared" si="60"/>
        <v>5145000</v>
      </c>
      <c r="I918" s="24">
        <f t="shared" si="61"/>
        <v>19260000</v>
      </c>
      <c r="J918" s="23">
        <f t="shared" si="62"/>
        <v>14396000</v>
      </c>
      <c r="K918" s="24">
        <f t="shared" si="63"/>
        <v>18044000</v>
      </c>
    </row>
    <row r="919" spans="1:11" ht="72" x14ac:dyDescent="0.5">
      <c r="A919" s="56">
        <v>807245</v>
      </c>
      <c r="B919" s="50"/>
      <c r="C919" s="51" t="s">
        <v>6457</v>
      </c>
      <c r="D919" s="51"/>
      <c r="E919" s="52">
        <v>7.6</v>
      </c>
      <c r="F919" s="52">
        <v>6</v>
      </c>
      <c r="G919" s="50">
        <v>1.6</v>
      </c>
      <c r="H919" s="53">
        <f t="shared" si="60"/>
        <v>5145000</v>
      </c>
      <c r="I919" s="24">
        <f t="shared" si="61"/>
        <v>19260000</v>
      </c>
      <c r="J919" s="23">
        <f t="shared" si="62"/>
        <v>14396000</v>
      </c>
      <c r="K919" s="24">
        <f t="shared" si="63"/>
        <v>18044000</v>
      </c>
    </row>
    <row r="920" spans="1:11" ht="72" x14ac:dyDescent="0.5">
      <c r="A920" s="56">
        <v>807246</v>
      </c>
      <c r="B920" s="50"/>
      <c r="C920" s="51" t="s">
        <v>6458</v>
      </c>
      <c r="D920" s="51"/>
      <c r="E920" s="52">
        <v>7.6</v>
      </c>
      <c r="F920" s="52">
        <v>6</v>
      </c>
      <c r="G920" s="50">
        <v>1.6</v>
      </c>
      <c r="H920" s="53">
        <f t="shared" si="60"/>
        <v>5145000</v>
      </c>
      <c r="I920" s="24">
        <f t="shared" si="61"/>
        <v>19260000</v>
      </c>
      <c r="J920" s="23">
        <f t="shared" si="62"/>
        <v>14396000</v>
      </c>
      <c r="K920" s="24">
        <f t="shared" si="63"/>
        <v>18044000</v>
      </c>
    </row>
    <row r="921" spans="1:11" ht="72" x14ac:dyDescent="0.5">
      <c r="A921" s="56">
        <v>807247</v>
      </c>
      <c r="B921" s="50"/>
      <c r="C921" s="51" t="s">
        <v>6459</v>
      </c>
      <c r="D921" s="51"/>
      <c r="E921" s="52">
        <v>7.6</v>
      </c>
      <c r="F921" s="52">
        <v>6</v>
      </c>
      <c r="G921" s="50">
        <v>1.6</v>
      </c>
      <c r="H921" s="53">
        <f t="shared" si="60"/>
        <v>5145000</v>
      </c>
      <c r="I921" s="24">
        <f t="shared" si="61"/>
        <v>19260000</v>
      </c>
      <c r="J921" s="23">
        <f t="shared" si="62"/>
        <v>14396000</v>
      </c>
      <c r="K921" s="24">
        <f t="shared" si="63"/>
        <v>18044000</v>
      </c>
    </row>
    <row r="922" spans="1:11" ht="72" x14ac:dyDescent="0.5">
      <c r="A922" s="56">
        <v>807248</v>
      </c>
      <c r="B922" s="50"/>
      <c r="C922" s="51" t="s">
        <v>6460</v>
      </c>
      <c r="D922" s="51"/>
      <c r="E922" s="52">
        <v>7.6</v>
      </c>
      <c r="F922" s="52">
        <v>6</v>
      </c>
      <c r="G922" s="50">
        <v>1.6</v>
      </c>
      <c r="H922" s="53">
        <f t="shared" si="60"/>
        <v>5145000</v>
      </c>
      <c r="I922" s="24">
        <f t="shared" si="61"/>
        <v>19260000</v>
      </c>
      <c r="J922" s="23">
        <f t="shared" si="62"/>
        <v>14396000</v>
      </c>
      <c r="K922" s="24">
        <f t="shared" si="63"/>
        <v>18044000</v>
      </c>
    </row>
    <row r="923" spans="1:11" ht="72" x14ac:dyDescent="0.5">
      <c r="A923" s="56">
        <v>807249</v>
      </c>
      <c r="B923" s="50"/>
      <c r="C923" s="51" t="s">
        <v>6461</v>
      </c>
      <c r="D923" s="51"/>
      <c r="E923" s="52">
        <v>7.6</v>
      </c>
      <c r="F923" s="52">
        <v>6</v>
      </c>
      <c r="G923" s="50">
        <v>1.6</v>
      </c>
      <c r="H923" s="53">
        <f t="shared" si="60"/>
        <v>5145000</v>
      </c>
      <c r="I923" s="24">
        <f t="shared" si="61"/>
        <v>19260000</v>
      </c>
      <c r="J923" s="23">
        <f t="shared" si="62"/>
        <v>14396000</v>
      </c>
      <c r="K923" s="24">
        <f t="shared" si="63"/>
        <v>18044000</v>
      </c>
    </row>
    <row r="924" spans="1:11" ht="72" x14ac:dyDescent="0.5">
      <c r="A924" s="56">
        <v>807250</v>
      </c>
      <c r="B924" s="50"/>
      <c r="C924" s="51" t="s">
        <v>6462</v>
      </c>
      <c r="D924" s="51"/>
      <c r="E924" s="52">
        <v>7.6</v>
      </c>
      <c r="F924" s="52">
        <v>6</v>
      </c>
      <c r="G924" s="50">
        <v>1.6</v>
      </c>
      <c r="H924" s="53">
        <f t="shared" si="60"/>
        <v>5145000</v>
      </c>
      <c r="I924" s="24">
        <f t="shared" si="61"/>
        <v>19260000</v>
      </c>
      <c r="J924" s="23">
        <f t="shared" si="62"/>
        <v>14396000</v>
      </c>
      <c r="K924" s="24">
        <f t="shared" si="63"/>
        <v>18044000</v>
      </c>
    </row>
    <row r="925" spans="1:11" ht="72" x14ac:dyDescent="0.5">
      <c r="A925" s="56">
        <v>807251</v>
      </c>
      <c r="B925" s="50"/>
      <c r="C925" s="51" t="s">
        <v>6463</v>
      </c>
      <c r="D925" s="51"/>
      <c r="E925" s="52">
        <v>7.6</v>
      </c>
      <c r="F925" s="52">
        <v>6</v>
      </c>
      <c r="G925" s="50">
        <v>1.6</v>
      </c>
      <c r="H925" s="53">
        <f t="shared" si="60"/>
        <v>5145000</v>
      </c>
      <c r="I925" s="24">
        <f t="shared" si="61"/>
        <v>19260000</v>
      </c>
      <c r="J925" s="23">
        <f t="shared" si="62"/>
        <v>14396000</v>
      </c>
      <c r="K925" s="24">
        <f t="shared" si="63"/>
        <v>18044000</v>
      </c>
    </row>
    <row r="926" spans="1:11" ht="90" x14ac:dyDescent="0.5">
      <c r="A926" s="56">
        <v>807252</v>
      </c>
      <c r="B926" s="50"/>
      <c r="C926" s="51" t="s">
        <v>6464</v>
      </c>
      <c r="D926" s="51"/>
      <c r="E926" s="52">
        <v>7.6</v>
      </c>
      <c r="F926" s="52">
        <v>6</v>
      </c>
      <c r="G926" s="50">
        <v>1.6</v>
      </c>
      <c r="H926" s="53">
        <f t="shared" si="60"/>
        <v>5145000</v>
      </c>
      <c r="I926" s="24">
        <f t="shared" si="61"/>
        <v>19260000</v>
      </c>
      <c r="J926" s="23">
        <f t="shared" si="62"/>
        <v>14396000</v>
      </c>
      <c r="K926" s="24">
        <f t="shared" si="63"/>
        <v>18044000</v>
      </c>
    </row>
    <row r="927" spans="1:11" ht="90" x14ac:dyDescent="0.5">
      <c r="A927" s="56">
        <v>807253</v>
      </c>
      <c r="B927" s="50"/>
      <c r="C927" s="51" t="s">
        <v>6465</v>
      </c>
      <c r="D927" s="51"/>
      <c r="E927" s="52">
        <v>7.6</v>
      </c>
      <c r="F927" s="52">
        <v>6</v>
      </c>
      <c r="G927" s="50">
        <v>1.6</v>
      </c>
      <c r="H927" s="53">
        <f t="shared" si="60"/>
        <v>5145000</v>
      </c>
      <c r="I927" s="24">
        <f t="shared" si="61"/>
        <v>19260000</v>
      </c>
      <c r="J927" s="23">
        <f t="shared" si="62"/>
        <v>14396000</v>
      </c>
      <c r="K927" s="24">
        <f t="shared" si="63"/>
        <v>18044000</v>
      </c>
    </row>
    <row r="928" spans="1:11" ht="72" x14ac:dyDescent="0.5">
      <c r="A928" s="56">
        <v>807254</v>
      </c>
      <c r="B928" s="50"/>
      <c r="C928" s="51" t="s">
        <v>6466</v>
      </c>
      <c r="D928" s="51"/>
      <c r="E928" s="52">
        <v>7.6</v>
      </c>
      <c r="F928" s="52">
        <v>6</v>
      </c>
      <c r="G928" s="50">
        <v>1.6</v>
      </c>
      <c r="H928" s="53">
        <f t="shared" si="60"/>
        <v>5145000</v>
      </c>
      <c r="I928" s="24">
        <f t="shared" si="61"/>
        <v>19260000</v>
      </c>
      <c r="J928" s="23">
        <f t="shared" si="62"/>
        <v>14396000</v>
      </c>
      <c r="K928" s="24">
        <f t="shared" si="63"/>
        <v>18044000</v>
      </c>
    </row>
    <row r="929" spans="1:11" ht="72" x14ac:dyDescent="0.5">
      <c r="A929" s="56">
        <v>807255</v>
      </c>
      <c r="B929" s="50"/>
      <c r="C929" s="51" t="s">
        <v>6467</v>
      </c>
      <c r="D929" s="51"/>
      <c r="E929" s="52">
        <v>7.6</v>
      </c>
      <c r="F929" s="52">
        <v>6</v>
      </c>
      <c r="G929" s="50">
        <v>1.6</v>
      </c>
      <c r="H929" s="53">
        <f t="shared" si="60"/>
        <v>5145000</v>
      </c>
      <c r="I929" s="24">
        <f t="shared" si="61"/>
        <v>19260000</v>
      </c>
      <c r="J929" s="23">
        <f t="shared" si="62"/>
        <v>14396000</v>
      </c>
      <c r="K929" s="24">
        <f t="shared" si="63"/>
        <v>18044000</v>
      </c>
    </row>
    <row r="930" spans="1:11" ht="72" x14ac:dyDescent="0.5">
      <c r="A930" s="56">
        <v>807256</v>
      </c>
      <c r="B930" s="50"/>
      <c r="C930" s="51" t="s">
        <v>6468</v>
      </c>
      <c r="D930" s="51"/>
      <c r="E930" s="52">
        <v>7.6</v>
      </c>
      <c r="F930" s="52">
        <v>6</v>
      </c>
      <c r="G930" s="50">
        <v>1.6</v>
      </c>
      <c r="H930" s="53">
        <f t="shared" si="60"/>
        <v>5145000</v>
      </c>
      <c r="I930" s="24">
        <f t="shared" si="61"/>
        <v>19260000</v>
      </c>
      <c r="J930" s="23">
        <f t="shared" si="62"/>
        <v>14396000</v>
      </c>
      <c r="K930" s="24">
        <f t="shared" si="63"/>
        <v>18044000</v>
      </c>
    </row>
    <row r="931" spans="1:11" ht="72" x14ac:dyDescent="0.5">
      <c r="A931" s="56">
        <v>807257</v>
      </c>
      <c r="B931" s="50"/>
      <c r="C931" s="51" t="s">
        <v>6469</v>
      </c>
      <c r="D931" s="51"/>
      <c r="E931" s="52">
        <v>7.6</v>
      </c>
      <c r="F931" s="52">
        <v>6</v>
      </c>
      <c r="G931" s="50">
        <v>1.6</v>
      </c>
      <c r="H931" s="53">
        <f t="shared" si="60"/>
        <v>5145000</v>
      </c>
      <c r="I931" s="24">
        <f t="shared" si="61"/>
        <v>19260000</v>
      </c>
      <c r="J931" s="23">
        <f t="shared" si="62"/>
        <v>14396000</v>
      </c>
      <c r="K931" s="24">
        <f t="shared" si="63"/>
        <v>18044000</v>
      </c>
    </row>
    <row r="932" spans="1:11" ht="72" x14ac:dyDescent="0.5">
      <c r="A932" s="56">
        <v>807258</v>
      </c>
      <c r="B932" s="50"/>
      <c r="C932" s="51" t="s">
        <v>6470</v>
      </c>
      <c r="D932" s="51"/>
      <c r="E932" s="52">
        <v>7.6</v>
      </c>
      <c r="F932" s="52">
        <v>6</v>
      </c>
      <c r="G932" s="50">
        <v>1.6</v>
      </c>
      <c r="H932" s="53">
        <f t="shared" si="60"/>
        <v>5145000</v>
      </c>
      <c r="I932" s="24">
        <f t="shared" si="61"/>
        <v>19260000</v>
      </c>
      <c r="J932" s="23">
        <f t="shared" si="62"/>
        <v>14396000</v>
      </c>
      <c r="K932" s="24">
        <f t="shared" si="63"/>
        <v>18044000</v>
      </c>
    </row>
    <row r="933" spans="1:11" ht="72" x14ac:dyDescent="0.5">
      <c r="A933" s="56">
        <v>807259</v>
      </c>
      <c r="B933" s="50"/>
      <c r="C933" s="51" t="s">
        <v>6471</v>
      </c>
      <c r="D933" s="51"/>
      <c r="E933" s="52">
        <v>7.6</v>
      </c>
      <c r="F933" s="52">
        <v>6</v>
      </c>
      <c r="G933" s="50">
        <v>1.6</v>
      </c>
      <c r="H933" s="53">
        <f t="shared" si="60"/>
        <v>5145000</v>
      </c>
      <c r="I933" s="24">
        <f t="shared" si="61"/>
        <v>19260000</v>
      </c>
      <c r="J933" s="23">
        <f t="shared" si="62"/>
        <v>14396000</v>
      </c>
      <c r="K933" s="24">
        <f t="shared" si="63"/>
        <v>18044000</v>
      </c>
    </row>
    <row r="934" spans="1:11" ht="72" x14ac:dyDescent="0.5">
      <c r="A934" s="56">
        <v>807260</v>
      </c>
      <c r="B934" s="50"/>
      <c r="C934" s="51" t="s">
        <v>6472</v>
      </c>
      <c r="D934" s="51"/>
      <c r="E934" s="52">
        <v>7.6</v>
      </c>
      <c r="F934" s="52">
        <v>6</v>
      </c>
      <c r="G934" s="50">
        <v>1.6</v>
      </c>
      <c r="H934" s="53">
        <f t="shared" si="60"/>
        <v>5145000</v>
      </c>
      <c r="I934" s="24">
        <f t="shared" si="61"/>
        <v>19260000</v>
      </c>
      <c r="J934" s="23">
        <f t="shared" si="62"/>
        <v>14396000</v>
      </c>
      <c r="K934" s="24">
        <f t="shared" si="63"/>
        <v>18044000</v>
      </c>
    </row>
    <row r="935" spans="1:11" ht="72" x14ac:dyDescent="0.5">
      <c r="A935" s="56">
        <v>807261</v>
      </c>
      <c r="B935" s="50"/>
      <c r="C935" s="51" t="s">
        <v>6473</v>
      </c>
      <c r="D935" s="51"/>
      <c r="E935" s="52">
        <v>7.6</v>
      </c>
      <c r="F935" s="52">
        <v>6</v>
      </c>
      <c r="G935" s="50">
        <v>1.6</v>
      </c>
      <c r="H935" s="53">
        <f t="shared" si="60"/>
        <v>5145000</v>
      </c>
      <c r="I935" s="24">
        <f t="shared" si="61"/>
        <v>19260000</v>
      </c>
      <c r="J935" s="23">
        <f t="shared" si="62"/>
        <v>14396000</v>
      </c>
      <c r="K935" s="24">
        <f t="shared" si="63"/>
        <v>18044000</v>
      </c>
    </row>
    <row r="936" spans="1:11" ht="72" x14ac:dyDescent="0.5">
      <c r="A936" s="56">
        <v>807262</v>
      </c>
      <c r="B936" s="50"/>
      <c r="C936" s="51" t="s">
        <v>6474</v>
      </c>
      <c r="D936" s="51"/>
      <c r="E936" s="52">
        <v>7.6</v>
      </c>
      <c r="F936" s="52">
        <v>6</v>
      </c>
      <c r="G936" s="50">
        <v>1.6</v>
      </c>
      <c r="H936" s="53">
        <f t="shared" si="60"/>
        <v>5145000</v>
      </c>
      <c r="I936" s="24">
        <f t="shared" si="61"/>
        <v>19260000</v>
      </c>
      <c r="J936" s="23">
        <f t="shared" si="62"/>
        <v>14396000</v>
      </c>
      <c r="K936" s="24">
        <f t="shared" si="63"/>
        <v>18044000</v>
      </c>
    </row>
    <row r="937" spans="1:11" ht="72" x14ac:dyDescent="0.5">
      <c r="A937" s="56">
        <v>807263</v>
      </c>
      <c r="B937" s="50"/>
      <c r="C937" s="51" t="s">
        <v>6475</v>
      </c>
      <c r="D937" s="51"/>
      <c r="E937" s="52">
        <v>7.6</v>
      </c>
      <c r="F937" s="52">
        <v>6</v>
      </c>
      <c r="G937" s="50">
        <v>1.6</v>
      </c>
      <c r="H937" s="53">
        <f t="shared" si="60"/>
        <v>5145000</v>
      </c>
      <c r="I937" s="24">
        <f t="shared" si="61"/>
        <v>19260000</v>
      </c>
      <c r="J937" s="23">
        <f t="shared" si="62"/>
        <v>14396000</v>
      </c>
      <c r="K937" s="24">
        <f t="shared" si="63"/>
        <v>18044000</v>
      </c>
    </row>
    <row r="938" spans="1:11" ht="72" x14ac:dyDescent="0.5">
      <c r="A938" s="56">
        <v>807264</v>
      </c>
      <c r="B938" s="50"/>
      <c r="C938" s="51" t="s">
        <v>6476</v>
      </c>
      <c r="D938" s="51"/>
      <c r="E938" s="52">
        <v>7.6</v>
      </c>
      <c r="F938" s="52">
        <v>6</v>
      </c>
      <c r="G938" s="50">
        <v>1.6</v>
      </c>
      <c r="H938" s="53">
        <f t="shared" si="60"/>
        <v>5145000</v>
      </c>
      <c r="I938" s="24">
        <f t="shared" si="61"/>
        <v>19260000</v>
      </c>
      <c r="J938" s="23">
        <f t="shared" si="62"/>
        <v>14396000</v>
      </c>
      <c r="K938" s="24">
        <f t="shared" si="63"/>
        <v>18044000</v>
      </c>
    </row>
    <row r="939" spans="1:11" ht="90" x14ac:dyDescent="0.5">
      <c r="A939" s="56">
        <v>807265</v>
      </c>
      <c r="B939" s="50"/>
      <c r="C939" s="51" t="s">
        <v>6477</v>
      </c>
      <c r="D939" s="51"/>
      <c r="E939" s="52">
        <v>7.6</v>
      </c>
      <c r="F939" s="52">
        <v>6</v>
      </c>
      <c r="G939" s="50">
        <v>1.6</v>
      </c>
      <c r="H939" s="53">
        <f t="shared" si="60"/>
        <v>5145000</v>
      </c>
      <c r="I939" s="24">
        <f t="shared" si="61"/>
        <v>19260000</v>
      </c>
      <c r="J939" s="23">
        <f t="shared" si="62"/>
        <v>14396000</v>
      </c>
      <c r="K939" s="24">
        <f t="shared" si="63"/>
        <v>18044000</v>
      </c>
    </row>
    <row r="940" spans="1:11" ht="54" x14ac:dyDescent="0.5">
      <c r="A940" s="56">
        <v>807266</v>
      </c>
      <c r="B940" s="50"/>
      <c r="C940" s="51" t="s">
        <v>6478</v>
      </c>
      <c r="D940" s="51"/>
      <c r="E940" s="52">
        <v>7.6</v>
      </c>
      <c r="F940" s="52">
        <v>6</v>
      </c>
      <c r="G940" s="50">
        <v>1.6</v>
      </c>
      <c r="H940" s="53">
        <f t="shared" si="60"/>
        <v>5145000</v>
      </c>
      <c r="I940" s="24">
        <f t="shared" si="61"/>
        <v>19260000</v>
      </c>
      <c r="J940" s="23">
        <f t="shared" si="62"/>
        <v>14396000</v>
      </c>
      <c r="K940" s="24">
        <f t="shared" si="63"/>
        <v>18044000</v>
      </c>
    </row>
    <row r="941" spans="1:11" ht="72" x14ac:dyDescent="0.5">
      <c r="A941" s="56">
        <v>807267</v>
      </c>
      <c r="B941" s="50"/>
      <c r="C941" s="51" t="s">
        <v>6479</v>
      </c>
      <c r="D941" s="51"/>
      <c r="E941" s="52">
        <v>7.6</v>
      </c>
      <c r="F941" s="52">
        <v>6</v>
      </c>
      <c r="G941" s="50">
        <v>1.6</v>
      </c>
      <c r="H941" s="53">
        <f t="shared" si="60"/>
        <v>5145000</v>
      </c>
      <c r="I941" s="24">
        <f t="shared" si="61"/>
        <v>19260000</v>
      </c>
      <c r="J941" s="23">
        <f t="shared" si="62"/>
        <v>14396000</v>
      </c>
      <c r="K941" s="24">
        <f t="shared" si="63"/>
        <v>18044000</v>
      </c>
    </row>
    <row r="942" spans="1:11" ht="72" x14ac:dyDescent="0.5">
      <c r="A942" s="56">
        <v>807268</v>
      </c>
      <c r="B942" s="50"/>
      <c r="C942" s="51" t="s">
        <v>6480</v>
      </c>
      <c r="D942" s="51"/>
      <c r="E942" s="52">
        <v>7.6</v>
      </c>
      <c r="F942" s="52">
        <v>6</v>
      </c>
      <c r="G942" s="50">
        <v>1.6</v>
      </c>
      <c r="H942" s="53">
        <f t="shared" si="60"/>
        <v>5145000</v>
      </c>
      <c r="I942" s="24">
        <f t="shared" si="61"/>
        <v>19260000</v>
      </c>
      <c r="J942" s="23">
        <f t="shared" si="62"/>
        <v>14396000</v>
      </c>
      <c r="K942" s="24">
        <f t="shared" si="63"/>
        <v>18044000</v>
      </c>
    </row>
    <row r="943" spans="1:11" ht="90" x14ac:dyDescent="0.5">
      <c r="A943" s="56">
        <v>807269</v>
      </c>
      <c r="B943" s="50"/>
      <c r="C943" s="51" t="s">
        <v>6481</v>
      </c>
      <c r="D943" s="51"/>
      <c r="E943" s="52">
        <v>7.6</v>
      </c>
      <c r="F943" s="52">
        <v>6</v>
      </c>
      <c r="G943" s="50">
        <v>1.6</v>
      </c>
      <c r="H943" s="53">
        <f t="shared" si="60"/>
        <v>5145000</v>
      </c>
      <c r="I943" s="24">
        <f t="shared" si="61"/>
        <v>19260000</v>
      </c>
      <c r="J943" s="23">
        <f t="shared" si="62"/>
        <v>14396000</v>
      </c>
      <c r="K943" s="24">
        <f t="shared" si="63"/>
        <v>18044000</v>
      </c>
    </row>
    <row r="944" spans="1:11" ht="90" x14ac:dyDescent="0.5">
      <c r="A944" s="56">
        <v>807270</v>
      </c>
      <c r="B944" s="50"/>
      <c r="C944" s="51" t="s">
        <v>6482</v>
      </c>
      <c r="D944" s="51"/>
      <c r="E944" s="52">
        <v>7.6</v>
      </c>
      <c r="F944" s="52">
        <v>6</v>
      </c>
      <c r="G944" s="50">
        <v>1.6</v>
      </c>
      <c r="H944" s="53">
        <f t="shared" si="60"/>
        <v>5145000</v>
      </c>
      <c r="I944" s="24">
        <f t="shared" si="61"/>
        <v>19260000</v>
      </c>
      <c r="J944" s="23">
        <f t="shared" si="62"/>
        <v>14396000</v>
      </c>
      <c r="K944" s="24">
        <f t="shared" si="63"/>
        <v>18044000</v>
      </c>
    </row>
    <row r="945" spans="1:11" ht="72" x14ac:dyDescent="0.5">
      <c r="A945" s="56">
        <v>807271</v>
      </c>
      <c r="B945" s="50"/>
      <c r="C945" s="51" t="s">
        <v>6483</v>
      </c>
      <c r="D945" s="51"/>
      <c r="E945" s="52">
        <v>7.6</v>
      </c>
      <c r="F945" s="52">
        <v>6</v>
      </c>
      <c r="G945" s="50">
        <v>1.6</v>
      </c>
      <c r="H945" s="53">
        <f t="shared" si="60"/>
        <v>5145000</v>
      </c>
      <c r="I945" s="24">
        <f t="shared" si="61"/>
        <v>19260000</v>
      </c>
      <c r="J945" s="23">
        <f t="shared" si="62"/>
        <v>14396000</v>
      </c>
      <c r="K945" s="24">
        <f t="shared" si="63"/>
        <v>18044000</v>
      </c>
    </row>
    <row r="946" spans="1:11" ht="72" x14ac:dyDescent="0.5">
      <c r="A946" s="56">
        <v>807272</v>
      </c>
      <c r="B946" s="50"/>
      <c r="C946" s="51" t="s">
        <v>6484</v>
      </c>
      <c r="D946" s="51"/>
      <c r="E946" s="52">
        <v>7.6</v>
      </c>
      <c r="F946" s="52">
        <v>6</v>
      </c>
      <c r="G946" s="50">
        <v>1.6</v>
      </c>
      <c r="H946" s="53">
        <f t="shared" si="60"/>
        <v>5145000</v>
      </c>
      <c r="I946" s="24">
        <f t="shared" si="61"/>
        <v>19260000</v>
      </c>
      <c r="J946" s="23">
        <f t="shared" si="62"/>
        <v>14396000</v>
      </c>
      <c r="K946" s="24">
        <f t="shared" si="63"/>
        <v>18044000</v>
      </c>
    </row>
    <row r="947" spans="1:11" ht="72" x14ac:dyDescent="0.5">
      <c r="A947" s="56">
        <v>807273</v>
      </c>
      <c r="B947" s="50"/>
      <c r="C947" s="51" t="s">
        <v>6485</v>
      </c>
      <c r="D947" s="51"/>
      <c r="E947" s="52">
        <v>7.6</v>
      </c>
      <c r="F947" s="52">
        <v>6</v>
      </c>
      <c r="G947" s="50">
        <v>1.6</v>
      </c>
      <c r="H947" s="53">
        <f t="shared" si="60"/>
        <v>5145000</v>
      </c>
      <c r="I947" s="24">
        <f t="shared" si="61"/>
        <v>19260000</v>
      </c>
      <c r="J947" s="23">
        <f t="shared" si="62"/>
        <v>14396000</v>
      </c>
      <c r="K947" s="24">
        <f t="shared" si="63"/>
        <v>18044000</v>
      </c>
    </row>
    <row r="948" spans="1:11" ht="72" x14ac:dyDescent="0.5">
      <c r="A948" s="56">
        <v>807274</v>
      </c>
      <c r="B948" s="50"/>
      <c r="C948" s="51" t="s">
        <v>6486</v>
      </c>
      <c r="D948" s="51"/>
      <c r="E948" s="52">
        <v>7.6</v>
      </c>
      <c r="F948" s="52">
        <v>6</v>
      </c>
      <c r="G948" s="50">
        <v>1.6</v>
      </c>
      <c r="H948" s="53">
        <f t="shared" si="60"/>
        <v>5145000</v>
      </c>
      <c r="I948" s="24">
        <f t="shared" si="61"/>
        <v>19260000</v>
      </c>
      <c r="J948" s="23">
        <f t="shared" si="62"/>
        <v>14396000</v>
      </c>
      <c r="K948" s="24">
        <f t="shared" si="63"/>
        <v>18044000</v>
      </c>
    </row>
    <row r="949" spans="1:11" ht="72" x14ac:dyDescent="0.5">
      <c r="A949" s="56">
        <v>807275</v>
      </c>
      <c r="B949" s="50"/>
      <c r="C949" s="51" t="s">
        <v>6487</v>
      </c>
      <c r="D949" s="51"/>
      <c r="E949" s="52">
        <v>7.6</v>
      </c>
      <c r="F949" s="52">
        <v>6</v>
      </c>
      <c r="G949" s="50">
        <v>1.6</v>
      </c>
      <c r="H949" s="53">
        <f t="shared" si="60"/>
        <v>5145000</v>
      </c>
      <c r="I949" s="24">
        <f t="shared" si="61"/>
        <v>19260000</v>
      </c>
      <c r="J949" s="23">
        <f t="shared" si="62"/>
        <v>14396000</v>
      </c>
      <c r="K949" s="24">
        <f t="shared" si="63"/>
        <v>18044000</v>
      </c>
    </row>
    <row r="950" spans="1:11" ht="72" x14ac:dyDescent="0.5">
      <c r="A950" s="56">
        <v>807276</v>
      </c>
      <c r="B950" s="50"/>
      <c r="C950" s="51" t="s">
        <v>6488</v>
      </c>
      <c r="D950" s="51"/>
      <c r="E950" s="52">
        <v>7.6</v>
      </c>
      <c r="F950" s="52">
        <v>6</v>
      </c>
      <c r="G950" s="50">
        <v>1.6</v>
      </c>
      <c r="H950" s="53">
        <f t="shared" ref="H950:H1013" si="64">F950*553500+G950*1140000</f>
        <v>5145000</v>
      </c>
      <c r="I950" s="24">
        <f t="shared" si="61"/>
        <v>19260000</v>
      </c>
      <c r="J950" s="23">
        <f t="shared" si="62"/>
        <v>14396000</v>
      </c>
      <c r="K950" s="24">
        <f t="shared" si="63"/>
        <v>18044000</v>
      </c>
    </row>
    <row r="951" spans="1:11" ht="72" x14ac:dyDescent="0.5">
      <c r="A951" s="56">
        <v>807277</v>
      </c>
      <c r="B951" s="50"/>
      <c r="C951" s="51" t="s">
        <v>6489</v>
      </c>
      <c r="D951" s="51"/>
      <c r="E951" s="52">
        <v>7.6</v>
      </c>
      <c r="F951" s="52">
        <v>6</v>
      </c>
      <c r="G951" s="50">
        <v>1.6</v>
      </c>
      <c r="H951" s="53">
        <f t="shared" si="64"/>
        <v>5145000</v>
      </c>
      <c r="I951" s="24">
        <f t="shared" si="61"/>
        <v>19260000</v>
      </c>
      <c r="J951" s="23">
        <f t="shared" si="62"/>
        <v>14396000</v>
      </c>
      <c r="K951" s="24">
        <f t="shared" si="63"/>
        <v>18044000</v>
      </c>
    </row>
    <row r="952" spans="1:11" ht="72" x14ac:dyDescent="0.5">
      <c r="A952" s="56">
        <v>807278</v>
      </c>
      <c r="B952" s="50"/>
      <c r="C952" s="51" t="s">
        <v>6490</v>
      </c>
      <c r="D952" s="51"/>
      <c r="E952" s="52">
        <v>7.6</v>
      </c>
      <c r="F952" s="52">
        <v>6</v>
      </c>
      <c r="G952" s="50">
        <v>1.6</v>
      </c>
      <c r="H952" s="53">
        <f t="shared" si="64"/>
        <v>5145000</v>
      </c>
      <c r="I952" s="24">
        <f t="shared" si="61"/>
        <v>19260000</v>
      </c>
      <c r="J952" s="23">
        <f t="shared" si="62"/>
        <v>14396000</v>
      </c>
      <c r="K952" s="24">
        <f t="shared" si="63"/>
        <v>18044000</v>
      </c>
    </row>
    <row r="953" spans="1:11" ht="72" x14ac:dyDescent="0.5">
      <c r="A953" s="56">
        <v>807279</v>
      </c>
      <c r="B953" s="50"/>
      <c r="C953" s="51" t="s">
        <v>6491</v>
      </c>
      <c r="D953" s="51"/>
      <c r="E953" s="52">
        <v>7.6</v>
      </c>
      <c r="F953" s="52">
        <v>6</v>
      </c>
      <c r="G953" s="50">
        <v>1.6</v>
      </c>
      <c r="H953" s="53">
        <f t="shared" si="64"/>
        <v>5145000</v>
      </c>
      <c r="I953" s="24">
        <f t="shared" si="61"/>
        <v>19260000</v>
      </c>
      <c r="J953" s="23">
        <f t="shared" si="62"/>
        <v>14396000</v>
      </c>
      <c r="K953" s="24">
        <f t="shared" si="63"/>
        <v>18044000</v>
      </c>
    </row>
    <row r="954" spans="1:11" ht="72" x14ac:dyDescent="0.5">
      <c r="A954" s="56">
        <v>807280</v>
      </c>
      <c r="B954" s="50"/>
      <c r="C954" s="51" t="s">
        <v>6492</v>
      </c>
      <c r="D954" s="51"/>
      <c r="E954" s="52">
        <v>7.6</v>
      </c>
      <c r="F954" s="52">
        <v>6</v>
      </c>
      <c r="G954" s="50">
        <v>1.6</v>
      </c>
      <c r="H954" s="53">
        <f t="shared" si="64"/>
        <v>5145000</v>
      </c>
      <c r="I954" s="24">
        <f t="shared" si="61"/>
        <v>19260000</v>
      </c>
      <c r="J954" s="23">
        <f t="shared" si="62"/>
        <v>14396000</v>
      </c>
      <c r="K954" s="24">
        <f t="shared" si="63"/>
        <v>18044000</v>
      </c>
    </row>
    <row r="955" spans="1:11" ht="72" x14ac:dyDescent="0.5">
      <c r="A955" s="56">
        <v>807281</v>
      </c>
      <c r="B955" s="50"/>
      <c r="C955" s="51" t="s">
        <v>6493</v>
      </c>
      <c r="D955" s="51"/>
      <c r="E955" s="52">
        <v>7.6</v>
      </c>
      <c r="F955" s="52">
        <v>6</v>
      </c>
      <c r="G955" s="50">
        <v>1.6</v>
      </c>
      <c r="H955" s="53">
        <f t="shared" si="64"/>
        <v>5145000</v>
      </c>
      <c r="I955" s="24">
        <f t="shared" si="61"/>
        <v>19260000</v>
      </c>
      <c r="J955" s="23">
        <f t="shared" si="62"/>
        <v>14396000</v>
      </c>
      <c r="K955" s="24">
        <f t="shared" si="63"/>
        <v>18044000</v>
      </c>
    </row>
    <row r="956" spans="1:11" ht="72" x14ac:dyDescent="0.5">
      <c r="A956" s="56">
        <v>807282</v>
      </c>
      <c r="B956" s="50"/>
      <c r="C956" s="51" t="s">
        <v>6494</v>
      </c>
      <c r="D956" s="51"/>
      <c r="E956" s="52">
        <v>7.6</v>
      </c>
      <c r="F956" s="52">
        <v>6</v>
      </c>
      <c r="G956" s="50">
        <v>1.6</v>
      </c>
      <c r="H956" s="53">
        <f t="shared" si="64"/>
        <v>5145000</v>
      </c>
      <c r="I956" s="24">
        <f t="shared" si="61"/>
        <v>19260000</v>
      </c>
      <c r="J956" s="23">
        <f t="shared" si="62"/>
        <v>14396000</v>
      </c>
      <c r="K956" s="24">
        <f t="shared" si="63"/>
        <v>18044000</v>
      </c>
    </row>
    <row r="957" spans="1:11" ht="72" x14ac:dyDescent="0.5">
      <c r="A957" s="56">
        <v>807283</v>
      </c>
      <c r="B957" s="50"/>
      <c r="C957" s="51" t="s">
        <v>6495</v>
      </c>
      <c r="D957" s="51"/>
      <c r="E957" s="52">
        <v>7.6</v>
      </c>
      <c r="F957" s="52">
        <v>6</v>
      </c>
      <c r="G957" s="50">
        <v>1.6</v>
      </c>
      <c r="H957" s="53">
        <f t="shared" si="64"/>
        <v>5145000</v>
      </c>
      <c r="I957" s="24">
        <f t="shared" si="61"/>
        <v>19260000</v>
      </c>
      <c r="J957" s="23">
        <f t="shared" si="62"/>
        <v>14396000</v>
      </c>
      <c r="K957" s="24">
        <f t="shared" si="63"/>
        <v>18044000</v>
      </c>
    </row>
    <row r="958" spans="1:11" ht="72" x14ac:dyDescent="0.5">
      <c r="A958" s="56">
        <v>807284</v>
      </c>
      <c r="B958" s="50"/>
      <c r="C958" s="51" t="s">
        <v>6496</v>
      </c>
      <c r="D958" s="51"/>
      <c r="E958" s="52">
        <v>7.6</v>
      </c>
      <c r="F958" s="52">
        <v>6</v>
      </c>
      <c r="G958" s="50">
        <v>1.6</v>
      </c>
      <c r="H958" s="53">
        <f t="shared" si="64"/>
        <v>5145000</v>
      </c>
      <c r="I958" s="24">
        <f t="shared" si="61"/>
        <v>19260000</v>
      </c>
      <c r="J958" s="23">
        <f t="shared" si="62"/>
        <v>14396000</v>
      </c>
      <c r="K958" s="24">
        <f t="shared" si="63"/>
        <v>18044000</v>
      </c>
    </row>
    <row r="959" spans="1:11" ht="72" x14ac:dyDescent="0.5">
      <c r="A959" s="56">
        <v>807285</v>
      </c>
      <c r="B959" s="50"/>
      <c r="C959" s="51" t="s">
        <v>6497</v>
      </c>
      <c r="D959" s="51"/>
      <c r="E959" s="52">
        <v>7.6</v>
      </c>
      <c r="F959" s="52">
        <v>6</v>
      </c>
      <c r="G959" s="50">
        <v>1.6</v>
      </c>
      <c r="H959" s="53">
        <f t="shared" si="64"/>
        <v>5145000</v>
      </c>
      <c r="I959" s="24">
        <f t="shared" si="61"/>
        <v>19260000</v>
      </c>
      <c r="J959" s="23">
        <f t="shared" si="62"/>
        <v>14396000</v>
      </c>
      <c r="K959" s="24">
        <f t="shared" si="63"/>
        <v>18044000</v>
      </c>
    </row>
    <row r="960" spans="1:11" ht="72" x14ac:dyDescent="0.5">
      <c r="A960" s="56">
        <v>807286</v>
      </c>
      <c r="B960" s="50"/>
      <c r="C960" s="51" t="s">
        <v>6498</v>
      </c>
      <c r="D960" s="51"/>
      <c r="E960" s="52">
        <v>7.6</v>
      </c>
      <c r="F960" s="52">
        <v>6</v>
      </c>
      <c r="G960" s="50">
        <v>1.6</v>
      </c>
      <c r="H960" s="53">
        <f t="shared" si="64"/>
        <v>5145000</v>
      </c>
      <c r="I960" s="24">
        <f t="shared" si="61"/>
        <v>19260000</v>
      </c>
      <c r="J960" s="23">
        <f t="shared" si="62"/>
        <v>14396000</v>
      </c>
      <c r="K960" s="24">
        <f t="shared" si="63"/>
        <v>18044000</v>
      </c>
    </row>
    <row r="961" spans="1:11" ht="72" x14ac:dyDescent="0.5">
      <c r="A961" s="56">
        <v>807287</v>
      </c>
      <c r="B961" s="50"/>
      <c r="C961" s="51" t="s">
        <v>6499</v>
      </c>
      <c r="D961" s="51"/>
      <c r="E961" s="52">
        <v>7.6</v>
      </c>
      <c r="F961" s="52">
        <v>6</v>
      </c>
      <c r="G961" s="50">
        <v>1.6</v>
      </c>
      <c r="H961" s="53">
        <f t="shared" si="64"/>
        <v>5145000</v>
      </c>
      <c r="I961" s="24">
        <f t="shared" si="61"/>
        <v>19260000</v>
      </c>
      <c r="J961" s="23">
        <f t="shared" si="62"/>
        <v>14396000</v>
      </c>
      <c r="K961" s="24">
        <f t="shared" si="63"/>
        <v>18044000</v>
      </c>
    </row>
    <row r="962" spans="1:11" ht="72" x14ac:dyDescent="0.5">
      <c r="A962" s="56">
        <v>807288</v>
      </c>
      <c r="B962" s="50"/>
      <c r="C962" s="51" t="s">
        <v>6500</v>
      </c>
      <c r="D962" s="51"/>
      <c r="E962" s="52">
        <v>7.6</v>
      </c>
      <c r="F962" s="52">
        <v>6</v>
      </c>
      <c r="G962" s="50">
        <v>1.6</v>
      </c>
      <c r="H962" s="53">
        <f t="shared" si="64"/>
        <v>5145000</v>
      </c>
      <c r="I962" s="24">
        <f t="shared" si="61"/>
        <v>19260000</v>
      </c>
      <c r="J962" s="23">
        <f t="shared" si="62"/>
        <v>14396000</v>
      </c>
      <c r="K962" s="24">
        <f t="shared" si="63"/>
        <v>18044000</v>
      </c>
    </row>
    <row r="963" spans="1:11" ht="90" x14ac:dyDescent="0.5">
      <c r="A963" s="56">
        <v>807289</v>
      </c>
      <c r="B963" s="50"/>
      <c r="C963" s="51" t="s">
        <v>6501</v>
      </c>
      <c r="D963" s="51"/>
      <c r="E963" s="52">
        <v>7.6</v>
      </c>
      <c r="F963" s="52">
        <v>6</v>
      </c>
      <c r="G963" s="50">
        <v>1.6</v>
      </c>
      <c r="H963" s="53">
        <f t="shared" si="64"/>
        <v>5145000</v>
      </c>
      <c r="I963" s="24">
        <f t="shared" ref="I963:I1026" si="65">F963*1850000+G963*5100000</f>
        <v>19260000</v>
      </c>
      <c r="J963" s="23">
        <f t="shared" ref="J963:J1026" si="66">F963*1850000+G963*2060000</f>
        <v>14396000</v>
      </c>
      <c r="K963" s="24">
        <f t="shared" ref="K963:K1026" si="67">F963*1850000+G963*4340000</f>
        <v>18044000</v>
      </c>
    </row>
    <row r="964" spans="1:11" ht="72" x14ac:dyDescent="0.5">
      <c r="A964" s="56">
        <v>807291</v>
      </c>
      <c r="B964" s="50"/>
      <c r="C964" s="51" t="s">
        <v>6502</v>
      </c>
      <c r="D964" s="51"/>
      <c r="E964" s="52">
        <v>7.6</v>
      </c>
      <c r="F964" s="52">
        <v>6</v>
      </c>
      <c r="G964" s="50">
        <v>1.6</v>
      </c>
      <c r="H964" s="53">
        <f t="shared" si="64"/>
        <v>5145000</v>
      </c>
      <c r="I964" s="24">
        <f t="shared" si="65"/>
        <v>19260000</v>
      </c>
      <c r="J964" s="23">
        <f t="shared" si="66"/>
        <v>14396000</v>
      </c>
      <c r="K964" s="24">
        <f t="shared" si="67"/>
        <v>18044000</v>
      </c>
    </row>
    <row r="965" spans="1:11" ht="72" x14ac:dyDescent="0.5">
      <c r="A965" s="56">
        <v>807292</v>
      </c>
      <c r="B965" s="50"/>
      <c r="C965" s="51" t="s">
        <v>6503</v>
      </c>
      <c r="D965" s="51"/>
      <c r="E965" s="52">
        <v>7.6</v>
      </c>
      <c r="F965" s="52">
        <v>6</v>
      </c>
      <c r="G965" s="50">
        <v>1.6</v>
      </c>
      <c r="H965" s="53">
        <f t="shared" si="64"/>
        <v>5145000</v>
      </c>
      <c r="I965" s="24">
        <f t="shared" si="65"/>
        <v>19260000</v>
      </c>
      <c r="J965" s="23">
        <f t="shared" si="66"/>
        <v>14396000</v>
      </c>
      <c r="K965" s="24">
        <f t="shared" si="67"/>
        <v>18044000</v>
      </c>
    </row>
    <row r="966" spans="1:11" ht="54" x14ac:dyDescent="0.5">
      <c r="A966" s="56">
        <v>807293</v>
      </c>
      <c r="B966" s="50"/>
      <c r="C966" s="55" t="s">
        <v>4552</v>
      </c>
      <c r="D966" s="51"/>
      <c r="E966" s="52">
        <v>7.6</v>
      </c>
      <c r="F966" s="52">
        <v>6</v>
      </c>
      <c r="G966" s="50">
        <v>1.6</v>
      </c>
      <c r="H966" s="53">
        <f t="shared" si="64"/>
        <v>5145000</v>
      </c>
      <c r="I966" s="24">
        <f t="shared" si="65"/>
        <v>19260000</v>
      </c>
      <c r="J966" s="23">
        <f t="shared" si="66"/>
        <v>14396000</v>
      </c>
      <c r="K966" s="24">
        <f t="shared" si="67"/>
        <v>18044000</v>
      </c>
    </row>
    <row r="967" spans="1:11" ht="54" x14ac:dyDescent="0.5">
      <c r="A967" s="56">
        <v>807294</v>
      </c>
      <c r="B967" s="50"/>
      <c r="C967" s="55" t="s">
        <v>4553</v>
      </c>
      <c r="D967" s="51"/>
      <c r="E967" s="52">
        <v>9.4</v>
      </c>
      <c r="F967" s="52">
        <v>7</v>
      </c>
      <c r="G967" s="50">
        <v>2.4</v>
      </c>
      <c r="H967" s="53">
        <f t="shared" si="64"/>
        <v>6610500</v>
      </c>
      <c r="I967" s="24">
        <f t="shared" si="65"/>
        <v>25190000</v>
      </c>
      <c r="J967" s="23">
        <f t="shared" si="66"/>
        <v>17894000</v>
      </c>
      <c r="K967" s="24">
        <f t="shared" si="67"/>
        <v>23366000</v>
      </c>
    </row>
    <row r="968" spans="1:11" ht="54" x14ac:dyDescent="0.5">
      <c r="A968" s="56">
        <v>807295</v>
      </c>
      <c r="B968" s="50"/>
      <c r="C968" s="51" t="s">
        <v>6504</v>
      </c>
      <c r="D968" s="51"/>
      <c r="E968" s="52">
        <v>9.4</v>
      </c>
      <c r="F968" s="52">
        <v>7</v>
      </c>
      <c r="G968" s="50">
        <v>2.4</v>
      </c>
      <c r="H968" s="53">
        <f t="shared" si="64"/>
        <v>6610500</v>
      </c>
      <c r="I968" s="24">
        <f t="shared" si="65"/>
        <v>25190000</v>
      </c>
      <c r="J968" s="23">
        <f t="shared" si="66"/>
        <v>17894000</v>
      </c>
      <c r="K968" s="24">
        <f t="shared" si="67"/>
        <v>23366000</v>
      </c>
    </row>
    <row r="969" spans="1:11" ht="72" x14ac:dyDescent="0.5">
      <c r="A969" s="56">
        <v>807296</v>
      </c>
      <c r="B969" s="50"/>
      <c r="C969" s="51" t="s">
        <v>6505</v>
      </c>
      <c r="D969" s="51"/>
      <c r="E969" s="52">
        <v>9.4</v>
      </c>
      <c r="F969" s="52">
        <v>7</v>
      </c>
      <c r="G969" s="50">
        <v>2.4</v>
      </c>
      <c r="H969" s="53">
        <f t="shared" si="64"/>
        <v>6610500</v>
      </c>
      <c r="I969" s="24">
        <f t="shared" si="65"/>
        <v>25190000</v>
      </c>
      <c r="J969" s="23">
        <f t="shared" si="66"/>
        <v>17894000</v>
      </c>
      <c r="K969" s="24">
        <f t="shared" si="67"/>
        <v>23366000</v>
      </c>
    </row>
    <row r="970" spans="1:11" ht="72" x14ac:dyDescent="0.5">
      <c r="A970" s="56">
        <v>807298</v>
      </c>
      <c r="B970" s="50"/>
      <c r="C970" s="51" t="s">
        <v>6506</v>
      </c>
      <c r="D970" s="51"/>
      <c r="E970" s="52">
        <v>9.4</v>
      </c>
      <c r="F970" s="52">
        <v>7</v>
      </c>
      <c r="G970" s="50">
        <v>2.4</v>
      </c>
      <c r="H970" s="53">
        <f t="shared" si="64"/>
        <v>6610500</v>
      </c>
      <c r="I970" s="24">
        <f t="shared" si="65"/>
        <v>25190000</v>
      </c>
      <c r="J970" s="23">
        <f t="shared" si="66"/>
        <v>17894000</v>
      </c>
      <c r="K970" s="24">
        <f t="shared" si="67"/>
        <v>23366000</v>
      </c>
    </row>
    <row r="971" spans="1:11" ht="72" x14ac:dyDescent="0.5">
      <c r="A971" s="56">
        <v>807299</v>
      </c>
      <c r="B971" s="50"/>
      <c r="C971" s="51" t="s">
        <v>6507</v>
      </c>
      <c r="D971" s="51"/>
      <c r="E971" s="52">
        <v>9.4</v>
      </c>
      <c r="F971" s="52">
        <v>7</v>
      </c>
      <c r="G971" s="50">
        <v>2.4</v>
      </c>
      <c r="H971" s="53">
        <f t="shared" si="64"/>
        <v>6610500</v>
      </c>
      <c r="I971" s="24">
        <f t="shared" si="65"/>
        <v>25190000</v>
      </c>
      <c r="J971" s="23">
        <f t="shared" si="66"/>
        <v>17894000</v>
      </c>
      <c r="K971" s="24">
        <f t="shared" si="67"/>
        <v>23366000</v>
      </c>
    </row>
    <row r="972" spans="1:11" ht="72" x14ac:dyDescent="0.5">
      <c r="A972" s="56">
        <v>807300</v>
      </c>
      <c r="B972" s="50"/>
      <c r="C972" s="51" t="s">
        <v>6508</v>
      </c>
      <c r="D972" s="51"/>
      <c r="E972" s="52">
        <v>9.4</v>
      </c>
      <c r="F972" s="52">
        <v>7</v>
      </c>
      <c r="G972" s="50">
        <v>2.4</v>
      </c>
      <c r="H972" s="53">
        <f t="shared" si="64"/>
        <v>6610500</v>
      </c>
      <c r="I972" s="24">
        <f t="shared" si="65"/>
        <v>25190000</v>
      </c>
      <c r="J972" s="23">
        <f t="shared" si="66"/>
        <v>17894000</v>
      </c>
      <c r="K972" s="24">
        <f t="shared" si="67"/>
        <v>23366000</v>
      </c>
    </row>
    <row r="973" spans="1:11" ht="72" x14ac:dyDescent="0.5">
      <c r="A973" s="56">
        <v>807303</v>
      </c>
      <c r="B973" s="50"/>
      <c r="C973" s="51" t="s">
        <v>6509</v>
      </c>
      <c r="D973" s="51"/>
      <c r="E973" s="52">
        <v>9.4</v>
      </c>
      <c r="F973" s="52">
        <v>7</v>
      </c>
      <c r="G973" s="50">
        <v>2.4</v>
      </c>
      <c r="H973" s="53">
        <f t="shared" si="64"/>
        <v>6610500</v>
      </c>
      <c r="I973" s="24">
        <f t="shared" si="65"/>
        <v>25190000</v>
      </c>
      <c r="J973" s="23">
        <f t="shared" si="66"/>
        <v>17894000</v>
      </c>
      <c r="K973" s="24">
        <f t="shared" si="67"/>
        <v>23366000</v>
      </c>
    </row>
    <row r="974" spans="1:11" ht="72" x14ac:dyDescent="0.5">
      <c r="A974" s="56">
        <v>807304</v>
      </c>
      <c r="B974" s="50"/>
      <c r="C974" s="51" t="s">
        <v>6510</v>
      </c>
      <c r="D974" s="51"/>
      <c r="E974" s="52">
        <v>9.4</v>
      </c>
      <c r="F974" s="52">
        <v>7</v>
      </c>
      <c r="G974" s="50">
        <v>2.4</v>
      </c>
      <c r="H974" s="53">
        <f t="shared" si="64"/>
        <v>6610500</v>
      </c>
      <c r="I974" s="24">
        <f t="shared" si="65"/>
        <v>25190000</v>
      </c>
      <c r="J974" s="23">
        <f t="shared" si="66"/>
        <v>17894000</v>
      </c>
      <c r="K974" s="24">
        <f t="shared" si="67"/>
        <v>23366000</v>
      </c>
    </row>
    <row r="975" spans="1:11" ht="72" x14ac:dyDescent="0.5">
      <c r="A975" s="56">
        <v>807305</v>
      </c>
      <c r="B975" s="50"/>
      <c r="C975" s="51" t="s">
        <v>6511</v>
      </c>
      <c r="D975" s="51"/>
      <c r="E975" s="52">
        <v>9.4</v>
      </c>
      <c r="F975" s="52">
        <v>7</v>
      </c>
      <c r="G975" s="50">
        <v>2.4</v>
      </c>
      <c r="H975" s="53">
        <f t="shared" si="64"/>
        <v>6610500</v>
      </c>
      <c r="I975" s="24">
        <f t="shared" si="65"/>
        <v>25190000</v>
      </c>
      <c r="J975" s="23">
        <f t="shared" si="66"/>
        <v>17894000</v>
      </c>
      <c r="K975" s="24">
        <f t="shared" si="67"/>
        <v>23366000</v>
      </c>
    </row>
    <row r="976" spans="1:11" ht="72" x14ac:dyDescent="0.5">
      <c r="A976" s="56">
        <v>807306</v>
      </c>
      <c r="B976" s="50"/>
      <c r="C976" s="51" t="s">
        <v>6512</v>
      </c>
      <c r="D976" s="51"/>
      <c r="E976" s="52">
        <v>9.4</v>
      </c>
      <c r="F976" s="52">
        <v>7</v>
      </c>
      <c r="G976" s="50">
        <v>2.4</v>
      </c>
      <c r="H976" s="53">
        <f t="shared" si="64"/>
        <v>6610500</v>
      </c>
      <c r="I976" s="24">
        <f t="shared" si="65"/>
        <v>25190000</v>
      </c>
      <c r="J976" s="23">
        <f t="shared" si="66"/>
        <v>17894000</v>
      </c>
      <c r="K976" s="24">
        <f t="shared" si="67"/>
        <v>23366000</v>
      </c>
    </row>
    <row r="977" spans="1:11" ht="72" x14ac:dyDescent="0.5">
      <c r="A977" s="56">
        <v>807307</v>
      </c>
      <c r="B977" s="50"/>
      <c r="C977" s="51" t="s">
        <v>6513</v>
      </c>
      <c r="D977" s="51"/>
      <c r="E977" s="52">
        <v>9.4</v>
      </c>
      <c r="F977" s="52">
        <v>7</v>
      </c>
      <c r="G977" s="50">
        <v>2.4</v>
      </c>
      <c r="H977" s="53">
        <f t="shared" si="64"/>
        <v>6610500</v>
      </c>
      <c r="I977" s="24">
        <f t="shared" si="65"/>
        <v>25190000</v>
      </c>
      <c r="J977" s="23">
        <f t="shared" si="66"/>
        <v>17894000</v>
      </c>
      <c r="K977" s="24">
        <f t="shared" si="67"/>
        <v>23366000</v>
      </c>
    </row>
    <row r="978" spans="1:11" ht="90" x14ac:dyDescent="0.5">
      <c r="A978" s="56">
        <v>807308</v>
      </c>
      <c r="B978" s="50"/>
      <c r="C978" s="51" t="s">
        <v>6514</v>
      </c>
      <c r="D978" s="51"/>
      <c r="E978" s="52">
        <v>9.4</v>
      </c>
      <c r="F978" s="52">
        <v>7</v>
      </c>
      <c r="G978" s="50">
        <v>2.4</v>
      </c>
      <c r="H978" s="53">
        <f t="shared" si="64"/>
        <v>6610500</v>
      </c>
      <c r="I978" s="24">
        <f t="shared" si="65"/>
        <v>25190000</v>
      </c>
      <c r="J978" s="23">
        <f t="shared" si="66"/>
        <v>17894000</v>
      </c>
      <c r="K978" s="24">
        <f t="shared" si="67"/>
        <v>23366000</v>
      </c>
    </row>
    <row r="979" spans="1:11" ht="72" x14ac:dyDescent="0.5">
      <c r="A979" s="56">
        <v>807309</v>
      </c>
      <c r="B979" s="50"/>
      <c r="C979" s="51" t="s">
        <v>6515</v>
      </c>
      <c r="D979" s="51"/>
      <c r="E979" s="52">
        <v>9.4</v>
      </c>
      <c r="F979" s="52">
        <v>7</v>
      </c>
      <c r="G979" s="50">
        <v>2.4</v>
      </c>
      <c r="H979" s="53">
        <f t="shared" si="64"/>
        <v>6610500</v>
      </c>
      <c r="I979" s="24">
        <f t="shared" si="65"/>
        <v>25190000</v>
      </c>
      <c r="J979" s="23">
        <f t="shared" si="66"/>
        <v>17894000</v>
      </c>
      <c r="K979" s="24">
        <f t="shared" si="67"/>
        <v>23366000</v>
      </c>
    </row>
    <row r="980" spans="1:11" ht="72" x14ac:dyDescent="0.5">
      <c r="A980" s="56">
        <v>807310</v>
      </c>
      <c r="B980" s="50"/>
      <c r="C980" s="51" t="s">
        <v>6516</v>
      </c>
      <c r="D980" s="51"/>
      <c r="E980" s="52">
        <v>14</v>
      </c>
      <c r="F980" s="52">
        <v>10</v>
      </c>
      <c r="G980" s="50">
        <v>4</v>
      </c>
      <c r="H980" s="53">
        <f t="shared" si="64"/>
        <v>10095000</v>
      </c>
      <c r="I980" s="24">
        <f t="shared" si="65"/>
        <v>38900000</v>
      </c>
      <c r="J980" s="23">
        <f t="shared" si="66"/>
        <v>26740000</v>
      </c>
      <c r="K980" s="24">
        <f t="shared" si="67"/>
        <v>35860000</v>
      </c>
    </row>
    <row r="981" spans="1:11" ht="72" x14ac:dyDescent="0.5">
      <c r="A981" s="56">
        <v>807312</v>
      </c>
      <c r="B981" s="50"/>
      <c r="C981" s="51" t="s">
        <v>6517</v>
      </c>
      <c r="D981" s="51"/>
      <c r="E981" s="52">
        <v>14</v>
      </c>
      <c r="F981" s="52">
        <v>10</v>
      </c>
      <c r="G981" s="50">
        <v>4</v>
      </c>
      <c r="H981" s="53">
        <f t="shared" si="64"/>
        <v>10095000</v>
      </c>
      <c r="I981" s="24">
        <f t="shared" si="65"/>
        <v>38900000</v>
      </c>
      <c r="J981" s="23">
        <f t="shared" si="66"/>
        <v>26740000</v>
      </c>
      <c r="K981" s="24">
        <f t="shared" si="67"/>
        <v>35860000</v>
      </c>
    </row>
    <row r="982" spans="1:11" ht="72" x14ac:dyDescent="0.5">
      <c r="A982" s="56">
        <v>807313</v>
      </c>
      <c r="B982" s="50"/>
      <c r="C982" s="51" t="s">
        <v>6518</v>
      </c>
      <c r="D982" s="51"/>
      <c r="E982" s="52">
        <v>14</v>
      </c>
      <c r="F982" s="52">
        <v>10</v>
      </c>
      <c r="G982" s="50">
        <v>4</v>
      </c>
      <c r="H982" s="53">
        <f t="shared" si="64"/>
        <v>10095000</v>
      </c>
      <c r="I982" s="24">
        <f t="shared" si="65"/>
        <v>38900000</v>
      </c>
      <c r="J982" s="23">
        <f t="shared" si="66"/>
        <v>26740000</v>
      </c>
      <c r="K982" s="24">
        <f t="shared" si="67"/>
        <v>35860000</v>
      </c>
    </row>
    <row r="983" spans="1:11" ht="72" x14ac:dyDescent="0.5">
      <c r="A983" s="56">
        <v>807314</v>
      </c>
      <c r="B983" s="50"/>
      <c r="C983" s="51" t="s">
        <v>6519</v>
      </c>
      <c r="D983" s="51"/>
      <c r="E983" s="52">
        <v>14</v>
      </c>
      <c r="F983" s="52">
        <v>10</v>
      </c>
      <c r="G983" s="50">
        <v>4</v>
      </c>
      <c r="H983" s="53">
        <f t="shared" si="64"/>
        <v>10095000</v>
      </c>
      <c r="I983" s="24">
        <f t="shared" si="65"/>
        <v>38900000</v>
      </c>
      <c r="J983" s="23">
        <f t="shared" si="66"/>
        <v>26740000</v>
      </c>
      <c r="K983" s="24">
        <f t="shared" si="67"/>
        <v>35860000</v>
      </c>
    </row>
    <row r="984" spans="1:11" ht="72" x14ac:dyDescent="0.5">
      <c r="A984" s="56">
        <v>807315</v>
      </c>
      <c r="B984" s="50"/>
      <c r="C984" s="51" t="s">
        <v>6520</v>
      </c>
      <c r="D984" s="51"/>
      <c r="E984" s="52">
        <v>14</v>
      </c>
      <c r="F984" s="52">
        <v>10</v>
      </c>
      <c r="G984" s="50">
        <v>4</v>
      </c>
      <c r="H984" s="53">
        <f t="shared" si="64"/>
        <v>10095000</v>
      </c>
      <c r="I984" s="24">
        <f t="shared" si="65"/>
        <v>38900000</v>
      </c>
      <c r="J984" s="23">
        <f t="shared" si="66"/>
        <v>26740000</v>
      </c>
      <c r="K984" s="24">
        <f t="shared" si="67"/>
        <v>35860000</v>
      </c>
    </row>
    <row r="985" spans="1:11" ht="72" x14ac:dyDescent="0.5">
      <c r="A985" s="56">
        <v>807317</v>
      </c>
      <c r="B985" s="50"/>
      <c r="C985" s="51" t="s">
        <v>6521</v>
      </c>
      <c r="D985" s="51"/>
      <c r="E985" s="52">
        <v>14</v>
      </c>
      <c r="F985" s="52">
        <v>10</v>
      </c>
      <c r="G985" s="50">
        <v>4</v>
      </c>
      <c r="H985" s="53">
        <f t="shared" si="64"/>
        <v>10095000</v>
      </c>
      <c r="I985" s="24">
        <f t="shared" si="65"/>
        <v>38900000</v>
      </c>
      <c r="J985" s="23">
        <f t="shared" si="66"/>
        <v>26740000</v>
      </c>
      <c r="K985" s="24">
        <f t="shared" si="67"/>
        <v>35860000</v>
      </c>
    </row>
    <row r="986" spans="1:11" ht="90" x14ac:dyDescent="0.5">
      <c r="A986" s="56">
        <v>807318</v>
      </c>
      <c r="B986" s="50"/>
      <c r="C986" s="51" t="s">
        <v>6522</v>
      </c>
      <c r="D986" s="51"/>
      <c r="E986" s="52">
        <v>14</v>
      </c>
      <c r="F986" s="52">
        <v>10</v>
      </c>
      <c r="G986" s="50">
        <v>4</v>
      </c>
      <c r="H986" s="53">
        <f t="shared" si="64"/>
        <v>10095000</v>
      </c>
      <c r="I986" s="24">
        <f t="shared" si="65"/>
        <v>38900000</v>
      </c>
      <c r="J986" s="23">
        <f t="shared" si="66"/>
        <v>26740000</v>
      </c>
      <c r="K986" s="24">
        <f t="shared" si="67"/>
        <v>35860000</v>
      </c>
    </row>
    <row r="987" spans="1:11" ht="72" x14ac:dyDescent="0.5">
      <c r="A987" s="56">
        <v>807319</v>
      </c>
      <c r="B987" s="50"/>
      <c r="C987" s="51" t="s">
        <v>6523</v>
      </c>
      <c r="D987" s="51"/>
      <c r="E987" s="52">
        <v>14</v>
      </c>
      <c r="F987" s="52">
        <v>10</v>
      </c>
      <c r="G987" s="50">
        <v>4</v>
      </c>
      <c r="H987" s="53">
        <f t="shared" si="64"/>
        <v>10095000</v>
      </c>
      <c r="I987" s="24">
        <f t="shared" si="65"/>
        <v>38900000</v>
      </c>
      <c r="J987" s="23">
        <f t="shared" si="66"/>
        <v>26740000</v>
      </c>
      <c r="K987" s="24">
        <f t="shared" si="67"/>
        <v>35860000</v>
      </c>
    </row>
    <row r="988" spans="1:11" ht="72" x14ac:dyDescent="0.5">
      <c r="A988" s="56">
        <v>807320</v>
      </c>
      <c r="B988" s="50"/>
      <c r="C988" s="51" t="s">
        <v>6524</v>
      </c>
      <c r="D988" s="51"/>
      <c r="E988" s="52">
        <v>14</v>
      </c>
      <c r="F988" s="52">
        <v>10</v>
      </c>
      <c r="G988" s="50">
        <v>4</v>
      </c>
      <c r="H988" s="53">
        <f t="shared" si="64"/>
        <v>10095000</v>
      </c>
      <c r="I988" s="24">
        <f t="shared" si="65"/>
        <v>38900000</v>
      </c>
      <c r="J988" s="23">
        <f t="shared" si="66"/>
        <v>26740000</v>
      </c>
      <c r="K988" s="24">
        <f t="shared" si="67"/>
        <v>35860000</v>
      </c>
    </row>
    <row r="989" spans="1:11" ht="72" x14ac:dyDescent="0.5">
      <c r="A989" s="56">
        <v>807321</v>
      </c>
      <c r="B989" s="50"/>
      <c r="C989" s="51" t="s">
        <v>6525</v>
      </c>
      <c r="D989" s="51"/>
      <c r="E989" s="52">
        <v>14</v>
      </c>
      <c r="F989" s="52">
        <v>10</v>
      </c>
      <c r="G989" s="50">
        <v>4</v>
      </c>
      <c r="H989" s="53">
        <f t="shared" si="64"/>
        <v>10095000</v>
      </c>
      <c r="I989" s="24">
        <f t="shared" si="65"/>
        <v>38900000</v>
      </c>
      <c r="J989" s="23">
        <f t="shared" si="66"/>
        <v>26740000</v>
      </c>
      <c r="K989" s="24">
        <f t="shared" si="67"/>
        <v>35860000</v>
      </c>
    </row>
    <row r="990" spans="1:11" ht="72" x14ac:dyDescent="0.5">
      <c r="A990" s="56">
        <v>807322</v>
      </c>
      <c r="B990" s="50"/>
      <c r="C990" s="51" t="s">
        <v>6526</v>
      </c>
      <c r="D990" s="51"/>
      <c r="E990" s="52">
        <v>14</v>
      </c>
      <c r="F990" s="52">
        <v>10</v>
      </c>
      <c r="G990" s="50">
        <v>4</v>
      </c>
      <c r="H990" s="53">
        <f t="shared" si="64"/>
        <v>10095000</v>
      </c>
      <c r="I990" s="24">
        <f t="shared" si="65"/>
        <v>38900000</v>
      </c>
      <c r="J990" s="23">
        <f t="shared" si="66"/>
        <v>26740000</v>
      </c>
      <c r="K990" s="24">
        <f t="shared" si="67"/>
        <v>35860000</v>
      </c>
    </row>
    <row r="991" spans="1:11" ht="72" x14ac:dyDescent="0.5">
      <c r="A991" s="56">
        <v>807323</v>
      </c>
      <c r="B991" s="50"/>
      <c r="C991" s="51" t="s">
        <v>6527</v>
      </c>
      <c r="D991" s="51"/>
      <c r="E991" s="52">
        <v>14</v>
      </c>
      <c r="F991" s="52">
        <v>10</v>
      </c>
      <c r="G991" s="50">
        <v>4</v>
      </c>
      <c r="H991" s="53">
        <f t="shared" si="64"/>
        <v>10095000</v>
      </c>
      <c r="I991" s="24">
        <f t="shared" si="65"/>
        <v>38900000</v>
      </c>
      <c r="J991" s="23">
        <f t="shared" si="66"/>
        <v>26740000</v>
      </c>
      <c r="K991" s="24">
        <f t="shared" si="67"/>
        <v>35860000</v>
      </c>
    </row>
    <row r="992" spans="1:11" ht="90" x14ac:dyDescent="0.5">
      <c r="A992" s="56">
        <v>807324</v>
      </c>
      <c r="B992" s="50"/>
      <c r="C992" s="51" t="s">
        <v>6528</v>
      </c>
      <c r="D992" s="51"/>
      <c r="E992" s="52">
        <v>14</v>
      </c>
      <c r="F992" s="52">
        <v>10</v>
      </c>
      <c r="G992" s="50">
        <v>4</v>
      </c>
      <c r="H992" s="53">
        <f t="shared" si="64"/>
        <v>10095000</v>
      </c>
      <c r="I992" s="24">
        <f t="shared" si="65"/>
        <v>38900000</v>
      </c>
      <c r="J992" s="23">
        <f t="shared" si="66"/>
        <v>26740000</v>
      </c>
      <c r="K992" s="24">
        <f t="shared" si="67"/>
        <v>35860000</v>
      </c>
    </row>
    <row r="993" spans="1:11" ht="72" x14ac:dyDescent="0.5">
      <c r="A993" s="56">
        <v>807325</v>
      </c>
      <c r="B993" s="50"/>
      <c r="C993" s="51" t="s">
        <v>6529</v>
      </c>
      <c r="D993" s="51"/>
      <c r="E993" s="52">
        <v>14</v>
      </c>
      <c r="F993" s="52">
        <v>10</v>
      </c>
      <c r="G993" s="50">
        <v>4</v>
      </c>
      <c r="H993" s="53">
        <f t="shared" si="64"/>
        <v>10095000</v>
      </c>
      <c r="I993" s="24">
        <f t="shared" si="65"/>
        <v>38900000</v>
      </c>
      <c r="J993" s="23">
        <f t="shared" si="66"/>
        <v>26740000</v>
      </c>
      <c r="K993" s="24">
        <f t="shared" si="67"/>
        <v>35860000</v>
      </c>
    </row>
    <row r="994" spans="1:11" ht="72" x14ac:dyDescent="0.5">
      <c r="A994" s="56">
        <v>807326</v>
      </c>
      <c r="B994" s="50"/>
      <c r="C994" s="51" t="s">
        <v>6530</v>
      </c>
      <c r="D994" s="51"/>
      <c r="E994" s="52">
        <v>14</v>
      </c>
      <c r="F994" s="52">
        <v>10</v>
      </c>
      <c r="G994" s="50">
        <v>4</v>
      </c>
      <c r="H994" s="53">
        <f t="shared" si="64"/>
        <v>10095000</v>
      </c>
      <c r="I994" s="24">
        <f t="shared" si="65"/>
        <v>38900000</v>
      </c>
      <c r="J994" s="23">
        <f t="shared" si="66"/>
        <v>26740000</v>
      </c>
      <c r="K994" s="24">
        <f t="shared" si="67"/>
        <v>35860000</v>
      </c>
    </row>
    <row r="995" spans="1:11" ht="72" x14ac:dyDescent="0.5">
      <c r="A995" s="56">
        <v>807327</v>
      </c>
      <c r="B995" s="50"/>
      <c r="C995" s="51" t="s">
        <v>6531</v>
      </c>
      <c r="D995" s="51"/>
      <c r="E995" s="52">
        <v>14</v>
      </c>
      <c r="F995" s="52">
        <v>10</v>
      </c>
      <c r="G995" s="50">
        <v>4</v>
      </c>
      <c r="H995" s="53">
        <f t="shared" si="64"/>
        <v>10095000</v>
      </c>
      <c r="I995" s="24">
        <f t="shared" si="65"/>
        <v>38900000</v>
      </c>
      <c r="J995" s="23">
        <f t="shared" si="66"/>
        <v>26740000</v>
      </c>
      <c r="K995" s="24">
        <f t="shared" si="67"/>
        <v>35860000</v>
      </c>
    </row>
    <row r="996" spans="1:11" ht="72" x14ac:dyDescent="0.5">
      <c r="A996" s="56">
        <v>807328</v>
      </c>
      <c r="B996" s="50"/>
      <c r="C996" s="51" t="s">
        <v>6532</v>
      </c>
      <c r="D996" s="51"/>
      <c r="E996" s="52">
        <v>14</v>
      </c>
      <c r="F996" s="52">
        <v>10</v>
      </c>
      <c r="G996" s="50">
        <v>4</v>
      </c>
      <c r="H996" s="53">
        <f t="shared" si="64"/>
        <v>10095000</v>
      </c>
      <c r="I996" s="24">
        <f t="shared" si="65"/>
        <v>38900000</v>
      </c>
      <c r="J996" s="23">
        <f t="shared" si="66"/>
        <v>26740000</v>
      </c>
      <c r="K996" s="24">
        <f t="shared" si="67"/>
        <v>35860000</v>
      </c>
    </row>
    <row r="997" spans="1:11" ht="72" x14ac:dyDescent="0.5">
      <c r="A997" s="56">
        <v>807329</v>
      </c>
      <c r="B997" s="50"/>
      <c r="C997" s="51" t="s">
        <v>6533</v>
      </c>
      <c r="D997" s="51"/>
      <c r="E997" s="52">
        <v>14</v>
      </c>
      <c r="F997" s="52">
        <v>10</v>
      </c>
      <c r="G997" s="50">
        <v>4</v>
      </c>
      <c r="H997" s="53">
        <f t="shared" si="64"/>
        <v>10095000</v>
      </c>
      <c r="I997" s="24">
        <f t="shared" si="65"/>
        <v>38900000</v>
      </c>
      <c r="J997" s="23">
        <f t="shared" si="66"/>
        <v>26740000</v>
      </c>
      <c r="K997" s="24">
        <f t="shared" si="67"/>
        <v>35860000</v>
      </c>
    </row>
    <row r="998" spans="1:11" ht="72" x14ac:dyDescent="0.5">
      <c r="A998" s="56">
        <v>807330</v>
      </c>
      <c r="B998" s="50"/>
      <c r="C998" s="51" t="s">
        <v>6534</v>
      </c>
      <c r="D998" s="51"/>
      <c r="E998" s="52">
        <v>14</v>
      </c>
      <c r="F998" s="52">
        <v>10</v>
      </c>
      <c r="G998" s="50">
        <v>4</v>
      </c>
      <c r="H998" s="53">
        <f t="shared" si="64"/>
        <v>10095000</v>
      </c>
      <c r="I998" s="24">
        <f t="shared" si="65"/>
        <v>38900000</v>
      </c>
      <c r="J998" s="23">
        <f t="shared" si="66"/>
        <v>26740000</v>
      </c>
      <c r="K998" s="24">
        <f t="shared" si="67"/>
        <v>35860000</v>
      </c>
    </row>
    <row r="999" spans="1:11" ht="54" x14ac:dyDescent="0.5">
      <c r="A999" s="56">
        <v>807331</v>
      </c>
      <c r="B999" s="50"/>
      <c r="C999" s="51" t="s">
        <v>6535</v>
      </c>
      <c r="D999" s="51"/>
      <c r="E999" s="52">
        <v>14</v>
      </c>
      <c r="F999" s="52">
        <v>10</v>
      </c>
      <c r="G999" s="50">
        <v>4</v>
      </c>
      <c r="H999" s="53">
        <f t="shared" si="64"/>
        <v>10095000</v>
      </c>
      <c r="I999" s="24">
        <f t="shared" si="65"/>
        <v>38900000</v>
      </c>
      <c r="J999" s="23">
        <f t="shared" si="66"/>
        <v>26740000</v>
      </c>
      <c r="K999" s="24">
        <f t="shared" si="67"/>
        <v>35860000</v>
      </c>
    </row>
    <row r="1000" spans="1:11" ht="72" x14ac:dyDescent="0.5">
      <c r="A1000" s="56">
        <v>807332</v>
      </c>
      <c r="B1000" s="50"/>
      <c r="C1000" s="51" t="s">
        <v>6536</v>
      </c>
      <c r="D1000" s="51"/>
      <c r="E1000" s="52">
        <v>14</v>
      </c>
      <c r="F1000" s="52">
        <v>10</v>
      </c>
      <c r="G1000" s="50">
        <v>4</v>
      </c>
      <c r="H1000" s="53">
        <f t="shared" si="64"/>
        <v>10095000</v>
      </c>
      <c r="I1000" s="24">
        <f t="shared" si="65"/>
        <v>38900000</v>
      </c>
      <c r="J1000" s="23">
        <f t="shared" si="66"/>
        <v>26740000</v>
      </c>
      <c r="K1000" s="24">
        <f t="shared" si="67"/>
        <v>35860000</v>
      </c>
    </row>
    <row r="1001" spans="1:11" ht="72" x14ac:dyDescent="0.5">
      <c r="A1001" s="56">
        <v>807333</v>
      </c>
      <c r="B1001" s="50"/>
      <c r="C1001" s="51" t="s">
        <v>6537</v>
      </c>
      <c r="D1001" s="51"/>
      <c r="E1001" s="52">
        <v>14</v>
      </c>
      <c r="F1001" s="52">
        <v>10</v>
      </c>
      <c r="G1001" s="50">
        <v>4</v>
      </c>
      <c r="H1001" s="53">
        <f t="shared" si="64"/>
        <v>10095000</v>
      </c>
      <c r="I1001" s="24">
        <f t="shared" si="65"/>
        <v>38900000</v>
      </c>
      <c r="J1001" s="23">
        <f t="shared" si="66"/>
        <v>26740000</v>
      </c>
      <c r="K1001" s="24">
        <f t="shared" si="67"/>
        <v>35860000</v>
      </c>
    </row>
    <row r="1002" spans="1:11" ht="72" x14ac:dyDescent="0.5">
      <c r="A1002" s="56">
        <v>807334</v>
      </c>
      <c r="B1002" s="50"/>
      <c r="C1002" s="51" t="s">
        <v>6538</v>
      </c>
      <c r="D1002" s="51"/>
      <c r="E1002" s="52">
        <v>14</v>
      </c>
      <c r="F1002" s="52">
        <v>10</v>
      </c>
      <c r="G1002" s="50">
        <v>4</v>
      </c>
      <c r="H1002" s="53">
        <f t="shared" si="64"/>
        <v>10095000</v>
      </c>
      <c r="I1002" s="24">
        <f t="shared" si="65"/>
        <v>38900000</v>
      </c>
      <c r="J1002" s="23">
        <f t="shared" si="66"/>
        <v>26740000</v>
      </c>
      <c r="K1002" s="24">
        <f t="shared" si="67"/>
        <v>35860000</v>
      </c>
    </row>
    <row r="1003" spans="1:11" ht="72" x14ac:dyDescent="0.5">
      <c r="A1003" s="56">
        <v>807335</v>
      </c>
      <c r="B1003" s="50"/>
      <c r="C1003" s="51" t="s">
        <v>6539</v>
      </c>
      <c r="D1003" s="51"/>
      <c r="E1003" s="52">
        <v>14</v>
      </c>
      <c r="F1003" s="52">
        <v>10</v>
      </c>
      <c r="G1003" s="50">
        <v>4</v>
      </c>
      <c r="H1003" s="53">
        <f t="shared" si="64"/>
        <v>10095000</v>
      </c>
      <c r="I1003" s="24">
        <f t="shared" si="65"/>
        <v>38900000</v>
      </c>
      <c r="J1003" s="23">
        <f t="shared" si="66"/>
        <v>26740000</v>
      </c>
      <c r="K1003" s="24">
        <f t="shared" si="67"/>
        <v>35860000</v>
      </c>
    </row>
    <row r="1004" spans="1:11" ht="72" x14ac:dyDescent="0.5">
      <c r="A1004" s="56">
        <v>807339</v>
      </c>
      <c r="B1004" s="50"/>
      <c r="C1004" s="51" t="s">
        <v>6540</v>
      </c>
      <c r="D1004" s="51"/>
      <c r="E1004" s="52">
        <v>14</v>
      </c>
      <c r="F1004" s="52">
        <v>10</v>
      </c>
      <c r="G1004" s="50">
        <v>4</v>
      </c>
      <c r="H1004" s="53">
        <f t="shared" si="64"/>
        <v>10095000</v>
      </c>
      <c r="I1004" s="24">
        <f t="shared" si="65"/>
        <v>38900000</v>
      </c>
      <c r="J1004" s="23">
        <f t="shared" si="66"/>
        <v>26740000</v>
      </c>
      <c r="K1004" s="24">
        <f t="shared" si="67"/>
        <v>35860000</v>
      </c>
    </row>
    <row r="1005" spans="1:11" ht="72" x14ac:dyDescent="0.5">
      <c r="A1005" s="56">
        <v>807341</v>
      </c>
      <c r="B1005" s="50"/>
      <c r="C1005" s="51" t="s">
        <v>6541</v>
      </c>
      <c r="D1005" s="51"/>
      <c r="E1005" s="52">
        <v>14</v>
      </c>
      <c r="F1005" s="52">
        <v>10</v>
      </c>
      <c r="G1005" s="50">
        <v>4</v>
      </c>
      <c r="H1005" s="53">
        <f t="shared" si="64"/>
        <v>10095000</v>
      </c>
      <c r="I1005" s="24">
        <f t="shared" si="65"/>
        <v>38900000</v>
      </c>
      <c r="J1005" s="23">
        <f t="shared" si="66"/>
        <v>26740000</v>
      </c>
      <c r="K1005" s="24">
        <f t="shared" si="67"/>
        <v>35860000</v>
      </c>
    </row>
    <row r="1006" spans="1:11" ht="54" x14ac:dyDescent="0.5">
      <c r="A1006" s="56">
        <v>807342</v>
      </c>
      <c r="B1006" s="50"/>
      <c r="C1006" s="55" t="s">
        <v>4554</v>
      </c>
      <c r="D1006" s="51"/>
      <c r="E1006" s="52">
        <v>14</v>
      </c>
      <c r="F1006" s="52">
        <v>10</v>
      </c>
      <c r="G1006" s="50">
        <v>4</v>
      </c>
      <c r="H1006" s="53">
        <f t="shared" si="64"/>
        <v>10095000</v>
      </c>
      <c r="I1006" s="24">
        <f t="shared" si="65"/>
        <v>38900000</v>
      </c>
      <c r="J1006" s="23">
        <f t="shared" si="66"/>
        <v>26740000</v>
      </c>
      <c r="K1006" s="24">
        <f t="shared" si="67"/>
        <v>35860000</v>
      </c>
    </row>
    <row r="1007" spans="1:11" ht="54" x14ac:dyDescent="0.5">
      <c r="A1007" s="56">
        <v>807343</v>
      </c>
      <c r="B1007" s="50"/>
      <c r="C1007" s="51" t="s">
        <v>6542</v>
      </c>
      <c r="D1007" s="51"/>
      <c r="E1007" s="52">
        <v>14</v>
      </c>
      <c r="F1007" s="52">
        <v>10</v>
      </c>
      <c r="G1007" s="50">
        <v>4</v>
      </c>
      <c r="H1007" s="53">
        <f t="shared" si="64"/>
        <v>10095000</v>
      </c>
      <c r="I1007" s="24">
        <f t="shared" si="65"/>
        <v>38900000</v>
      </c>
      <c r="J1007" s="23">
        <f t="shared" si="66"/>
        <v>26740000</v>
      </c>
      <c r="K1007" s="24">
        <f t="shared" si="67"/>
        <v>35860000</v>
      </c>
    </row>
    <row r="1008" spans="1:11" ht="72" x14ac:dyDescent="0.5">
      <c r="A1008" s="56">
        <v>807344</v>
      </c>
      <c r="B1008" s="50"/>
      <c r="C1008" s="51" t="s">
        <v>6543</v>
      </c>
      <c r="D1008" s="51"/>
      <c r="E1008" s="52">
        <v>14</v>
      </c>
      <c r="F1008" s="52">
        <v>10</v>
      </c>
      <c r="G1008" s="50">
        <v>4</v>
      </c>
      <c r="H1008" s="53">
        <f t="shared" si="64"/>
        <v>10095000</v>
      </c>
      <c r="I1008" s="24">
        <f t="shared" si="65"/>
        <v>38900000</v>
      </c>
      <c r="J1008" s="23">
        <f t="shared" si="66"/>
        <v>26740000</v>
      </c>
      <c r="K1008" s="24">
        <f t="shared" si="67"/>
        <v>35860000</v>
      </c>
    </row>
    <row r="1009" spans="1:11" ht="108" x14ac:dyDescent="0.5">
      <c r="A1009" s="56">
        <v>807350</v>
      </c>
      <c r="B1009" s="50"/>
      <c r="C1009" s="51" t="s">
        <v>6544</v>
      </c>
      <c r="D1009" s="51"/>
      <c r="E1009" s="52">
        <v>7.6</v>
      </c>
      <c r="F1009" s="52">
        <v>6</v>
      </c>
      <c r="G1009" s="50">
        <v>1.6</v>
      </c>
      <c r="H1009" s="53">
        <f t="shared" si="64"/>
        <v>5145000</v>
      </c>
      <c r="I1009" s="24">
        <f t="shared" si="65"/>
        <v>19260000</v>
      </c>
      <c r="J1009" s="23">
        <f t="shared" si="66"/>
        <v>14396000</v>
      </c>
      <c r="K1009" s="24">
        <f t="shared" si="67"/>
        <v>18044000</v>
      </c>
    </row>
    <row r="1010" spans="1:11" ht="108" x14ac:dyDescent="0.5">
      <c r="A1010" s="56">
        <v>807351</v>
      </c>
      <c r="B1010" s="50"/>
      <c r="C1010" s="51" t="s">
        <v>6545</v>
      </c>
      <c r="D1010" s="51"/>
      <c r="E1010" s="52">
        <v>7.6</v>
      </c>
      <c r="F1010" s="52">
        <v>6</v>
      </c>
      <c r="G1010" s="50">
        <v>1.6</v>
      </c>
      <c r="H1010" s="53">
        <f t="shared" si="64"/>
        <v>5145000</v>
      </c>
      <c r="I1010" s="24">
        <f t="shared" si="65"/>
        <v>19260000</v>
      </c>
      <c r="J1010" s="23">
        <f t="shared" si="66"/>
        <v>14396000</v>
      </c>
      <c r="K1010" s="24">
        <f t="shared" si="67"/>
        <v>18044000</v>
      </c>
    </row>
    <row r="1011" spans="1:11" ht="108" x14ac:dyDescent="0.5">
      <c r="A1011" s="56">
        <v>807352</v>
      </c>
      <c r="B1011" s="50"/>
      <c r="C1011" s="51" t="s">
        <v>6546</v>
      </c>
      <c r="D1011" s="51"/>
      <c r="E1011" s="52">
        <v>7.6</v>
      </c>
      <c r="F1011" s="52">
        <v>6</v>
      </c>
      <c r="G1011" s="50">
        <v>1.6</v>
      </c>
      <c r="H1011" s="53">
        <f t="shared" si="64"/>
        <v>5145000</v>
      </c>
      <c r="I1011" s="24">
        <f t="shared" si="65"/>
        <v>19260000</v>
      </c>
      <c r="J1011" s="23">
        <f t="shared" si="66"/>
        <v>14396000</v>
      </c>
      <c r="K1011" s="24">
        <f t="shared" si="67"/>
        <v>18044000</v>
      </c>
    </row>
    <row r="1012" spans="1:11" ht="108" x14ac:dyDescent="0.5">
      <c r="A1012" s="56">
        <v>807353</v>
      </c>
      <c r="B1012" s="50"/>
      <c r="C1012" s="51" t="s">
        <v>6547</v>
      </c>
      <c r="D1012" s="51"/>
      <c r="E1012" s="52">
        <v>7.6</v>
      </c>
      <c r="F1012" s="52">
        <v>6</v>
      </c>
      <c r="G1012" s="50">
        <v>1.6</v>
      </c>
      <c r="H1012" s="53">
        <f t="shared" si="64"/>
        <v>5145000</v>
      </c>
      <c r="I1012" s="24">
        <f t="shared" si="65"/>
        <v>19260000</v>
      </c>
      <c r="J1012" s="23">
        <f t="shared" si="66"/>
        <v>14396000</v>
      </c>
      <c r="K1012" s="24">
        <f t="shared" si="67"/>
        <v>18044000</v>
      </c>
    </row>
    <row r="1013" spans="1:11" ht="108" x14ac:dyDescent="0.5">
      <c r="A1013" s="56">
        <v>807354</v>
      </c>
      <c r="B1013" s="50"/>
      <c r="C1013" s="51" t="s">
        <v>6548</v>
      </c>
      <c r="D1013" s="51"/>
      <c r="E1013" s="52">
        <v>7.6</v>
      </c>
      <c r="F1013" s="52">
        <v>6</v>
      </c>
      <c r="G1013" s="50">
        <v>1.6</v>
      </c>
      <c r="H1013" s="53">
        <f t="shared" si="64"/>
        <v>5145000</v>
      </c>
      <c r="I1013" s="24">
        <f t="shared" si="65"/>
        <v>19260000</v>
      </c>
      <c r="J1013" s="23">
        <f t="shared" si="66"/>
        <v>14396000</v>
      </c>
      <c r="K1013" s="24">
        <f t="shared" si="67"/>
        <v>18044000</v>
      </c>
    </row>
    <row r="1014" spans="1:11" ht="36" x14ac:dyDescent="0.5">
      <c r="A1014" s="56">
        <v>809015</v>
      </c>
      <c r="B1014" s="50"/>
      <c r="C1014" s="51" t="s">
        <v>4555</v>
      </c>
      <c r="D1014" s="51"/>
      <c r="E1014" s="52">
        <v>6</v>
      </c>
      <c r="F1014" s="52">
        <v>3</v>
      </c>
      <c r="G1014" s="50">
        <v>3</v>
      </c>
      <c r="H1014" s="53">
        <f t="shared" ref="H1014:H1048" si="68">F1014*553500+G1014*1140000</f>
        <v>5080500</v>
      </c>
      <c r="I1014" s="24">
        <f t="shared" si="65"/>
        <v>20850000</v>
      </c>
      <c r="J1014" s="23">
        <f t="shared" si="66"/>
        <v>11730000</v>
      </c>
      <c r="K1014" s="24">
        <f t="shared" si="67"/>
        <v>18570000</v>
      </c>
    </row>
    <row r="1015" spans="1:11" ht="36" x14ac:dyDescent="0.5">
      <c r="A1015" s="56">
        <v>809020</v>
      </c>
      <c r="B1015" s="50"/>
      <c r="C1015" s="51" t="s">
        <v>6549</v>
      </c>
      <c r="D1015" s="51"/>
      <c r="E1015" s="52">
        <v>5.5</v>
      </c>
      <c r="F1015" s="52">
        <v>3</v>
      </c>
      <c r="G1015" s="50">
        <v>2.5</v>
      </c>
      <c r="H1015" s="53">
        <f t="shared" si="68"/>
        <v>4510500</v>
      </c>
      <c r="I1015" s="24">
        <f t="shared" si="65"/>
        <v>18300000</v>
      </c>
      <c r="J1015" s="23">
        <f t="shared" si="66"/>
        <v>10700000</v>
      </c>
      <c r="K1015" s="24">
        <f t="shared" si="67"/>
        <v>16400000</v>
      </c>
    </row>
    <row r="1016" spans="1:11" ht="36" x14ac:dyDescent="0.5">
      <c r="A1016" s="56">
        <v>809025</v>
      </c>
      <c r="B1016" s="50"/>
      <c r="C1016" s="51" t="s">
        <v>6550</v>
      </c>
      <c r="D1016" s="51"/>
      <c r="E1016" s="52">
        <v>5</v>
      </c>
      <c r="F1016" s="52">
        <v>2</v>
      </c>
      <c r="G1016" s="50">
        <v>3</v>
      </c>
      <c r="H1016" s="53">
        <f t="shared" si="68"/>
        <v>4527000</v>
      </c>
      <c r="I1016" s="24">
        <f t="shared" si="65"/>
        <v>19000000</v>
      </c>
      <c r="J1016" s="23">
        <f t="shared" si="66"/>
        <v>9880000</v>
      </c>
      <c r="K1016" s="24">
        <f t="shared" si="67"/>
        <v>16720000</v>
      </c>
    </row>
    <row r="1017" spans="1:11" ht="36" x14ac:dyDescent="0.5">
      <c r="A1017" s="56">
        <v>809030</v>
      </c>
      <c r="B1017" s="50"/>
      <c r="C1017" s="51" t="s">
        <v>6551</v>
      </c>
      <c r="D1017" s="51"/>
      <c r="E1017" s="52">
        <v>15</v>
      </c>
      <c r="F1017" s="52">
        <v>7</v>
      </c>
      <c r="G1017" s="50">
        <v>8</v>
      </c>
      <c r="H1017" s="53">
        <f t="shared" si="68"/>
        <v>12994500</v>
      </c>
      <c r="I1017" s="24">
        <f t="shared" si="65"/>
        <v>53750000</v>
      </c>
      <c r="J1017" s="23">
        <f t="shared" si="66"/>
        <v>29430000</v>
      </c>
      <c r="K1017" s="24">
        <f t="shared" si="67"/>
        <v>47670000</v>
      </c>
    </row>
    <row r="1018" spans="1:11" ht="19.5" x14ac:dyDescent="0.5">
      <c r="A1018" s="56">
        <v>809035</v>
      </c>
      <c r="B1018" s="50" t="s">
        <v>6552</v>
      </c>
      <c r="C1018" s="51" t="s">
        <v>6553</v>
      </c>
      <c r="D1018" s="51"/>
      <c r="E1018" s="52">
        <v>5</v>
      </c>
      <c r="F1018" s="52">
        <v>1</v>
      </c>
      <c r="G1018" s="50">
        <v>4</v>
      </c>
      <c r="H1018" s="53">
        <f t="shared" si="68"/>
        <v>5113500</v>
      </c>
      <c r="I1018" s="24">
        <f t="shared" si="65"/>
        <v>22250000</v>
      </c>
      <c r="J1018" s="23">
        <f t="shared" si="66"/>
        <v>10090000</v>
      </c>
      <c r="K1018" s="24">
        <f t="shared" si="67"/>
        <v>19210000</v>
      </c>
    </row>
    <row r="1019" spans="1:11" ht="19.5" x14ac:dyDescent="0.5">
      <c r="A1019" s="56">
        <v>809040</v>
      </c>
      <c r="B1019" s="50"/>
      <c r="C1019" s="51" t="s">
        <v>6554</v>
      </c>
      <c r="D1019" s="51"/>
      <c r="E1019" s="52">
        <v>7</v>
      </c>
      <c r="F1019" s="52">
        <v>3</v>
      </c>
      <c r="G1019" s="50">
        <v>4</v>
      </c>
      <c r="H1019" s="53">
        <f t="shared" si="68"/>
        <v>6220500</v>
      </c>
      <c r="I1019" s="24">
        <f t="shared" si="65"/>
        <v>25950000</v>
      </c>
      <c r="J1019" s="23">
        <f t="shared" si="66"/>
        <v>13790000</v>
      </c>
      <c r="K1019" s="24">
        <f t="shared" si="67"/>
        <v>22910000</v>
      </c>
    </row>
    <row r="1020" spans="1:11" ht="19.5" x14ac:dyDescent="0.5">
      <c r="A1020" s="56">
        <v>809045</v>
      </c>
      <c r="B1020" s="50"/>
      <c r="C1020" s="51" t="s">
        <v>6555</v>
      </c>
      <c r="D1020" s="51"/>
      <c r="E1020" s="52">
        <v>5.5</v>
      </c>
      <c r="F1020" s="52">
        <v>2</v>
      </c>
      <c r="G1020" s="50">
        <v>3.5</v>
      </c>
      <c r="H1020" s="53">
        <f t="shared" si="68"/>
        <v>5097000</v>
      </c>
      <c r="I1020" s="24">
        <f t="shared" si="65"/>
        <v>21550000</v>
      </c>
      <c r="J1020" s="23">
        <f t="shared" si="66"/>
        <v>10910000</v>
      </c>
      <c r="K1020" s="24">
        <f t="shared" si="67"/>
        <v>18890000</v>
      </c>
    </row>
    <row r="1021" spans="1:11" ht="54" x14ac:dyDescent="0.5">
      <c r="A1021" s="56">
        <v>809050</v>
      </c>
      <c r="B1021" s="50"/>
      <c r="C1021" s="51" t="s">
        <v>4562</v>
      </c>
      <c r="D1021" s="51"/>
      <c r="E1021" s="52">
        <v>8</v>
      </c>
      <c r="F1021" s="52">
        <v>4</v>
      </c>
      <c r="G1021" s="50">
        <v>4</v>
      </c>
      <c r="H1021" s="53">
        <f t="shared" si="68"/>
        <v>6774000</v>
      </c>
      <c r="I1021" s="24">
        <f t="shared" si="65"/>
        <v>27800000</v>
      </c>
      <c r="J1021" s="23">
        <f t="shared" si="66"/>
        <v>15640000</v>
      </c>
      <c r="K1021" s="24">
        <f t="shared" si="67"/>
        <v>24760000</v>
      </c>
    </row>
    <row r="1022" spans="1:11" ht="36" x14ac:dyDescent="0.5">
      <c r="A1022" s="56">
        <v>809055</v>
      </c>
      <c r="B1022" s="50"/>
      <c r="C1022" s="51" t="s">
        <v>6556</v>
      </c>
      <c r="D1022" s="51"/>
      <c r="E1022" s="52">
        <v>9</v>
      </c>
      <c r="F1022" s="52">
        <v>4</v>
      </c>
      <c r="G1022" s="50">
        <v>5</v>
      </c>
      <c r="H1022" s="53">
        <f t="shared" si="68"/>
        <v>7914000</v>
      </c>
      <c r="I1022" s="24">
        <f t="shared" si="65"/>
        <v>32900000</v>
      </c>
      <c r="J1022" s="23">
        <f t="shared" si="66"/>
        <v>17700000</v>
      </c>
      <c r="K1022" s="24">
        <f t="shared" si="67"/>
        <v>29100000</v>
      </c>
    </row>
    <row r="1023" spans="1:11" ht="36" x14ac:dyDescent="0.5">
      <c r="A1023" s="56">
        <v>809060</v>
      </c>
      <c r="B1023" s="50"/>
      <c r="C1023" s="51" t="s">
        <v>4564</v>
      </c>
      <c r="D1023" s="51"/>
      <c r="E1023" s="52">
        <v>10</v>
      </c>
      <c r="F1023" s="52">
        <v>5</v>
      </c>
      <c r="G1023" s="50">
        <v>5</v>
      </c>
      <c r="H1023" s="53">
        <f t="shared" si="68"/>
        <v>8467500</v>
      </c>
      <c r="I1023" s="24">
        <f t="shared" si="65"/>
        <v>34750000</v>
      </c>
      <c r="J1023" s="23">
        <f t="shared" si="66"/>
        <v>19550000</v>
      </c>
      <c r="K1023" s="24">
        <f t="shared" si="67"/>
        <v>30950000</v>
      </c>
    </row>
    <row r="1024" spans="1:11" ht="19.5" x14ac:dyDescent="0.5">
      <c r="A1024" s="56">
        <v>809062</v>
      </c>
      <c r="B1024" s="50"/>
      <c r="C1024" s="51" t="s">
        <v>4565</v>
      </c>
      <c r="D1024" s="51"/>
      <c r="E1024" s="52">
        <v>3</v>
      </c>
      <c r="F1024" s="52">
        <v>1.5</v>
      </c>
      <c r="G1024" s="50">
        <v>1.5</v>
      </c>
      <c r="H1024" s="53">
        <f t="shared" si="68"/>
        <v>2540250</v>
      </c>
      <c r="I1024" s="24">
        <f t="shared" si="65"/>
        <v>10425000</v>
      </c>
      <c r="J1024" s="23">
        <f t="shared" si="66"/>
        <v>5865000</v>
      </c>
      <c r="K1024" s="24">
        <f t="shared" si="67"/>
        <v>9285000</v>
      </c>
    </row>
    <row r="1025" spans="1:11" ht="36" x14ac:dyDescent="0.5">
      <c r="A1025" s="56">
        <v>809063</v>
      </c>
      <c r="B1025" s="50"/>
      <c r="C1025" s="51" t="s">
        <v>4566</v>
      </c>
      <c r="D1025" s="51"/>
      <c r="E1025" s="52">
        <v>11</v>
      </c>
      <c r="F1025" s="52">
        <v>5</v>
      </c>
      <c r="G1025" s="50">
        <v>6</v>
      </c>
      <c r="H1025" s="53">
        <f t="shared" si="68"/>
        <v>9607500</v>
      </c>
      <c r="I1025" s="24">
        <f t="shared" si="65"/>
        <v>39850000</v>
      </c>
      <c r="J1025" s="23">
        <f t="shared" si="66"/>
        <v>21610000</v>
      </c>
      <c r="K1025" s="24">
        <f t="shared" si="67"/>
        <v>35290000</v>
      </c>
    </row>
    <row r="1026" spans="1:11" ht="36" x14ac:dyDescent="0.5">
      <c r="A1026" s="56">
        <v>809065</v>
      </c>
      <c r="B1026" s="50"/>
      <c r="C1026" s="51" t="s">
        <v>4567</v>
      </c>
      <c r="D1026" s="51"/>
      <c r="E1026" s="52">
        <v>1.5</v>
      </c>
      <c r="F1026" s="52">
        <v>0.75</v>
      </c>
      <c r="G1026" s="50">
        <v>0.75</v>
      </c>
      <c r="H1026" s="53">
        <f t="shared" si="68"/>
        <v>1270125</v>
      </c>
      <c r="I1026" s="24">
        <f t="shared" si="65"/>
        <v>5212500</v>
      </c>
      <c r="J1026" s="23">
        <f t="shared" si="66"/>
        <v>2932500</v>
      </c>
      <c r="K1026" s="24">
        <f t="shared" si="67"/>
        <v>4642500</v>
      </c>
    </row>
    <row r="1027" spans="1:11" ht="19.5" x14ac:dyDescent="0.5">
      <c r="A1027" s="56">
        <v>809070</v>
      </c>
      <c r="B1027" s="50"/>
      <c r="C1027" s="51" t="s">
        <v>6557</v>
      </c>
      <c r="D1027" s="51"/>
      <c r="E1027" s="52">
        <v>1.5</v>
      </c>
      <c r="F1027" s="52">
        <v>0.75</v>
      </c>
      <c r="G1027" s="50">
        <v>0.75</v>
      </c>
      <c r="H1027" s="53">
        <f t="shared" si="68"/>
        <v>1270125</v>
      </c>
      <c r="I1027" s="24">
        <f t="shared" ref="I1027:I1090" si="69">F1027*1850000+G1027*5100000</f>
        <v>5212500</v>
      </c>
      <c r="J1027" s="23">
        <f t="shared" ref="J1027:J1090" si="70">F1027*1850000+G1027*2060000</f>
        <v>2932500</v>
      </c>
      <c r="K1027" s="24">
        <f t="shared" ref="K1027:K1090" si="71">F1027*1850000+G1027*4340000</f>
        <v>4642500</v>
      </c>
    </row>
    <row r="1028" spans="1:11" ht="19.5" x14ac:dyDescent="0.5">
      <c r="A1028" s="56">
        <v>809075</v>
      </c>
      <c r="B1028" s="50"/>
      <c r="C1028" s="51" t="s">
        <v>6558</v>
      </c>
      <c r="D1028" s="51"/>
      <c r="E1028" s="52">
        <v>1.5</v>
      </c>
      <c r="F1028" s="52">
        <v>0.75</v>
      </c>
      <c r="G1028" s="50">
        <v>0.75</v>
      </c>
      <c r="H1028" s="53">
        <f t="shared" si="68"/>
        <v>1270125</v>
      </c>
      <c r="I1028" s="24">
        <f t="shared" si="69"/>
        <v>5212500</v>
      </c>
      <c r="J1028" s="23">
        <f t="shared" si="70"/>
        <v>2932500</v>
      </c>
      <c r="K1028" s="24">
        <f t="shared" si="71"/>
        <v>4642500</v>
      </c>
    </row>
    <row r="1029" spans="1:11" ht="19.5" x14ac:dyDescent="0.5">
      <c r="A1029" s="56">
        <v>809080</v>
      </c>
      <c r="B1029" s="50"/>
      <c r="C1029" s="51" t="s">
        <v>6559</v>
      </c>
      <c r="D1029" s="51"/>
      <c r="E1029" s="52">
        <v>14</v>
      </c>
      <c r="F1029" s="52">
        <v>6</v>
      </c>
      <c r="G1029" s="50">
        <v>8</v>
      </c>
      <c r="H1029" s="53">
        <f t="shared" si="68"/>
        <v>12441000</v>
      </c>
      <c r="I1029" s="24">
        <f t="shared" si="69"/>
        <v>51900000</v>
      </c>
      <c r="J1029" s="23">
        <f t="shared" si="70"/>
        <v>27580000</v>
      </c>
      <c r="K1029" s="24">
        <f t="shared" si="71"/>
        <v>45820000</v>
      </c>
    </row>
    <row r="1030" spans="1:11" ht="36" x14ac:dyDescent="0.5">
      <c r="A1030" s="56">
        <v>809085</v>
      </c>
      <c r="B1030" s="50"/>
      <c r="C1030" s="51" t="s">
        <v>6560</v>
      </c>
      <c r="D1030" s="51"/>
      <c r="E1030" s="52">
        <v>4.5</v>
      </c>
      <c r="F1030" s="52">
        <v>1</v>
      </c>
      <c r="G1030" s="50">
        <v>3.5</v>
      </c>
      <c r="H1030" s="53">
        <f t="shared" si="68"/>
        <v>4543500</v>
      </c>
      <c r="I1030" s="24">
        <f t="shared" si="69"/>
        <v>19700000</v>
      </c>
      <c r="J1030" s="23">
        <f t="shared" si="70"/>
        <v>9060000</v>
      </c>
      <c r="K1030" s="24">
        <f t="shared" si="71"/>
        <v>17040000</v>
      </c>
    </row>
    <row r="1031" spans="1:11" ht="36" x14ac:dyDescent="0.5">
      <c r="A1031" s="56">
        <v>809090</v>
      </c>
      <c r="B1031" s="50"/>
      <c r="C1031" s="51" t="s">
        <v>6561</v>
      </c>
      <c r="D1031" s="51"/>
      <c r="E1031" s="52">
        <v>4.5</v>
      </c>
      <c r="F1031" s="52">
        <v>1</v>
      </c>
      <c r="G1031" s="50">
        <v>3.5</v>
      </c>
      <c r="H1031" s="53">
        <f t="shared" si="68"/>
        <v>4543500</v>
      </c>
      <c r="I1031" s="24">
        <f t="shared" si="69"/>
        <v>19700000</v>
      </c>
      <c r="J1031" s="23">
        <f t="shared" si="70"/>
        <v>9060000</v>
      </c>
      <c r="K1031" s="24">
        <f t="shared" si="71"/>
        <v>17040000</v>
      </c>
    </row>
    <row r="1032" spans="1:11" ht="54" x14ac:dyDescent="0.5">
      <c r="A1032" s="56">
        <v>809095</v>
      </c>
      <c r="B1032" s="50"/>
      <c r="C1032" s="51" t="s">
        <v>6562</v>
      </c>
      <c r="D1032" s="51"/>
      <c r="E1032" s="52">
        <v>4.5</v>
      </c>
      <c r="F1032" s="52">
        <v>1</v>
      </c>
      <c r="G1032" s="50">
        <v>3.5</v>
      </c>
      <c r="H1032" s="53">
        <f t="shared" si="68"/>
        <v>4543500</v>
      </c>
      <c r="I1032" s="24">
        <f t="shared" si="69"/>
        <v>19700000</v>
      </c>
      <c r="J1032" s="23">
        <f t="shared" si="70"/>
        <v>9060000</v>
      </c>
      <c r="K1032" s="24">
        <f t="shared" si="71"/>
        <v>17040000</v>
      </c>
    </row>
    <row r="1033" spans="1:11" ht="36" x14ac:dyDescent="0.5">
      <c r="A1033" s="56">
        <v>809100</v>
      </c>
      <c r="B1033" s="50"/>
      <c r="C1033" s="51" t="s">
        <v>6563</v>
      </c>
      <c r="D1033" s="51"/>
      <c r="E1033" s="52">
        <v>4.5</v>
      </c>
      <c r="F1033" s="52">
        <v>1</v>
      </c>
      <c r="G1033" s="50">
        <v>3.5</v>
      </c>
      <c r="H1033" s="53">
        <f t="shared" si="68"/>
        <v>4543500</v>
      </c>
      <c r="I1033" s="24">
        <f t="shared" si="69"/>
        <v>19700000</v>
      </c>
      <c r="J1033" s="23">
        <f t="shared" si="70"/>
        <v>9060000</v>
      </c>
      <c r="K1033" s="24">
        <f t="shared" si="71"/>
        <v>17040000</v>
      </c>
    </row>
    <row r="1034" spans="1:11" ht="19.5" x14ac:dyDescent="0.5">
      <c r="A1034" s="56">
        <v>809105</v>
      </c>
      <c r="B1034" s="50"/>
      <c r="C1034" s="51" t="s">
        <v>4571</v>
      </c>
      <c r="D1034" s="51"/>
      <c r="E1034" s="52">
        <v>16</v>
      </c>
      <c r="F1034" s="52">
        <v>6</v>
      </c>
      <c r="G1034" s="50">
        <v>10</v>
      </c>
      <c r="H1034" s="53">
        <f t="shared" si="68"/>
        <v>14721000</v>
      </c>
      <c r="I1034" s="24">
        <f t="shared" si="69"/>
        <v>62100000</v>
      </c>
      <c r="J1034" s="23">
        <f t="shared" si="70"/>
        <v>31700000</v>
      </c>
      <c r="K1034" s="24">
        <f t="shared" si="71"/>
        <v>54500000</v>
      </c>
    </row>
    <row r="1035" spans="1:11" ht="36" x14ac:dyDescent="0.5">
      <c r="A1035" s="56">
        <v>809110</v>
      </c>
      <c r="B1035" s="50"/>
      <c r="C1035" s="51" t="s">
        <v>4572</v>
      </c>
      <c r="D1035" s="51"/>
      <c r="E1035" s="52">
        <v>9</v>
      </c>
      <c r="F1035" s="52">
        <v>3</v>
      </c>
      <c r="G1035" s="50">
        <v>6</v>
      </c>
      <c r="H1035" s="53">
        <f t="shared" si="68"/>
        <v>8500500</v>
      </c>
      <c r="I1035" s="24">
        <f t="shared" si="69"/>
        <v>36150000</v>
      </c>
      <c r="J1035" s="23">
        <f t="shared" si="70"/>
        <v>17910000</v>
      </c>
      <c r="K1035" s="24">
        <f t="shared" si="71"/>
        <v>31590000</v>
      </c>
    </row>
    <row r="1036" spans="1:11" ht="19.5" x14ac:dyDescent="0.5">
      <c r="A1036" s="56">
        <v>809115</v>
      </c>
      <c r="B1036" s="50"/>
      <c r="C1036" s="51" t="s">
        <v>6564</v>
      </c>
      <c r="D1036" s="51"/>
      <c r="E1036" s="52">
        <v>22</v>
      </c>
      <c r="F1036" s="52">
        <v>9</v>
      </c>
      <c r="G1036" s="50">
        <v>13</v>
      </c>
      <c r="H1036" s="53">
        <f t="shared" si="68"/>
        <v>19801500</v>
      </c>
      <c r="I1036" s="24">
        <f t="shared" si="69"/>
        <v>82950000</v>
      </c>
      <c r="J1036" s="23">
        <f t="shared" si="70"/>
        <v>43430000</v>
      </c>
      <c r="K1036" s="24">
        <f t="shared" si="71"/>
        <v>73070000</v>
      </c>
    </row>
    <row r="1037" spans="1:11" ht="19.5" x14ac:dyDescent="0.5">
      <c r="A1037" s="56">
        <v>809125</v>
      </c>
      <c r="B1037" s="50"/>
      <c r="C1037" s="51" t="s">
        <v>6565</v>
      </c>
      <c r="D1037" s="51"/>
      <c r="E1037" s="52">
        <v>17</v>
      </c>
      <c r="F1037" s="52">
        <v>8</v>
      </c>
      <c r="G1037" s="50">
        <v>9</v>
      </c>
      <c r="H1037" s="53">
        <f t="shared" si="68"/>
        <v>14688000</v>
      </c>
      <c r="I1037" s="24">
        <f t="shared" si="69"/>
        <v>60700000</v>
      </c>
      <c r="J1037" s="23">
        <f t="shared" si="70"/>
        <v>33340000</v>
      </c>
      <c r="K1037" s="24">
        <f t="shared" si="71"/>
        <v>53860000</v>
      </c>
    </row>
    <row r="1038" spans="1:11" ht="19.5" x14ac:dyDescent="0.5">
      <c r="A1038" s="56">
        <v>809130</v>
      </c>
      <c r="B1038" s="50"/>
      <c r="C1038" s="51" t="s">
        <v>6566</v>
      </c>
      <c r="D1038" s="51"/>
      <c r="E1038" s="52">
        <v>45</v>
      </c>
      <c r="F1038" s="52">
        <v>25</v>
      </c>
      <c r="G1038" s="50">
        <v>20</v>
      </c>
      <c r="H1038" s="53">
        <f t="shared" si="68"/>
        <v>36637500</v>
      </c>
      <c r="I1038" s="24">
        <f t="shared" si="69"/>
        <v>148250000</v>
      </c>
      <c r="J1038" s="23">
        <f t="shared" si="70"/>
        <v>87450000</v>
      </c>
      <c r="K1038" s="24">
        <f t="shared" si="71"/>
        <v>133050000</v>
      </c>
    </row>
    <row r="1039" spans="1:11" ht="72" x14ac:dyDescent="0.5">
      <c r="A1039" s="56">
        <v>809140</v>
      </c>
      <c r="B1039" s="50" t="s">
        <v>5569</v>
      </c>
      <c r="C1039" s="51" t="s">
        <v>6567</v>
      </c>
      <c r="D1039" s="51" t="s">
        <v>4573</v>
      </c>
      <c r="E1039" s="52">
        <v>16.5</v>
      </c>
      <c r="F1039" s="52">
        <v>8.5</v>
      </c>
      <c r="G1039" s="50">
        <v>8</v>
      </c>
      <c r="H1039" s="53">
        <f t="shared" si="68"/>
        <v>13824750</v>
      </c>
      <c r="I1039" s="24">
        <f t="shared" si="69"/>
        <v>56525000</v>
      </c>
      <c r="J1039" s="23">
        <f t="shared" si="70"/>
        <v>32205000</v>
      </c>
      <c r="K1039" s="24">
        <f t="shared" si="71"/>
        <v>50445000</v>
      </c>
    </row>
    <row r="1040" spans="1:11" ht="36" x14ac:dyDescent="0.5">
      <c r="A1040" s="56">
        <v>809141</v>
      </c>
      <c r="B1040" s="50" t="s">
        <v>6568</v>
      </c>
      <c r="C1040" s="51" t="s">
        <v>6569</v>
      </c>
      <c r="D1040" s="51" t="s">
        <v>4573</v>
      </c>
      <c r="E1040" s="52">
        <v>4</v>
      </c>
      <c r="F1040" s="52">
        <v>2</v>
      </c>
      <c r="G1040" s="50">
        <v>2</v>
      </c>
      <c r="H1040" s="53">
        <f t="shared" si="68"/>
        <v>3387000</v>
      </c>
      <c r="I1040" s="24">
        <f t="shared" si="69"/>
        <v>13900000</v>
      </c>
      <c r="J1040" s="23">
        <f t="shared" si="70"/>
        <v>7820000</v>
      </c>
      <c r="K1040" s="24">
        <f t="shared" si="71"/>
        <v>12380000</v>
      </c>
    </row>
    <row r="1041" spans="1:11" ht="36" x14ac:dyDescent="0.5">
      <c r="A1041" s="56">
        <v>809150</v>
      </c>
      <c r="B1041" s="50"/>
      <c r="C1041" s="51" t="s">
        <v>4574</v>
      </c>
      <c r="D1041" s="51"/>
      <c r="E1041" s="52">
        <v>24</v>
      </c>
      <c r="F1041" s="52">
        <v>12</v>
      </c>
      <c r="G1041" s="50">
        <v>12</v>
      </c>
      <c r="H1041" s="53">
        <f t="shared" si="68"/>
        <v>20322000</v>
      </c>
      <c r="I1041" s="24">
        <f t="shared" si="69"/>
        <v>83400000</v>
      </c>
      <c r="J1041" s="23">
        <f t="shared" si="70"/>
        <v>46920000</v>
      </c>
      <c r="K1041" s="24">
        <f t="shared" si="71"/>
        <v>74280000</v>
      </c>
    </row>
    <row r="1042" spans="1:11" ht="54" x14ac:dyDescent="0.5">
      <c r="A1042" s="56">
        <v>809155</v>
      </c>
      <c r="B1042" s="50"/>
      <c r="C1042" s="51" t="s">
        <v>4575</v>
      </c>
      <c r="D1042" s="51"/>
      <c r="E1042" s="52">
        <v>19</v>
      </c>
      <c r="F1042" s="52">
        <v>9</v>
      </c>
      <c r="G1042" s="50">
        <v>10</v>
      </c>
      <c r="H1042" s="53">
        <f t="shared" si="68"/>
        <v>16381500</v>
      </c>
      <c r="I1042" s="24">
        <f t="shared" si="69"/>
        <v>67650000</v>
      </c>
      <c r="J1042" s="23">
        <f t="shared" si="70"/>
        <v>37250000</v>
      </c>
      <c r="K1042" s="24">
        <f t="shared" si="71"/>
        <v>60050000</v>
      </c>
    </row>
    <row r="1043" spans="1:11" ht="54" x14ac:dyDescent="0.5">
      <c r="A1043" s="56">
        <v>809160</v>
      </c>
      <c r="B1043" s="50"/>
      <c r="C1043" s="51" t="s">
        <v>4576</v>
      </c>
      <c r="D1043" s="51"/>
      <c r="E1043" s="52">
        <v>2</v>
      </c>
      <c r="F1043" s="52">
        <v>1</v>
      </c>
      <c r="G1043" s="50">
        <v>1</v>
      </c>
      <c r="H1043" s="53">
        <f t="shared" si="68"/>
        <v>1693500</v>
      </c>
      <c r="I1043" s="24">
        <f t="shared" si="69"/>
        <v>6950000</v>
      </c>
      <c r="J1043" s="23">
        <f t="shared" si="70"/>
        <v>3910000</v>
      </c>
      <c r="K1043" s="24">
        <f t="shared" si="71"/>
        <v>6190000</v>
      </c>
    </row>
    <row r="1044" spans="1:11" ht="19.5" x14ac:dyDescent="0.5">
      <c r="A1044" s="56">
        <v>809165</v>
      </c>
      <c r="B1044" s="50"/>
      <c r="C1044" s="51" t="s">
        <v>4577</v>
      </c>
      <c r="D1044" s="51"/>
      <c r="E1044" s="52">
        <v>3</v>
      </c>
      <c r="F1044" s="52">
        <v>1</v>
      </c>
      <c r="G1044" s="50">
        <v>2</v>
      </c>
      <c r="H1044" s="53">
        <f t="shared" si="68"/>
        <v>2833500</v>
      </c>
      <c r="I1044" s="24">
        <f t="shared" si="69"/>
        <v>12050000</v>
      </c>
      <c r="J1044" s="23">
        <f t="shared" si="70"/>
        <v>5970000</v>
      </c>
      <c r="K1044" s="24">
        <f t="shared" si="71"/>
        <v>10530000</v>
      </c>
    </row>
    <row r="1045" spans="1:11" ht="54" x14ac:dyDescent="0.5">
      <c r="A1045" s="56">
        <v>809170</v>
      </c>
      <c r="B1045" s="50"/>
      <c r="C1045" s="51" t="s">
        <v>4578</v>
      </c>
      <c r="D1045" s="51"/>
      <c r="E1045" s="52">
        <v>8</v>
      </c>
      <c r="F1045" s="52">
        <v>6</v>
      </c>
      <c r="G1045" s="50">
        <v>2</v>
      </c>
      <c r="H1045" s="53">
        <f t="shared" si="68"/>
        <v>5601000</v>
      </c>
      <c r="I1045" s="24">
        <f t="shared" si="69"/>
        <v>21300000</v>
      </c>
      <c r="J1045" s="23">
        <f t="shared" si="70"/>
        <v>15220000</v>
      </c>
      <c r="K1045" s="24">
        <f t="shared" si="71"/>
        <v>19780000</v>
      </c>
    </row>
    <row r="1046" spans="1:11" ht="90" x14ac:dyDescent="0.5">
      <c r="A1046" s="56">
        <v>809175</v>
      </c>
      <c r="B1046" s="50"/>
      <c r="C1046" s="51" t="s">
        <v>4579</v>
      </c>
      <c r="D1046" s="51"/>
      <c r="E1046" s="52">
        <v>3</v>
      </c>
      <c r="F1046" s="52">
        <v>1</v>
      </c>
      <c r="G1046" s="50">
        <v>2</v>
      </c>
      <c r="H1046" s="53">
        <f t="shared" si="68"/>
        <v>2833500</v>
      </c>
      <c r="I1046" s="24">
        <f t="shared" si="69"/>
        <v>12050000</v>
      </c>
      <c r="J1046" s="23">
        <f t="shared" si="70"/>
        <v>5970000</v>
      </c>
      <c r="K1046" s="24">
        <f t="shared" si="71"/>
        <v>10530000</v>
      </c>
    </row>
    <row r="1047" spans="1:11" ht="72" x14ac:dyDescent="0.5">
      <c r="A1047" s="56">
        <v>809180</v>
      </c>
      <c r="B1047" s="50"/>
      <c r="C1047" s="51" t="s">
        <v>4580</v>
      </c>
      <c r="D1047" s="51"/>
      <c r="E1047" s="52">
        <v>9</v>
      </c>
      <c r="F1047" s="52">
        <v>6</v>
      </c>
      <c r="G1047" s="50">
        <v>3</v>
      </c>
      <c r="H1047" s="53">
        <f t="shared" si="68"/>
        <v>6741000</v>
      </c>
      <c r="I1047" s="24">
        <f t="shared" si="69"/>
        <v>26400000</v>
      </c>
      <c r="J1047" s="23">
        <f t="shared" si="70"/>
        <v>17280000</v>
      </c>
      <c r="K1047" s="24">
        <f t="shared" si="71"/>
        <v>24120000</v>
      </c>
    </row>
    <row r="1048" spans="1:11" ht="72" x14ac:dyDescent="0.5">
      <c r="A1048" s="56">
        <v>809196</v>
      </c>
      <c r="B1048" s="50"/>
      <c r="C1048" s="51" t="s">
        <v>6570</v>
      </c>
      <c r="D1048" s="51"/>
      <c r="E1048" s="52">
        <v>9</v>
      </c>
      <c r="F1048" s="52">
        <v>5</v>
      </c>
      <c r="G1048" s="50">
        <v>4</v>
      </c>
      <c r="H1048" s="53">
        <f t="shared" si="68"/>
        <v>7327500</v>
      </c>
      <c r="I1048" s="24">
        <f t="shared" si="69"/>
        <v>29650000</v>
      </c>
      <c r="J1048" s="23">
        <f t="shared" si="70"/>
        <v>17490000</v>
      </c>
      <c r="K1048" s="24">
        <f t="shared" si="71"/>
        <v>26610000</v>
      </c>
    </row>
    <row r="1049" spans="1:11" ht="19.5" x14ac:dyDescent="0.5">
      <c r="A1049" s="56">
        <v>810000</v>
      </c>
      <c r="B1049" s="50" t="s">
        <v>5569</v>
      </c>
      <c r="C1049" s="51" t="s">
        <v>6571</v>
      </c>
      <c r="D1049" s="51"/>
      <c r="E1049" s="52">
        <v>5.6</v>
      </c>
      <c r="F1049" s="52">
        <v>2.1</v>
      </c>
      <c r="G1049" s="50">
        <v>3.5</v>
      </c>
      <c r="H1049" s="53">
        <f t="shared" ref="H1049:H1112" si="72">F1049*790000+G1049*1630000</f>
        <v>7364000</v>
      </c>
      <c r="I1049" s="24">
        <f t="shared" si="69"/>
        <v>21735000</v>
      </c>
      <c r="J1049" s="23">
        <f t="shared" si="70"/>
        <v>11095000</v>
      </c>
      <c r="K1049" s="24">
        <f t="shared" si="71"/>
        <v>19075000</v>
      </c>
    </row>
    <row r="1050" spans="1:11" ht="54" x14ac:dyDescent="0.5">
      <c r="A1050" s="56">
        <v>810002</v>
      </c>
      <c r="B1050" s="50" t="s">
        <v>5569</v>
      </c>
      <c r="C1050" s="51" t="s">
        <v>6572</v>
      </c>
      <c r="D1050" s="51"/>
      <c r="E1050" s="52">
        <v>5.6</v>
      </c>
      <c r="F1050" s="52">
        <v>2.1</v>
      </c>
      <c r="G1050" s="50">
        <v>3.5</v>
      </c>
      <c r="H1050" s="53">
        <f t="shared" si="72"/>
        <v>7364000</v>
      </c>
      <c r="I1050" s="24">
        <f t="shared" si="69"/>
        <v>21735000</v>
      </c>
      <c r="J1050" s="23">
        <f t="shared" si="70"/>
        <v>11095000</v>
      </c>
      <c r="K1050" s="24">
        <f t="shared" si="71"/>
        <v>19075000</v>
      </c>
    </row>
    <row r="1051" spans="1:11" ht="54" x14ac:dyDescent="0.5">
      <c r="A1051" s="56">
        <v>810004</v>
      </c>
      <c r="B1051" s="50" t="s">
        <v>5569</v>
      </c>
      <c r="C1051" s="51" t="s">
        <v>6573</v>
      </c>
      <c r="D1051" s="51"/>
      <c r="E1051" s="52">
        <v>5.6</v>
      </c>
      <c r="F1051" s="52">
        <v>2.1</v>
      </c>
      <c r="G1051" s="50">
        <v>3.5</v>
      </c>
      <c r="H1051" s="53">
        <f t="shared" si="72"/>
        <v>7364000</v>
      </c>
      <c r="I1051" s="24">
        <f t="shared" si="69"/>
        <v>21735000</v>
      </c>
      <c r="J1051" s="23">
        <f t="shared" si="70"/>
        <v>11095000</v>
      </c>
      <c r="K1051" s="24">
        <f t="shared" si="71"/>
        <v>19075000</v>
      </c>
    </row>
    <row r="1052" spans="1:11" ht="19.5" x14ac:dyDescent="0.5">
      <c r="A1052" s="56">
        <v>810006</v>
      </c>
      <c r="B1052" s="50" t="s">
        <v>5569</v>
      </c>
      <c r="C1052" s="51" t="s">
        <v>6574</v>
      </c>
      <c r="D1052" s="51"/>
      <c r="E1052" s="52">
        <v>5.6</v>
      </c>
      <c r="F1052" s="52">
        <v>2.1</v>
      </c>
      <c r="G1052" s="50">
        <v>3.5</v>
      </c>
      <c r="H1052" s="53">
        <f t="shared" si="72"/>
        <v>7364000</v>
      </c>
      <c r="I1052" s="24">
        <f t="shared" si="69"/>
        <v>21735000</v>
      </c>
      <c r="J1052" s="23">
        <f t="shared" si="70"/>
        <v>11095000</v>
      </c>
      <c r="K1052" s="24">
        <f t="shared" si="71"/>
        <v>19075000</v>
      </c>
    </row>
    <row r="1053" spans="1:11" ht="36" x14ac:dyDescent="0.5">
      <c r="A1053" s="56">
        <v>810008</v>
      </c>
      <c r="B1053" s="50" t="s">
        <v>5569</v>
      </c>
      <c r="C1053" s="51" t="s">
        <v>6575</v>
      </c>
      <c r="D1053" s="51"/>
      <c r="E1053" s="52">
        <v>5.6</v>
      </c>
      <c r="F1053" s="52">
        <v>2.1</v>
      </c>
      <c r="G1053" s="50">
        <v>3.5</v>
      </c>
      <c r="H1053" s="53">
        <f t="shared" si="72"/>
        <v>7364000</v>
      </c>
      <c r="I1053" s="24">
        <f t="shared" si="69"/>
        <v>21735000</v>
      </c>
      <c r="J1053" s="23">
        <f t="shared" si="70"/>
        <v>11095000</v>
      </c>
      <c r="K1053" s="24">
        <f t="shared" si="71"/>
        <v>19075000</v>
      </c>
    </row>
    <row r="1054" spans="1:11" ht="90" x14ac:dyDescent="0.5">
      <c r="A1054" s="56">
        <v>810020</v>
      </c>
      <c r="B1054" s="50"/>
      <c r="C1054" s="51" t="s">
        <v>6576</v>
      </c>
      <c r="D1054" s="51"/>
      <c r="E1054" s="52">
        <v>9.8000000000000007</v>
      </c>
      <c r="F1054" s="52">
        <v>2.8</v>
      </c>
      <c r="G1054" s="50">
        <v>7</v>
      </c>
      <c r="H1054" s="53">
        <f t="shared" si="72"/>
        <v>13622000</v>
      </c>
      <c r="I1054" s="24">
        <f t="shared" si="69"/>
        <v>40880000</v>
      </c>
      <c r="J1054" s="23">
        <f t="shared" si="70"/>
        <v>19600000</v>
      </c>
      <c r="K1054" s="24">
        <f t="shared" si="71"/>
        <v>35560000</v>
      </c>
    </row>
    <row r="1055" spans="1:11" ht="108" x14ac:dyDescent="0.5">
      <c r="A1055" s="56">
        <v>810022</v>
      </c>
      <c r="B1055" s="50" t="s">
        <v>5569</v>
      </c>
      <c r="C1055" s="51" t="s">
        <v>6577</v>
      </c>
      <c r="D1055" s="51"/>
      <c r="E1055" s="52">
        <v>14</v>
      </c>
      <c r="F1055" s="52">
        <v>4.9000000000000004</v>
      </c>
      <c r="G1055" s="50">
        <v>9.1</v>
      </c>
      <c r="H1055" s="53">
        <f t="shared" si="72"/>
        <v>18704000</v>
      </c>
      <c r="I1055" s="24">
        <f t="shared" si="69"/>
        <v>55475000</v>
      </c>
      <c r="J1055" s="23">
        <f t="shared" si="70"/>
        <v>27811000</v>
      </c>
      <c r="K1055" s="24">
        <f t="shared" si="71"/>
        <v>48559000</v>
      </c>
    </row>
    <row r="1056" spans="1:11" ht="36" x14ac:dyDescent="0.5">
      <c r="A1056" s="56">
        <v>810024</v>
      </c>
      <c r="B1056" s="50"/>
      <c r="C1056" s="51" t="s">
        <v>6578</v>
      </c>
      <c r="D1056" s="51"/>
      <c r="E1056" s="52">
        <v>21</v>
      </c>
      <c r="F1056" s="52">
        <v>6.3</v>
      </c>
      <c r="G1056" s="50">
        <v>14.7</v>
      </c>
      <c r="H1056" s="53">
        <f t="shared" si="72"/>
        <v>28938000</v>
      </c>
      <c r="I1056" s="24">
        <f t="shared" si="69"/>
        <v>86625000</v>
      </c>
      <c r="J1056" s="23">
        <f t="shared" si="70"/>
        <v>41937000</v>
      </c>
      <c r="K1056" s="24">
        <f t="shared" si="71"/>
        <v>75453000</v>
      </c>
    </row>
    <row r="1057" spans="1:11" ht="36" x14ac:dyDescent="0.5">
      <c r="A1057" s="56">
        <v>810026</v>
      </c>
      <c r="B1057" s="50"/>
      <c r="C1057" s="51" t="s">
        <v>6579</v>
      </c>
      <c r="D1057" s="51"/>
      <c r="E1057" s="52">
        <v>7.7</v>
      </c>
      <c r="F1057" s="52">
        <v>2.8</v>
      </c>
      <c r="G1057" s="50">
        <v>4.9000000000000004</v>
      </c>
      <c r="H1057" s="53">
        <f t="shared" si="72"/>
        <v>10199000</v>
      </c>
      <c r="I1057" s="24">
        <f t="shared" si="69"/>
        <v>30170000</v>
      </c>
      <c r="J1057" s="23">
        <f t="shared" si="70"/>
        <v>15274000</v>
      </c>
      <c r="K1057" s="24">
        <f t="shared" si="71"/>
        <v>26446000</v>
      </c>
    </row>
    <row r="1058" spans="1:11" ht="108" x14ac:dyDescent="0.5">
      <c r="A1058" s="56">
        <v>810028</v>
      </c>
      <c r="B1058" s="50"/>
      <c r="C1058" s="51" t="s">
        <v>6580</v>
      </c>
      <c r="D1058" s="51" t="s">
        <v>6581</v>
      </c>
      <c r="E1058" s="52">
        <v>21</v>
      </c>
      <c r="F1058" s="52">
        <v>6.3</v>
      </c>
      <c r="G1058" s="50">
        <v>14.7</v>
      </c>
      <c r="H1058" s="53">
        <f t="shared" si="72"/>
        <v>28938000</v>
      </c>
      <c r="I1058" s="24">
        <f t="shared" si="69"/>
        <v>86625000</v>
      </c>
      <c r="J1058" s="23">
        <f t="shared" si="70"/>
        <v>41937000</v>
      </c>
      <c r="K1058" s="24">
        <f t="shared" si="71"/>
        <v>75453000</v>
      </c>
    </row>
    <row r="1059" spans="1:11" ht="54" x14ac:dyDescent="0.5">
      <c r="A1059" s="56">
        <v>810030</v>
      </c>
      <c r="B1059" s="50" t="s">
        <v>5569</v>
      </c>
      <c r="C1059" s="51" t="s">
        <v>6582</v>
      </c>
      <c r="D1059" s="51"/>
      <c r="E1059" s="52">
        <v>5.6</v>
      </c>
      <c r="F1059" s="52">
        <v>2.1</v>
      </c>
      <c r="G1059" s="50">
        <v>3.5</v>
      </c>
      <c r="H1059" s="53">
        <f t="shared" si="72"/>
        <v>7364000</v>
      </c>
      <c r="I1059" s="24">
        <f t="shared" si="69"/>
        <v>21735000</v>
      </c>
      <c r="J1059" s="23">
        <f t="shared" si="70"/>
        <v>11095000</v>
      </c>
      <c r="K1059" s="24">
        <f t="shared" si="71"/>
        <v>19075000</v>
      </c>
    </row>
    <row r="1060" spans="1:11" ht="72" x14ac:dyDescent="0.5">
      <c r="A1060" s="56">
        <v>810032</v>
      </c>
      <c r="B1060" s="50" t="s">
        <v>5569</v>
      </c>
      <c r="C1060" s="51" t="s">
        <v>6583</v>
      </c>
      <c r="D1060" s="51"/>
      <c r="E1060" s="52">
        <v>14</v>
      </c>
      <c r="F1060" s="52">
        <v>4.9000000000000004</v>
      </c>
      <c r="G1060" s="50">
        <v>9.1</v>
      </c>
      <c r="H1060" s="53">
        <f t="shared" si="72"/>
        <v>18704000</v>
      </c>
      <c r="I1060" s="24">
        <f t="shared" si="69"/>
        <v>55475000</v>
      </c>
      <c r="J1060" s="23">
        <f t="shared" si="70"/>
        <v>27811000</v>
      </c>
      <c r="K1060" s="24">
        <f t="shared" si="71"/>
        <v>48559000</v>
      </c>
    </row>
    <row r="1061" spans="1:11" ht="36" x14ac:dyDescent="0.5">
      <c r="A1061" s="56">
        <v>810034</v>
      </c>
      <c r="B1061" s="50" t="s">
        <v>5569</v>
      </c>
      <c r="C1061" s="51" t="s">
        <v>6584</v>
      </c>
      <c r="D1061" s="51"/>
      <c r="E1061" s="52">
        <v>17.5</v>
      </c>
      <c r="F1061" s="52">
        <v>4.9000000000000004</v>
      </c>
      <c r="G1061" s="50">
        <v>12.6</v>
      </c>
      <c r="H1061" s="53">
        <f t="shared" si="72"/>
        <v>24409000</v>
      </c>
      <c r="I1061" s="24">
        <f t="shared" si="69"/>
        <v>73325000</v>
      </c>
      <c r="J1061" s="23">
        <f t="shared" si="70"/>
        <v>35021000</v>
      </c>
      <c r="K1061" s="24">
        <f t="shared" si="71"/>
        <v>63749000</v>
      </c>
    </row>
    <row r="1062" spans="1:11" ht="36" x14ac:dyDescent="0.5">
      <c r="A1062" s="56">
        <v>810036</v>
      </c>
      <c r="B1062" s="50" t="s">
        <v>5569</v>
      </c>
      <c r="C1062" s="51" t="s">
        <v>6585</v>
      </c>
      <c r="D1062" s="51"/>
      <c r="E1062" s="52">
        <v>17.5</v>
      </c>
      <c r="F1062" s="52">
        <v>4.9000000000000004</v>
      </c>
      <c r="G1062" s="50">
        <v>12.6</v>
      </c>
      <c r="H1062" s="53">
        <f t="shared" si="72"/>
        <v>24409000</v>
      </c>
      <c r="I1062" s="24">
        <f t="shared" si="69"/>
        <v>73325000</v>
      </c>
      <c r="J1062" s="23">
        <f t="shared" si="70"/>
        <v>35021000</v>
      </c>
      <c r="K1062" s="24">
        <f t="shared" si="71"/>
        <v>63749000</v>
      </c>
    </row>
    <row r="1063" spans="1:11" ht="72" x14ac:dyDescent="0.5">
      <c r="A1063" s="56">
        <v>810050</v>
      </c>
      <c r="B1063" s="50" t="s">
        <v>5569</v>
      </c>
      <c r="C1063" s="51" t="s">
        <v>6586</v>
      </c>
      <c r="D1063" s="51"/>
      <c r="E1063" s="52">
        <v>11.2</v>
      </c>
      <c r="F1063" s="52">
        <v>3.5</v>
      </c>
      <c r="G1063" s="50">
        <v>7.7</v>
      </c>
      <c r="H1063" s="53">
        <f t="shared" si="72"/>
        <v>15316000</v>
      </c>
      <c r="I1063" s="24">
        <f t="shared" si="69"/>
        <v>45745000</v>
      </c>
      <c r="J1063" s="23">
        <f t="shared" si="70"/>
        <v>22337000</v>
      </c>
      <c r="K1063" s="24">
        <f t="shared" si="71"/>
        <v>39893000</v>
      </c>
    </row>
    <row r="1064" spans="1:11" ht="19.5" x14ac:dyDescent="0.5">
      <c r="A1064" s="56">
        <v>810052</v>
      </c>
      <c r="B1064" s="50"/>
      <c r="C1064" s="51" t="s">
        <v>6587</v>
      </c>
      <c r="D1064" s="51"/>
      <c r="E1064" s="52">
        <v>11.2</v>
      </c>
      <c r="F1064" s="52">
        <v>3.5</v>
      </c>
      <c r="G1064" s="50">
        <v>7.7</v>
      </c>
      <c r="H1064" s="53">
        <f t="shared" si="72"/>
        <v>15316000</v>
      </c>
      <c r="I1064" s="24">
        <f t="shared" si="69"/>
        <v>45745000</v>
      </c>
      <c r="J1064" s="23">
        <f t="shared" si="70"/>
        <v>22337000</v>
      </c>
      <c r="K1064" s="24">
        <f t="shared" si="71"/>
        <v>39893000</v>
      </c>
    </row>
    <row r="1065" spans="1:11" ht="19.5" x14ac:dyDescent="0.5">
      <c r="A1065" s="56">
        <v>810054</v>
      </c>
      <c r="B1065" s="50"/>
      <c r="C1065" s="51" t="s">
        <v>6588</v>
      </c>
      <c r="D1065" s="51"/>
      <c r="E1065" s="52">
        <v>11.2</v>
      </c>
      <c r="F1065" s="52">
        <v>3.5</v>
      </c>
      <c r="G1065" s="50">
        <v>7.7</v>
      </c>
      <c r="H1065" s="53">
        <f t="shared" si="72"/>
        <v>15316000</v>
      </c>
      <c r="I1065" s="24">
        <f t="shared" si="69"/>
        <v>45745000</v>
      </c>
      <c r="J1065" s="23">
        <f t="shared" si="70"/>
        <v>22337000</v>
      </c>
      <c r="K1065" s="24">
        <f t="shared" si="71"/>
        <v>39893000</v>
      </c>
    </row>
    <row r="1066" spans="1:11" ht="19.5" x14ac:dyDescent="0.5">
      <c r="A1066" s="56">
        <v>810056</v>
      </c>
      <c r="B1066" s="50"/>
      <c r="C1066" s="51" t="s">
        <v>6589</v>
      </c>
      <c r="D1066" s="51"/>
      <c r="E1066" s="52">
        <v>11.2</v>
      </c>
      <c r="F1066" s="52">
        <v>3.5</v>
      </c>
      <c r="G1066" s="50">
        <v>7.7</v>
      </c>
      <c r="H1066" s="53">
        <f t="shared" si="72"/>
        <v>15316000</v>
      </c>
      <c r="I1066" s="24">
        <f t="shared" si="69"/>
        <v>45745000</v>
      </c>
      <c r="J1066" s="23">
        <f t="shared" si="70"/>
        <v>22337000</v>
      </c>
      <c r="K1066" s="24">
        <f t="shared" si="71"/>
        <v>39893000</v>
      </c>
    </row>
    <row r="1067" spans="1:11" ht="19.5" x14ac:dyDescent="0.5">
      <c r="A1067" s="56">
        <v>810058</v>
      </c>
      <c r="B1067" s="50"/>
      <c r="C1067" s="51" t="s">
        <v>6590</v>
      </c>
      <c r="D1067" s="51"/>
      <c r="E1067" s="52">
        <v>14</v>
      </c>
      <c r="F1067" s="52">
        <v>4.9000000000000004</v>
      </c>
      <c r="G1067" s="50">
        <v>9.1</v>
      </c>
      <c r="H1067" s="53">
        <f t="shared" si="72"/>
        <v>18704000</v>
      </c>
      <c r="I1067" s="24">
        <f t="shared" si="69"/>
        <v>55475000</v>
      </c>
      <c r="J1067" s="23">
        <f t="shared" si="70"/>
        <v>27811000</v>
      </c>
      <c r="K1067" s="24">
        <f t="shared" si="71"/>
        <v>48559000</v>
      </c>
    </row>
    <row r="1068" spans="1:11" ht="72" x14ac:dyDescent="0.5">
      <c r="A1068" s="56">
        <v>810060</v>
      </c>
      <c r="B1068" s="50" t="s">
        <v>5569</v>
      </c>
      <c r="C1068" s="51" t="s">
        <v>6591</v>
      </c>
      <c r="D1068" s="51" t="s">
        <v>6592</v>
      </c>
      <c r="E1068" s="52">
        <v>28</v>
      </c>
      <c r="F1068" s="52">
        <v>9.8000000000000007</v>
      </c>
      <c r="G1068" s="50">
        <v>18.2</v>
      </c>
      <c r="H1068" s="53">
        <f t="shared" si="72"/>
        <v>37408000</v>
      </c>
      <c r="I1068" s="24">
        <f t="shared" si="69"/>
        <v>110950000</v>
      </c>
      <c r="J1068" s="23">
        <f t="shared" si="70"/>
        <v>55622000</v>
      </c>
      <c r="K1068" s="24">
        <f t="shared" si="71"/>
        <v>97118000</v>
      </c>
    </row>
    <row r="1069" spans="1:11" ht="36" x14ac:dyDescent="0.5">
      <c r="A1069" s="56">
        <v>810062</v>
      </c>
      <c r="B1069" s="50"/>
      <c r="C1069" s="51" t="s">
        <v>6593</v>
      </c>
      <c r="D1069" s="51"/>
      <c r="E1069" s="52">
        <v>13.3</v>
      </c>
      <c r="F1069" s="52">
        <v>4.9000000000000004</v>
      </c>
      <c r="G1069" s="50">
        <v>8.4</v>
      </c>
      <c r="H1069" s="53">
        <f t="shared" si="72"/>
        <v>17563000</v>
      </c>
      <c r="I1069" s="24">
        <f t="shared" si="69"/>
        <v>51905000</v>
      </c>
      <c r="J1069" s="23">
        <f t="shared" si="70"/>
        <v>26369000</v>
      </c>
      <c r="K1069" s="24">
        <f t="shared" si="71"/>
        <v>45521000</v>
      </c>
    </row>
    <row r="1070" spans="1:11" ht="108" x14ac:dyDescent="0.5">
      <c r="A1070" s="56">
        <v>810064</v>
      </c>
      <c r="B1070" s="50" t="s">
        <v>5569</v>
      </c>
      <c r="C1070" s="51" t="s">
        <v>6594</v>
      </c>
      <c r="D1070" s="51"/>
      <c r="E1070" s="52">
        <v>11.2</v>
      </c>
      <c r="F1070" s="52">
        <v>3.5</v>
      </c>
      <c r="G1070" s="50">
        <v>7.7</v>
      </c>
      <c r="H1070" s="53">
        <f t="shared" si="72"/>
        <v>15316000</v>
      </c>
      <c r="I1070" s="24">
        <f t="shared" si="69"/>
        <v>45745000</v>
      </c>
      <c r="J1070" s="23">
        <f t="shared" si="70"/>
        <v>22337000</v>
      </c>
      <c r="K1070" s="24">
        <f t="shared" si="71"/>
        <v>39893000</v>
      </c>
    </row>
    <row r="1071" spans="1:11" ht="36" x14ac:dyDescent="0.5">
      <c r="A1071" s="56">
        <v>810080</v>
      </c>
      <c r="B1071" s="50"/>
      <c r="C1071" s="51" t="s">
        <v>6595</v>
      </c>
      <c r="D1071" s="51"/>
      <c r="E1071" s="52">
        <v>14</v>
      </c>
      <c r="F1071" s="52">
        <v>4.9000000000000004</v>
      </c>
      <c r="G1071" s="50">
        <v>9.1</v>
      </c>
      <c r="H1071" s="53">
        <f t="shared" si="72"/>
        <v>18704000</v>
      </c>
      <c r="I1071" s="24">
        <f t="shared" si="69"/>
        <v>55475000</v>
      </c>
      <c r="J1071" s="23">
        <f t="shared" si="70"/>
        <v>27811000</v>
      </c>
      <c r="K1071" s="24">
        <f t="shared" si="71"/>
        <v>48559000</v>
      </c>
    </row>
    <row r="1072" spans="1:11" ht="36" x14ac:dyDescent="0.5">
      <c r="A1072" s="56">
        <v>810082</v>
      </c>
      <c r="B1072" s="50"/>
      <c r="C1072" s="51" t="s">
        <v>6596</v>
      </c>
      <c r="D1072" s="51"/>
      <c r="E1072" s="52">
        <v>14</v>
      </c>
      <c r="F1072" s="52">
        <v>4.9000000000000004</v>
      </c>
      <c r="G1072" s="50">
        <v>9.1</v>
      </c>
      <c r="H1072" s="53">
        <f t="shared" si="72"/>
        <v>18704000</v>
      </c>
      <c r="I1072" s="24">
        <f t="shared" si="69"/>
        <v>55475000</v>
      </c>
      <c r="J1072" s="23">
        <f t="shared" si="70"/>
        <v>27811000</v>
      </c>
      <c r="K1072" s="24">
        <f t="shared" si="71"/>
        <v>48559000</v>
      </c>
    </row>
    <row r="1073" spans="1:11" ht="19.5" x14ac:dyDescent="0.5">
      <c r="A1073" s="56">
        <v>810084</v>
      </c>
      <c r="B1073" s="50" t="s">
        <v>5569</v>
      </c>
      <c r="C1073" s="51" t="s">
        <v>6597</v>
      </c>
      <c r="D1073" s="51"/>
      <c r="E1073" s="52">
        <v>28</v>
      </c>
      <c r="F1073" s="52">
        <v>9.8000000000000007</v>
      </c>
      <c r="G1073" s="50">
        <v>18.2</v>
      </c>
      <c r="H1073" s="53">
        <f t="shared" si="72"/>
        <v>37408000</v>
      </c>
      <c r="I1073" s="24">
        <f t="shared" si="69"/>
        <v>110950000</v>
      </c>
      <c r="J1073" s="23">
        <f t="shared" si="70"/>
        <v>55622000</v>
      </c>
      <c r="K1073" s="24">
        <f t="shared" si="71"/>
        <v>97118000</v>
      </c>
    </row>
    <row r="1074" spans="1:11" ht="360" x14ac:dyDescent="0.5">
      <c r="A1074" s="56">
        <v>810086</v>
      </c>
      <c r="B1074" s="50" t="s">
        <v>5569</v>
      </c>
      <c r="C1074" s="51" t="s">
        <v>6598</v>
      </c>
      <c r="D1074" s="51" t="s">
        <v>6599</v>
      </c>
      <c r="E1074" s="52">
        <v>11.69</v>
      </c>
      <c r="F1074" s="52">
        <v>4.2</v>
      </c>
      <c r="G1074" s="50">
        <v>7.49</v>
      </c>
      <c r="H1074" s="53">
        <f t="shared" si="72"/>
        <v>15526700</v>
      </c>
      <c r="I1074" s="24">
        <f t="shared" si="69"/>
        <v>45969000</v>
      </c>
      <c r="J1074" s="23">
        <f t="shared" si="70"/>
        <v>23199400</v>
      </c>
      <c r="K1074" s="24">
        <f t="shared" si="71"/>
        <v>40276600</v>
      </c>
    </row>
    <row r="1075" spans="1:11" ht="72" x14ac:dyDescent="0.5">
      <c r="A1075" s="56">
        <v>810088</v>
      </c>
      <c r="B1075" s="50" t="s">
        <v>5569</v>
      </c>
      <c r="C1075" s="51" t="s">
        <v>6600</v>
      </c>
      <c r="D1075" s="51"/>
      <c r="E1075" s="52">
        <v>35</v>
      </c>
      <c r="F1075" s="52">
        <v>12.6</v>
      </c>
      <c r="G1075" s="50">
        <v>22.4</v>
      </c>
      <c r="H1075" s="53">
        <f t="shared" si="72"/>
        <v>46466000</v>
      </c>
      <c r="I1075" s="24">
        <f t="shared" si="69"/>
        <v>137550000</v>
      </c>
      <c r="J1075" s="23">
        <f t="shared" si="70"/>
        <v>69454000</v>
      </c>
      <c r="K1075" s="24">
        <f t="shared" si="71"/>
        <v>120526000</v>
      </c>
    </row>
    <row r="1076" spans="1:11" ht="54" x14ac:dyDescent="0.5">
      <c r="A1076" s="56">
        <v>810100</v>
      </c>
      <c r="B1076" s="50"/>
      <c r="C1076" s="51" t="s">
        <v>6601</v>
      </c>
      <c r="D1076" s="51"/>
      <c r="E1076" s="52">
        <v>38.5</v>
      </c>
      <c r="F1076" s="52">
        <v>17.5</v>
      </c>
      <c r="G1076" s="50">
        <v>21</v>
      </c>
      <c r="H1076" s="53">
        <f t="shared" si="72"/>
        <v>48055000</v>
      </c>
      <c r="I1076" s="24">
        <f t="shared" si="69"/>
        <v>139475000</v>
      </c>
      <c r="J1076" s="23">
        <f t="shared" si="70"/>
        <v>75635000</v>
      </c>
      <c r="K1076" s="24">
        <f t="shared" si="71"/>
        <v>123515000</v>
      </c>
    </row>
    <row r="1077" spans="1:11" ht="54" x14ac:dyDescent="0.5">
      <c r="A1077" s="56">
        <v>810102</v>
      </c>
      <c r="B1077" s="50"/>
      <c r="C1077" s="51" t="s">
        <v>6602</v>
      </c>
      <c r="D1077" s="51"/>
      <c r="E1077" s="52">
        <v>38.5</v>
      </c>
      <c r="F1077" s="52">
        <v>17.5</v>
      </c>
      <c r="G1077" s="50">
        <v>21</v>
      </c>
      <c r="H1077" s="53">
        <f t="shared" si="72"/>
        <v>48055000</v>
      </c>
      <c r="I1077" s="24">
        <f t="shared" si="69"/>
        <v>139475000</v>
      </c>
      <c r="J1077" s="23">
        <f t="shared" si="70"/>
        <v>75635000</v>
      </c>
      <c r="K1077" s="24">
        <f t="shared" si="71"/>
        <v>123515000</v>
      </c>
    </row>
    <row r="1078" spans="1:11" ht="36" x14ac:dyDescent="0.5">
      <c r="A1078" s="56">
        <v>810104</v>
      </c>
      <c r="B1078" s="50"/>
      <c r="C1078" s="51" t="s">
        <v>6603</v>
      </c>
      <c r="D1078" s="51"/>
      <c r="E1078" s="52">
        <v>38.5</v>
      </c>
      <c r="F1078" s="52">
        <v>17.5</v>
      </c>
      <c r="G1078" s="50">
        <v>21</v>
      </c>
      <c r="H1078" s="53">
        <f t="shared" si="72"/>
        <v>48055000</v>
      </c>
      <c r="I1078" s="24">
        <f t="shared" si="69"/>
        <v>139475000</v>
      </c>
      <c r="J1078" s="23">
        <f t="shared" si="70"/>
        <v>75635000</v>
      </c>
      <c r="K1078" s="24">
        <f t="shared" si="71"/>
        <v>123515000</v>
      </c>
    </row>
    <row r="1079" spans="1:11" ht="36" x14ac:dyDescent="0.5">
      <c r="A1079" s="56">
        <v>810106</v>
      </c>
      <c r="B1079" s="50"/>
      <c r="C1079" s="51" t="s">
        <v>6604</v>
      </c>
      <c r="D1079" s="51"/>
      <c r="E1079" s="52">
        <v>45.5</v>
      </c>
      <c r="F1079" s="52">
        <v>17.5</v>
      </c>
      <c r="G1079" s="50">
        <v>28</v>
      </c>
      <c r="H1079" s="53">
        <f t="shared" si="72"/>
        <v>59465000</v>
      </c>
      <c r="I1079" s="24">
        <f t="shared" si="69"/>
        <v>175175000</v>
      </c>
      <c r="J1079" s="23">
        <f t="shared" si="70"/>
        <v>90055000</v>
      </c>
      <c r="K1079" s="24">
        <f t="shared" si="71"/>
        <v>153895000</v>
      </c>
    </row>
    <row r="1080" spans="1:11" ht="36" x14ac:dyDescent="0.5">
      <c r="A1080" s="56">
        <v>810108</v>
      </c>
      <c r="B1080" s="50"/>
      <c r="C1080" s="51" t="s">
        <v>6605</v>
      </c>
      <c r="D1080" s="51"/>
      <c r="E1080" s="52">
        <v>38.5</v>
      </c>
      <c r="F1080" s="52">
        <v>17.5</v>
      </c>
      <c r="G1080" s="50">
        <v>21</v>
      </c>
      <c r="H1080" s="53">
        <f t="shared" si="72"/>
        <v>48055000</v>
      </c>
      <c r="I1080" s="24">
        <f t="shared" si="69"/>
        <v>139475000</v>
      </c>
      <c r="J1080" s="23">
        <f t="shared" si="70"/>
        <v>75635000</v>
      </c>
      <c r="K1080" s="24">
        <f t="shared" si="71"/>
        <v>123515000</v>
      </c>
    </row>
    <row r="1081" spans="1:11" ht="72" x14ac:dyDescent="0.5">
      <c r="A1081" s="56">
        <v>810110</v>
      </c>
      <c r="B1081" s="50" t="s">
        <v>5569</v>
      </c>
      <c r="C1081" s="51" t="s">
        <v>6606</v>
      </c>
      <c r="D1081" s="51"/>
      <c r="E1081" s="52">
        <v>45.5</v>
      </c>
      <c r="F1081" s="52">
        <v>15.4</v>
      </c>
      <c r="G1081" s="50">
        <v>30.1</v>
      </c>
      <c r="H1081" s="53">
        <f t="shared" si="72"/>
        <v>61229000</v>
      </c>
      <c r="I1081" s="24">
        <f t="shared" si="69"/>
        <v>182000000</v>
      </c>
      <c r="J1081" s="23">
        <f t="shared" si="70"/>
        <v>90496000</v>
      </c>
      <c r="K1081" s="24">
        <f t="shared" si="71"/>
        <v>159124000</v>
      </c>
    </row>
    <row r="1082" spans="1:11" ht="36" x14ac:dyDescent="0.5">
      <c r="A1082" s="56">
        <v>810112</v>
      </c>
      <c r="B1082" s="50"/>
      <c r="C1082" s="51" t="s">
        <v>6607</v>
      </c>
      <c r="D1082" s="51"/>
      <c r="E1082" s="52">
        <v>52.5</v>
      </c>
      <c r="F1082" s="52">
        <v>16.100000000000001</v>
      </c>
      <c r="G1082" s="50">
        <v>36.4</v>
      </c>
      <c r="H1082" s="53">
        <f t="shared" si="72"/>
        <v>72051000</v>
      </c>
      <c r="I1082" s="24">
        <f t="shared" si="69"/>
        <v>215425000</v>
      </c>
      <c r="J1082" s="23">
        <f t="shared" si="70"/>
        <v>104769000</v>
      </c>
      <c r="K1082" s="24">
        <f t="shared" si="71"/>
        <v>187761000</v>
      </c>
    </row>
    <row r="1083" spans="1:11" ht="36" x14ac:dyDescent="0.5">
      <c r="A1083" s="56">
        <v>810118</v>
      </c>
      <c r="B1083" s="50"/>
      <c r="C1083" s="51" t="s">
        <v>6608</v>
      </c>
      <c r="D1083" s="51"/>
      <c r="E1083" s="52">
        <v>26.25</v>
      </c>
      <c r="F1083" s="52">
        <v>8.0500000000000007</v>
      </c>
      <c r="G1083" s="50">
        <v>18.2</v>
      </c>
      <c r="H1083" s="53">
        <f t="shared" si="72"/>
        <v>36025500</v>
      </c>
      <c r="I1083" s="24">
        <f t="shared" si="69"/>
        <v>107712500</v>
      </c>
      <c r="J1083" s="23">
        <f t="shared" si="70"/>
        <v>52384500</v>
      </c>
      <c r="K1083" s="24">
        <f t="shared" si="71"/>
        <v>93880500</v>
      </c>
    </row>
    <row r="1084" spans="1:11" ht="36" x14ac:dyDescent="0.5">
      <c r="A1084" s="56">
        <v>810120</v>
      </c>
      <c r="B1084" s="50"/>
      <c r="C1084" s="51" t="s">
        <v>6609</v>
      </c>
      <c r="D1084" s="51"/>
      <c r="E1084" s="52">
        <v>26.25</v>
      </c>
      <c r="F1084" s="52">
        <v>8.0500000000000007</v>
      </c>
      <c r="G1084" s="50">
        <v>18.2</v>
      </c>
      <c r="H1084" s="53">
        <f t="shared" si="72"/>
        <v>36025500</v>
      </c>
      <c r="I1084" s="24">
        <f t="shared" si="69"/>
        <v>107712500</v>
      </c>
      <c r="J1084" s="23">
        <f t="shared" si="70"/>
        <v>52384500</v>
      </c>
      <c r="K1084" s="24">
        <f t="shared" si="71"/>
        <v>93880500</v>
      </c>
    </row>
    <row r="1085" spans="1:11" ht="54" x14ac:dyDescent="0.5">
      <c r="A1085" s="56">
        <v>810126</v>
      </c>
      <c r="B1085" s="50" t="s">
        <v>5569</v>
      </c>
      <c r="C1085" s="51" t="s">
        <v>6610</v>
      </c>
      <c r="D1085" s="51"/>
      <c r="E1085" s="52">
        <v>26.25</v>
      </c>
      <c r="F1085" s="52">
        <v>8.0500000000000007</v>
      </c>
      <c r="G1085" s="50">
        <v>18.2</v>
      </c>
      <c r="H1085" s="53">
        <f t="shared" si="72"/>
        <v>36025500</v>
      </c>
      <c r="I1085" s="24">
        <f t="shared" si="69"/>
        <v>107712500</v>
      </c>
      <c r="J1085" s="23">
        <f t="shared" si="70"/>
        <v>52384500</v>
      </c>
      <c r="K1085" s="24">
        <f t="shared" si="71"/>
        <v>93880500</v>
      </c>
    </row>
    <row r="1086" spans="1:11" ht="54" x14ac:dyDescent="0.5">
      <c r="A1086" s="56">
        <v>810128</v>
      </c>
      <c r="B1086" s="50" t="s">
        <v>5569</v>
      </c>
      <c r="C1086" s="51" t="s">
        <v>6611</v>
      </c>
      <c r="D1086" s="51"/>
      <c r="E1086" s="52">
        <v>26.25</v>
      </c>
      <c r="F1086" s="52">
        <v>8.0500000000000007</v>
      </c>
      <c r="G1086" s="50">
        <v>18.2</v>
      </c>
      <c r="H1086" s="53">
        <f t="shared" si="72"/>
        <v>36025500</v>
      </c>
      <c r="I1086" s="24">
        <f t="shared" si="69"/>
        <v>107712500</v>
      </c>
      <c r="J1086" s="23">
        <f t="shared" si="70"/>
        <v>52384500</v>
      </c>
      <c r="K1086" s="24">
        <f t="shared" si="71"/>
        <v>93880500</v>
      </c>
    </row>
    <row r="1087" spans="1:11" ht="54" x14ac:dyDescent="0.5">
      <c r="A1087" s="56">
        <v>810130</v>
      </c>
      <c r="B1087" s="50" t="s">
        <v>5569</v>
      </c>
      <c r="C1087" s="51" t="s">
        <v>6612</v>
      </c>
      <c r="D1087" s="51"/>
      <c r="E1087" s="52">
        <v>52.5</v>
      </c>
      <c r="F1087" s="52">
        <v>16.100000000000001</v>
      </c>
      <c r="G1087" s="50">
        <v>36.4</v>
      </c>
      <c r="H1087" s="53">
        <f t="shared" si="72"/>
        <v>72051000</v>
      </c>
      <c r="I1087" s="24">
        <f t="shared" si="69"/>
        <v>215425000</v>
      </c>
      <c r="J1087" s="23">
        <f t="shared" si="70"/>
        <v>104769000</v>
      </c>
      <c r="K1087" s="24">
        <f t="shared" si="71"/>
        <v>187761000</v>
      </c>
    </row>
    <row r="1088" spans="1:11" ht="36" x14ac:dyDescent="0.5">
      <c r="A1088" s="56">
        <v>810140</v>
      </c>
      <c r="B1088" s="50" t="s">
        <v>5569</v>
      </c>
      <c r="C1088" s="51" t="s">
        <v>6613</v>
      </c>
      <c r="D1088" s="51"/>
      <c r="E1088" s="52">
        <v>17.5</v>
      </c>
      <c r="F1088" s="52">
        <v>6.3</v>
      </c>
      <c r="G1088" s="50">
        <v>11.2</v>
      </c>
      <c r="H1088" s="53">
        <f t="shared" si="72"/>
        <v>23233000</v>
      </c>
      <c r="I1088" s="24">
        <f t="shared" si="69"/>
        <v>68775000</v>
      </c>
      <c r="J1088" s="23">
        <f t="shared" si="70"/>
        <v>34727000</v>
      </c>
      <c r="K1088" s="24">
        <f t="shared" si="71"/>
        <v>60263000</v>
      </c>
    </row>
    <row r="1089" spans="1:11" ht="36" x14ac:dyDescent="0.5">
      <c r="A1089" s="56">
        <v>810142</v>
      </c>
      <c r="B1089" s="50" t="s">
        <v>5569</v>
      </c>
      <c r="C1089" s="51" t="s">
        <v>6614</v>
      </c>
      <c r="D1089" s="51"/>
      <c r="E1089" s="52">
        <v>17.5</v>
      </c>
      <c r="F1089" s="52">
        <v>6.3</v>
      </c>
      <c r="G1089" s="50">
        <v>11.2</v>
      </c>
      <c r="H1089" s="53">
        <f t="shared" si="72"/>
        <v>23233000</v>
      </c>
      <c r="I1089" s="24">
        <f t="shared" si="69"/>
        <v>68775000</v>
      </c>
      <c r="J1089" s="23">
        <f t="shared" si="70"/>
        <v>34727000</v>
      </c>
      <c r="K1089" s="24">
        <f t="shared" si="71"/>
        <v>60263000</v>
      </c>
    </row>
    <row r="1090" spans="1:11" ht="36" x14ac:dyDescent="0.5">
      <c r="A1090" s="56">
        <v>810144</v>
      </c>
      <c r="B1090" s="50" t="s">
        <v>5569</v>
      </c>
      <c r="C1090" s="51" t="s">
        <v>6615</v>
      </c>
      <c r="D1090" s="51"/>
      <c r="E1090" s="52">
        <v>35</v>
      </c>
      <c r="F1090" s="52">
        <v>12.6</v>
      </c>
      <c r="G1090" s="50">
        <v>22.4</v>
      </c>
      <c r="H1090" s="53">
        <f t="shared" si="72"/>
        <v>46466000</v>
      </c>
      <c r="I1090" s="24">
        <f t="shared" si="69"/>
        <v>137550000</v>
      </c>
      <c r="J1090" s="23">
        <f t="shared" si="70"/>
        <v>69454000</v>
      </c>
      <c r="K1090" s="24">
        <f t="shared" si="71"/>
        <v>120526000</v>
      </c>
    </row>
    <row r="1091" spans="1:11" ht="36" x14ac:dyDescent="0.5">
      <c r="A1091" s="56">
        <v>810150</v>
      </c>
      <c r="B1091" s="50"/>
      <c r="C1091" s="51" t="s">
        <v>6616</v>
      </c>
      <c r="D1091" s="51"/>
      <c r="E1091" s="52">
        <v>26.6</v>
      </c>
      <c r="F1091" s="52">
        <v>8.4</v>
      </c>
      <c r="G1091" s="50">
        <v>18.2</v>
      </c>
      <c r="H1091" s="53">
        <f t="shared" si="72"/>
        <v>36302000</v>
      </c>
      <c r="I1091" s="24">
        <f t="shared" ref="I1091:I1154" si="73">F1091*1850000+G1091*5100000</f>
        <v>108360000</v>
      </c>
      <c r="J1091" s="23">
        <f t="shared" ref="J1091:J1154" si="74">F1091*1850000+G1091*2060000</f>
        <v>53032000</v>
      </c>
      <c r="K1091" s="24">
        <f t="shared" ref="K1091:K1154" si="75">F1091*1850000+G1091*4340000</f>
        <v>94528000</v>
      </c>
    </row>
    <row r="1092" spans="1:11" ht="36" x14ac:dyDescent="0.5">
      <c r="A1092" s="56">
        <v>810152</v>
      </c>
      <c r="B1092" s="50"/>
      <c r="C1092" s="51" t="s">
        <v>6617</v>
      </c>
      <c r="D1092" s="51"/>
      <c r="E1092" s="52">
        <v>26.6</v>
      </c>
      <c r="F1092" s="52">
        <v>8.4</v>
      </c>
      <c r="G1092" s="50">
        <v>18.2</v>
      </c>
      <c r="H1092" s="53">
        <f t="shared" si="72"/>
        <v>36302000</v>
      </c>
      <c r="I1092" s="24">
        <f t="shared" si="73"/>
        <v>108360000</v>
      </c>
      <c r="J1092" s="23">
        <f t="shared" si="74"/>
        <v>53032000</v>
      </c>
      <c r="K1092" s="24">
        <f t="shared" si="75"/>
        <v>94528000</v>
      </c>
    </row>
    <row r="1093" spans="1:11" ht="36" x14ac:dyDescent="0.5">
      <c r="A1093" s="56">
        <v>810154</v>
      </c>
      <c r="B1093" s="50"/>
      <c r="C1093" s="51" t="s">
        <v>6618</v>
      </c>
      <c r="D1093" s="51"/>
      <c r="E1093" s="52">
        <v>26.6</v>
      </c>
      <c r="F1093" s="52">
        <v>8.4</v>
      </c>
      <c r="G1093" s="50">
        <v>18.2</v>
      </c>
      <c r="H1093" s="53">
        <f t="shared" si="72"/>
        <v>36302000</v>
      </c>
      <c r="I1093" s="24">
        <f t="shared" si="73"/>
        <v>108360000</v>
      </c>
      <c r="J1093" s="23">
        <f t="shared" si="74"/>
        <v>53032000</v>
      </c>
      <c r="K1093" s="24">
        <f t="shared" si="75"/>
        <v>94528000</v>
      </c>
    </row>
    <row r="1094" spans="1:11" ht="36" x14ac:dyDescent="0.5">
      <c r="A1094" s="56">
        <v>810156</v>
      </c>
      <c r="B1094" s="50"/>
      <c r="C1094" s="51" t="s">
        <v>6619</v>
      </c>
      <c r="D1094" s="51"/>
      <c r="E1094" s="52">
        <v>26.6</v>
      </c>
      <c r="F1094" s="52">
        <v>8.4</v>
      </c>
      <c r="G1094" s="50">
        <v>18.2</v>
      </c>
      <c r="H1094" s="53">
        <f t="shared" si="72"/>
        <v>36302000</v>
      </c>
      <c r="I1094" s="24">
        <f t="shared" si="73"/>
        <v>108360000</v>
      </c>
      <c r="J1094" s="23">
        <f t="shared" si="74"/>
        <v>53032000</v>
      </c>
      <c r="K1094" s="24">
        <f t="shared" si="75"/>
        <v>94528000</v>
      </c>
    </row>
    <row r="1095" spans="1:11" ht="36" x14ac:dyDescent="0.5">
      <c r="A1095" s="56">
        <v>810158</v>
      </c>
      <c r="B1095" s="50"/>
      <c r="C1095" s="51" t="s">
        <v>6620</v>
      </c>
      <c r="D1095" s="51"/>
      <c r="E1095" s="52">
        <v>29.75</v>
      </c>
      <c r="F1095" s="52">
        <v>9.4499999999999993</v>
      </c>
      <c r="G1095" s="50">
        <v>20.3</v>
      </c>
      <c r="H1095" s="53">
        <f t="shared" si="72"/>
        <v>40554500</v>
      </c>
      <c r="I1095" s="24">
        <f t="shared" si="73"/>
        <v>121012500</v>
      </c>
      <c r="J1095" s="23">
        <f t="shared" si="74"/>
        <v>59300500</v>
      </c>
      <c r="K1095" s="24">
        <f t="shared" si="75"/>
        <v>105584500</v>
      </c>
    </row>
    <row r="1096" spans="1:11" ht="36" x14ac:dyDescent="0.5">
      <c r="A1096" s="56">
        <v>810160</v>
      </c>
      <c r="B1096" s="50"/>
      <c r="C1096" s="51" t="s">
        <v>6621</v>
      </c>
      <c r="D1096" s="51"/>
      <c r="E1096" s="52">
        <v>29.75</v>
      </c>
      <c r="F1096" s="52">
        <v>9.4499999999999993</v>
      </c>
      <c r="G1096" s="50">
        <v>20.3</v>
      </c>
      <c r="H1096" s="53">
        <f t="shared" si="72"/>
        <v>40554500</v>
      </c>
      <c r="I1096" s="24">
        <f t="shared" si="73"/>
        <v>121012500</v>
      </c>
      <c r="J1096" s="23">
        <f t="shared" si="74"/>
        <v>59300500</v>
      </c>
      <c r="K1096" s="24">
        <f t="shared" si="75"/>
        <v>105584500</v>
      </c>
    </row>
    <row r="1097" spans="1:11" ht="36" x14ac:dyDescent="0.5">
      <c r="A1097" s="56">
        <v>810162</v>
      </c>
      <c r="B1097" s="50" t="s">
        <v>5569</v>
      </c>
      <c r="C1097" s="51" t="s">
        <v>6622</v>
      </c>
      <c r="D1097" s="51"/>
      <c r="E1097" s="52">
        <v>59.5</v>
      </c>
      <c r="F1097" s="52">
        <v>18.899999999999999</v>
      </c>
      <c r="G1097" s="50">
        <v>40.6</v>
      </c>
      <c r="H1097" s="53">
        <f t="shared" si="72"/>
        <v>81109000</v>
      </c>
      <c r="I1097" s="24">
        <f t="shared" si="73"/>
        <v>242025000</v>
      </c>
      <c r="J1097" s="23">
        <f t="shared" si="74"/>
        <v>118601000</v>
      </c>
      <c r="K1097" s="24">
        <f t="shared" si="75"/>
        <v>211169000</v>
      </c>
    </row>
    <row r="1098" spans="1:11" ht="54" x14ac:dyDescent="0.5">
      <c r="A1098" s="56">
        <v>810164</v>
      </c>
      <c r="B1098" s="50" t="s">
        <v>5569</v>
      </c>
      <c r="C1098" s="51" t="s">
        <v>6623</v>
      </c>
      <c r="D1098" s="51"/>
      <c r="E1098" s="52">
        <v>84</v>
      </c>
      <c r="F1098" s="52">
        <v>24.5</v>
      </c>
      <c r="G1098" s="50">
        <v>59.5</v>
      </c>
      <c r="H1098" s="53">
        <f t="shared" si="72"/>
        <v>116340000</v>
      </c>
      <c r="I1098" s="24">
        <f t="shared" si="73"/>
        <v>348775000</v>
      </c>
      <c r="J1098" s="23">
        <f t="shared" si="74"/>
        <v>167895000</v>
      </c>
      <c r="K1098" s="24">
        <f t="shared" si="75"/>
        <v>303555000</v>
      </c>
    </row>
    <row r="1099" spans="1:11" ht="36" x14ac:dyDescent="0.5">
      <c r="A1099" s="56">
        <v>810166</v>
      </c>
      <c r="B1099" s="50" t="s">
        <v>5569</v>
      </c>
      <c r="C1099" s="51" t="s">
        <v>6624</v>
      </c>
      <c r="D1099" s="51"/>
      <c r="E1099" s="52">
        <v>84</v>
      </c>
      <c r="F1099" s="52">
        <v>24.5</v>
      </c>
      <c r="G1099" s="50">
        <v>59.5</v>
      </c>
      <c r="H1099" s="53">
        <f t="shared" si="72"/>
        <v>116340000</v>
      </c>
      <c r="I1099" s="24">
        <f t="shared" si="73"/>
        <v>348775000</v>
      </c>
      <c r="J1099" s="23">
        <f t="shared" si="74"/>
        <v>167895000</v>
      </c>
      <c r="K1099" s="24">
        <f t="shared" si="75"/>
        <v>303555000</v>
      </c>
    </row>
    <row r="1100" spans="1:11" ht="36" x14ac:dyDescent="0.5">
      <c r="A1100" s="56">
        <v>810180</v>
      </c>
      <c r="B1100" s="50"/>
      <c r="C1100" s="51" t="s">
        <v>6625</v>
      </c>
      <c r="D1100" s="51"/>
      <c r="E1100" s="52">
        <v>87.5</v>
      </c>
      <c r="F1100" s="52">
        <v>30.1</v>
      </c>
      <c r="G1100" s="50">
        <v>57.4</v>
      </c>
      <c r="H1100" s="53">
        <f t="shared" si="72"/>
        <v>117341000</v>
      </c>
      <c r="I1100" s="24">
        <f t="shared" si="73"/>
        <v>348425000</v>
      </c>
      <c r="J1100" s="23">
        <f t="shared" si="74"/>
        <v>173929000</v>
      </c>
      <c r="K1100" s="24">
        <f t="shared" si="75"/>
        <v>304801000</v>
      </c>
    </row>
    <row r="1101" spans="1:11" ht="36" x14ac:dyDescent="0.5">
      <c r="A1101" s="56">
        <v>810182</v>
      </c>
      <c r="B1101" s="50" t="s">
        <v>5569</v>
      </c>
      <c r="C1101" s="51" t="s">
        <v>6626</v>
      </c>
      <c r="D1101" s="51"/>
      <c r="E1101" s="52">
        <v>105</v>
      </c>
      <c r="F1101" s="52">
        <v>28</v>
      </c>
      <c r="G1101" s="50">
        <v>77</v>
      </c>
      <c r="H1101" s="53">
        <f t="shared" si="72"/>
        <v>147630000</v>
      </c>
      <c r="I1101" s="24">
        <f t="shared" si="73"/>
        <v>444500000</v>
      </c>
      <c r="J1101" s="23">
        <f t="shared" si="74"/>
        <v>210420000</v>
      </c>
      <c r="K1101" s="24">
        <f t="shared" si="75"/>
        <v>385980000</v>
      </c>
    </row>
    <row r="1102" spans="1:11" ht="36" x14ac:dyDescent="0.5">
      <c r="A1102" s="56">
        <v>810184</v>
      </c>
      <c r="B1102" s="50"/>
      <c r="C1102" s="51" t="s">
        <v>6627</v>
      </c>
      <c r="D1102" s="51"/>
      <c r="E1102" s="52">
        <v>77</v>
      </c>
      <c r="F1102" s="52">
        <v>31.5</v>
      </c>
      <c r="G1102" s="50">
        <v>45.5</v>
      </c>
      <c r="H1102" s="53">
        <f t="shared" si="72"/>
        <v>99050000</v>
      </c>
      <c r="I1102" s="24">
        <f t="shared" si="73"/>
        <v>290325000</v>
      </c>
      <c r="J1102" s="23">
        <f t="shared" si="74"/>
        <v>152005000</v>
      </c>
      <c r="K1102" s="24">
        <f t="shared" si="75"/>
        <v>255745000</v>
      </c>
    </row>
    <row r="1103" spans="1:11" ht="36" x14ac:dyDescent="0.5">
      <c r="A1103" s="56">
        <v>810186</v>
      </c>
      <c r="B1103" s="50" t="s">
        <v>5569</v>
      </c>
      <c r="C1103" s="51" t="s">
        <v>6628</v>
      </c>
      <c r="D1103" s="51"/>
      <c r="E1103" s="52">
        <v>77</v>
      </c>
      <c r="F1103" s="52">
        <v>31.5</v>
      </c>
      <c r="G1103" s="50">
        <v>45.5</v>
      </c>
      <c r="H1103" s="53">
        <f t="shared" si="72"/>
        <v>99050000</v>
      </c>
      <c r="I1103" s="24">
        <f t="shared" si="73"/>
        <v>290325000</v>
      </c>
      <c r="J1103" s="23">
        <f t="shared" si="74"/>
        <v>152005000</v>
      </c>
      <c r="K1103" s="24">
        <f t="shared" si="75"/>
        <v>255745000</v>
      </c>
    </row>
    <row r="1104" spans="1:11" ht="19.5" x14ac:dyDescent="0.5">
      <c r="A1104" s="56">
        <v>810188</v>
      </c>
      <c r="B1104" s="50" t="s">
        <v>5569</v>
      </c>
      <c r="C1104" s="51" t="s">
        <v>6629</v>
      </c>
      <c r="D1104" s="51"/>
      <c r="E1104" s="52">
        <v>84</v>
      </c>
      <c r="F1104" s="52">
        <v>24.5</v>
      </c>
      <c r="G1104" s="50">
        <v>59.5</v>
      </c>
      <c r="H1104" s="53">
        <f t="shared" si="72"/>
        <v>116340000</v>
      </c>
      <c r="I1104" s="24">
        <f t="shared" si="73"/>
        <v>348775000</v>
      </c>
      <c r="J1104" s="23">
        <f t="shared" si="74"/>
        <v>167895000</v>
      </c>
      <c r="K1104" s="24">
        <f t="shared" si="75"/>
        <v>303555000</v>
      </c>
    </row>
    <row r="1105" spans="1:11" ht="36" x14ac:dyDescent="0.5">
      <c r="A1105" s="56">
        <v>810190</v>
      </c>
      <c r="B1105" s="50" t="s">
        <v>5569</v>
      </c>
      <c r="C1105" s="51" t="s">
        <v>6630</v>
      </c>
      <c r="D1105" s="51"/>
      <c r="E1105" s="52">
        <v>42</v>
      </c>
      <c r="F1105" s="52">
        <v>7</v>
      </c>
      <c r="G1105" s="50">
        <v>35</v>
      </c>
      <c r="H1105" s="53">
        <f t="shared" si="72"/>
        <v>62580000</v>
      </c>
      <c r="I1105" s="24">
        <f t="shared" si="73"/>
        <v>191450000</v>
      </c>
      <c r="J1105" s="23">
        <f t="shared" si="74"/>
        <v>85050000</v>
      </c>
      <c r="K1105" s="24">
        <f t="shared" si="75"/>
        <v>164850000</v>
      </c>
    </row>
    <row r="1106" spans="1:11" ht="19.5" x14ac:dyDescent="0.5">
      <c r="A1106" s="56">
        <v>810192</v>
      </c>
      <c r="B1106" s="50" t="s">
        <v>5569</v>
      </c>
      <c r="C1106" s="51" t="s">
        <v>6631</v>
      </c>
      <c r="D1106" s="51"/>
      <c r="E1106" s="52">
        <v>84</v>
      </c>
      <c r="F1106" s="52">
        <v>24.5</v>
      </c>
      <c r="G1106" s="50">
        <v>59.5</v>
      </c>
      <c r="H1106" s="53">
        <f t="shared" si="72"/>
        <v>116340000</v>
      </c>
      <c r="I1106" s="24">
        <f t="shared" si="73"/>
        <v>348775000</v>
      </c>
      <c r="J1106" s="23">
        <f t="shared" si="74"/>
        <v>167895000</v>
      </c>
      <c r="K1106" s="24">
        <f t="shared" si="75"/>
        <v>303555000</v>
      </c>
    </row>
    <row r="1107" spans="1:11" ht="36" x14ac:dyDescent="0.5">
      <c r="A1107" s="56">
        <v>810194</v>
      </c>
      <c r="B1107" s="50" t="s">
        <v>5569</v>
      </c>
      <c r="C1107" s="51" t="s">
        <v>6632</v>
      </c>
      <c r="D1107" s="51"/>
      <c r="E1107" s="52">
        <v>77</v>
      </c>
      <c r="F1107" s="52">
        <v>31.5</v>
      </c>
      <c r="G1107" s="50">
        <v>45.5</v>
      </c>
      <c r="H1107" s="53">
        <f t="shared" si="72"/>
        <v>99050000</v>
      </c>
      <c r="I1107" s="24">
        <f t="shared" si="73"/>
        <v>290325000</v>
      </c>
      <c r="J1107" s="23">
        <f t="shared" si="74"/>
        <v>152005000</v>
      </c>
      <c r="K1107" s="24">
        <f t="shared" si="75"/>
        <v>255745000</v>
      </c>
    </row>
    <row r="1108" spans="1:11" ht="36" x14ac:dyDescent="0.5">
      <c r="A1108" s="56">
        <v>810196</v>
      </c>
      <c r="B1108" s="50" t="s">
        <v>5569</v>
      </c>
      <c r="C1108" s="51" t="s">
        <v>6633</v>
      </c>
      <c r="D1108" s="51"/>
      <c r="E1108" s="52">
        <v>77</v>
      </c>
      <c r="F1108" s="52">
        <v>31.5</v>
      </c>
      <c r="G1108" s="50">
        <v>45.5</v>
      </c>
      <c r="H1108" s="53">
        <f t="shared" si="72"/>
        <v>99050000</v>
      </c>
      <c r="I1108" s="24">
        <f t="shared" si="73"/>
        <v>290325000</v>
      </c>
      <c r="J1108" s="23">
        <f t="shared" si="74"/>
        <v>152005000</v>
      </c>
      <c r="K1108" s="24">
        <f t="shared" si="75"/>
        <v>255745000</v>
      </c>
    </row>
    <row r="1109" spans="1:11" ht="36" x14ac:dyDescent="0.5">
      <c r="A1109" s="56">
        <v>810198</v>
      </c>
      <c r="B1109" s="50" t="s">
        <v>5569</v>
      </c>
      <c r="C1109" s="51" t="s">
        <v>6634</v>
      </c>
      <c r="D1109" s="51"/>
      <c r="E1109" s="52">
        <v>77</v>
      </c>
      <c r="F1109" s="52">
        <v>31.5</v>
      </c>
      <c r="G1109" s="50">
        <v>45.5</v>
      </c>
      <c r="H1109" s="53">
        <f t="shared" si="72"/>
        <v>99050000</v>
      </c>
      <c r="I1109" s="24">
        <f t="shared" si="73"/>
        <v>290325000</v>
      </c>
      <c r="J1109" s="23">
        <f t="shared" si="74"/>
        <v>152005000</v>
      </c>
      <c r="K1109" s="24">
        <f t="shared" si="75"/>
        <v>255745000</v>
      </c>
    </row>
    <row r="1110" spans="1:11" ht="36" x14ac:dyDescent="0.5">
      <c r="A1110" s="56">
        <v>810200</v>
      </c>
      <c r="B1110" s="50" t="s">
        <v>5569</v>
      </c>
      <c r="C1110" s="51" t="s">
        <v>6635</v>
      </c>
      <c r="D1110" s="51"/>
      <c r="E1110" s="52">
        <v>77</v>
      </c>
      <c r="F1110" s="52">
        <v>31.5</v>
      </c>
      <c r="G1110" s="50">
        <v>45.5</v>
      </c>
      <c r="H1110" s="53">
        <f t="shared" si="72"/>
        <v>99050000</v>
      </c>
      <c r="I1110" s="24">
        <f t="shared" si="73"/>
        <v>290325000</v>
      </c>
      <c r="J1110" s="23">
        <f t="shared" si="74"/>
        <v>152005000</v>
      </c>
      <c r="K1110" s="24">
        <f t="shared" si="75"/>
        <v>255745000</v>
      </c>
    </row>
    <row r="1111" spans="1:11" ht="54" x14ac:dyDescent="0.5">
      <c r="A1111" s="56">
        <v>810220</v>
      </c>
      <c r="B1111" s="50"/>
      <c r="C1111" s="51" t="s">
        <v>6636</v>
      </c>
      <c r="D1111" s="51"/>
      <c r="E1111" s="52">
        <v>52.5</v>
      </c>
      <c r="F1111" s="52">
        <v>14</v>
      </c>
      <c r="G1111" s="50">
        <v>38.5</v>
      </c>
      <c r="H1111" s="53">
        <f t="shared" si="72"/>
        <v>73815000</v>
      </c>
      <c r="I1111" s="24">
        <f t="shared" si="73"/>
        <v>222250000</v>
      </c>
      <c r="J1111" s="23">
        <f t="shared" si="74"/>
        <v>105210000</v>
      </c>
      <c r="K1111" s="24">
        <f t="shared" si="75"/>
        <v>192990000</v>
      </c>
    </row>
    <row r="1112" spans="1:11" ht="54" x14ac:dyDescent="0.5">
      <c r="A1112" s="56">
        <v>810222</v>
      </c>
      <c r="B1112" s="50"/>
      <c r="C1112" s="51" t="s">
        <v>6637</v>
      </c>
      <c r="D1112" s="51"/>
      <c r="E1112" s="52">
        <v>52.5</v>
      </c>
      <c r="F1112" s="52">
        <v>14</v>
      </c>
      <c r="G1112" s="50">
        <v>38.5</v>
      </c>
      <c r="H1112" s="53">
        <f t="shared" si="72"/>
        <v>73815000</v>
      </c>
      <c r="I1112" s="24">
        <f t="shared" si="73"/>
        <v>222250000</v>
      </c>
      <c r="J1112" s="23">
        <f t="shared" si="74"/>
        <v>105210000</v>
      </c>
      <c r="K1112" s="24">
        <f t="shared" si="75"/>
        <v>192990000</v>
      </c>
    </row>
    <row r="1113" spans="1:11" ht="36" x14ac:dyDescent="0.5">
      <c r="A1113" s="56">
        <v>810224</v>
      </c>
      <c r="B1113" s="50" t="s">
        <v>5569</v>
      </c>
      <c r="C1113" s="51" t="s">
        <v>6638</v>
      </c>
      <c r="D1113" s="51"/>
      <c r="E1113" s="52">
        <v>77</v>
      </c>
      <c r="F1113" s="52">
        <v>31.5</v>
      </c>
      <c r="G1113" s="50">
        <v>45.5</v>
      </c>
      <c r="H1113" s="53">
        <f t="shared" ref="H1113:H1163" si="76">F1113*790000+G1113*1630000</f>
        <v>99050000</v>
      </c>
      <c r="I1113" s="24">
        <f t="shared" si="73"/>
        <v>290325000</v>
      </c>
      <c r="J1113" s="23">
        <f t="shared" si="74"/>
        <v>152005000</v>
      </c>
      <c r="K1113" s="24">
        <f t="shared" si="75"/>
        <v>255745000</v>
      </c>
    </row>
    <row r="1114" spans="1:11" ht="36" x14ac:dyDescent="0.5">
      <c r="A1114" s="56">
        <v>810226</v>
      </c>
      <c r="B1114" s="50" t="s">
        <v>5569</v>
      </c>
      <c r="C1114" s="51" t="s">
        <v>6639</v>
      </c>
      <c r="D1114" s="51"/>
      <c r="E1114" s="52">
        <v>105</v>
      </c>
      <c r="F1114" s="52">
        <v>28</v>
      </c>
      <c r="G1114" s="50">
        <v>77</v>
      </c>
      <c r="H1114" s="53">
        <f t="shared" si="76"/>
        <v>147630000</v>
      </c>
      <c r="I1114" s="24">
        <f t="shared" si="73"/>
        <v>444500000</v>
      </c>
      <c r="J1114" s="23">
        <f t="shared" si="74"/>
        <v>210420000</v>
      </c>
      <c r="K1114" s="24">
        <f t="shared" si="75"/>
        <v>385980000</v>
      </c>
    </row>
    <row r="1115" spans="1:11" ht="36" x14ac:dyDescent="0.5">
      <c r="A1115" s="56">
        <v>810228</v>
      </c>
      <c r="B1115" s="50" t="s">
        <v>5569</v>
      </c>
      <c r="C1115" s="51" t="s">
        <v>6640</v>
      </c>
      <c r="D1115" s="51"/>
      <c r="E1115" s="52">
        <v>105</v>
      </c>
      <c r="F1115" s="52">
        <v>28</v>
      </c>
      <c r="G1115" s="50">
        <v>77</v>
      </c>
      <c r="H1115" s="53">
        <f t="shared" si="76"/>
        <v>147630000</v>
      </c>
      <c r="I1115" s="24">
        <f t="shared" si="73"/>
        <v>444500000</v>
      </c>
      <c r="J1115" s="23">
        <f t="shared" si="74"/>
        <v>210420000</v>
      </c>
      <c r="K1115" s="24">
        <f t="shared" si="75"/>
        <v>385980000</v>
      </c>
    </row>
    <row r="1116" spans="1:11" ht="36" x14ac:dyDescent="0.5">
      <c r="A1116" s="56">
        <v>810230</v>
      </c>
      <c r="B1116" s="50" t="s">
        <v>5569</v>
      </c>
      <c r="C1116" s="51" t="s">
        <v>6641</v>
      </c>
      <c r="D1116" s="51"/>
      <c r="E1116" s="52">
        <v>105</v>
      </c>
      <c r="F1116" s="52">
        <v>28</v>
      </c>
      <c r="G1116" s="50">
        <v>77</v>
      </c>
      <c r="H1116" s="53">
        <f t="shared" si="76"/>
        <v>147630000</v>
      </c>
      <c r="I1116" s="24">
        <f t="shared" si="73"/>
        <v>444500000</v>
      </c>
      <c r="J1116" s="23">
        <f t="shared" si="74"/>
        <v>210420000</v>
      </c>
      <c r="K1116" s="24">
        <f t="shared" si="75"/>
        <v>385980000</v>
      </c>
    </row>
    <row r="1117" spans="1:11" ht="36" x14ac:dyDescent="0.5">
      <c r="A1117" s="56">
        <v>810232</v>
      </c>
      <c r="B1117" s="50" t="s">
        <v>5569</v>
      </c>
      <c r="C1117" s="51" t="s">
        <v>6642</v>
      </c>
      <c r="D1117" s="51"/>
      <c r="E1117" s="52">
        <v>105</v>
      </c>
      <c r="F1117" s="52">
        <v>28</v>
      </c>
      <c r="G1117" s="50">
        <v>77</v>
      </c>
      <c r="H1117" s="53">
        <f t="shared" si="76"/>
        <v>147630000</v>
      </c>
      <c r="I1117" s="24">
        <f t="shared" si="73"/>
        <v>444500000</v>
      </c>
      <c r="J1117" s="23">
        <f t="shared" si="74"/>
        <v>210420000</v>
      </c>
      <c r="K1117" s="24">
        <f t="shared" si="75"/>
        <v>385980000</v>
      </c>
    </row>
    <row r="1118" spans="1:11" ht="36" x14ac:dyDescent="0.5">
      <c r="A1118" s="56">
        <v>810234</v>
      </c>
      <c r="B1118" s="50" t="s">
        <v>5569</v>
      </c>
      <c r="C1118" s="51" t="s">
        <v>6643</v>
      </c>
      <c r="D1118" s="51"/>
      <c r="E1118" s="52">
        <v>105</v>
      </c>
      <c r="F1118" s="52">
        <v>28</v>
      </c>
      <c r="G1118" s="50">
        <v>77</v>
      </c>
      <c r="H1118" s="53">
        <f t="shared" si="76"/>
        <v>147630000</v>
      </c>
      <c r="I1118" s="24">
        <f t="shared" si="73"/>
        <v>444500000</v>
      </c>
      <c r="J1118" s="23">
        <f t="shared" si="74"/>
        <v>210420000</v>
      </c>
      <c r="K1118" s="24">
        <f t="shared" si="75"/>
        <v>385980000</v>
      </c>
    </row>
    <row r="1119" spans="1:11" ht="19.5" x14ac:dyDescent="0.5">
      <c r="A1119" s="56">
        <v>810236</v>
      </c>
      <c r="B1119" s="50" t="s">
        <v>5569</v>
      </c>
      <c r="C1119" s="51" t="s">
        <v>6644</v>
      </c>
      <c r="D1119" s="51"/>
      <c r="E1119" s="52">
        <v>105</v>
      </c>
      <c r="F1119" s="52">
        <v>28</v>
      </c>
      <c r="G1119" s="50">
        <v>77</v>
      </c>
      <c r="H1119" s="53">
        <f t="shared" si="76"/>
        <v>147630000</v>
      </c>
      <c r="I1119" s="24">
        <f t="shared" si="73"/>
        <v>444500000</v>
      </c>
      <c r="J1119" s="23">
        <f t="shared" si="74"/>
        <v>210420000</v>
      </c>
      <c r="K1119" s="24">
        <f t="shared" si="75"/>
        <v>385980000</v>
      </c>
    </row>
    <row r="1120" spans="1:11" ht="54" x14ac:dyDescent="0.5">
      <c r="A1120" s="56">
        <v>810238</v>
      </c>
      <c r="B1120" s="50" t="s">
        <v>5569</v>
      </c>
      <c r="C1120" s="51" t="s">
        <v>6645</v>
      </c>
      <c r="D1120" s="51"/>
      <c r="E1120" s="52">
        <v>105</v>
      </c>
      <c r="F1120" s="52">
        <v>28</v>
      </c>
      <c r="G1120" s="50">
        <v>77</v>
      </c>
      <c r="H1120" s="53">
        <f t="shared" si="76"/>
        <v>147630000</v>
      </c>
      <c r="I1120" s="24">
        <f t="shared" si="73"/>
        <v>444500000</v>
      </c>
      <c r="J1120" s="23">
        <f t="shared" si="74"/>
        <v>210420000</v>
      </c>
      <c r="K1120" s="24">
        <f t="shared" si="75"/>
        <v>385980000</v>
      </c>
    </row>
    <row r="1121" spans="1:11" ht="36" x14ac:dyDescent="0.5">
      <c r="A1121" s="56">
        <v>810240</v>
      </c>
      <c r="B1121" s="50" t="s">
        <v>5569</v>
      </c>
      <c r="C1121" s="51" t="s">
        <v>6646</v>
      </c>
      <c r="D1121" s="51"/>
      <c r="E1121" s="52">
        <v>105</v>
      </c>
      <c r="F1121" s="52">
        <v>28</v>
      </c>
      <c r="G1121" s="50">
        <v>77</v>
      </c>
      <c r="H1121" s="53">
        <f t="shared" si="76"/>
        <v>147630000</v>
      </c>
      <c r="I1121" s="24">
        <f t="shared" si="73"/>
        <v>444500000</v>
      </c>
      <c r="J1121" s="23">
        <f t="shared" si="74"/>
        <v>210420000</v>
      </c>
      <c r="K1121" s="24">
        <f t="shared" si="75"/>
        <v>385980000</v>
      </c>
    </row>
    <row r="1122" spans="1:11" ht="36" x14ac:dyDescent="0.5">
      <c r="A1122" s="56">
        <v>810242</v>
      </c>
      <c r="B1122" s="50" t="s">
        <v>5569</v>
      </c>
      <c r="C1122" s="51" t="s">
        <v>6647</v>
      </c>
      <c r="D1122" s="51"/>
      <c r="E1122" s="52">
        <v>105</v>
      </c>
      <c r="F1122" s="52">
        <v>28</v>
      </c>
      <c r="G1122" s="50">
        <v>77</v>
      </c>
      <c r="H1122" s="53">
        <f t="shared" si="76"/>
        <v>147630000</v>
      </c>
      <c r="I1122" s="24">
        <f t="shared" si="73"/>
        <v>444500000</v>
      </c>
      <c r="J1122" s="23">
        <f t="shared" si="74"/>
        <v>210420000</v>
      </c>
      <c r="K1122" s="24">
        <f t="shared" si="75"/>
        <v>385980000</v>
      </c>
    </row>
    <row r="1123" spans="1:11" ht="36" x14ac:dyDescent="0.5">
      <c r="A1123" s="56">
        <v>810244</v>
      </c>
      <c r="B1123" s="50" t="s">
        <v>5569</v>
      </c>
      <c r="C1123" s="51" t="s">
        <v>6648</v>
      </c>
      <c r="D1123" s="51"/>
      <c r="E1123" s="52">
        <v>105</v>
      </c>
      <c r="F1123" s="52">
        <v>28</v>
      </c>
      <c r="G1123" s="50">
        <v>77</v>
      </c>
      <c r="H1123" s="53">
        <f t="shared" si="76"/>
        <v>147630000</v>
      </c>
      <c r="I1123" s="24">
        <f t="shared" si="73"/>
        <v>444500000</v>
      </c>
      <c r="J1123" s="23">
        <f t="shared" si="74"/>
        <v>210420000</v>
      </c>
      <c r="K1123" s="24">
        <f t="shared" si="75"/>
        <v>385980000</v>
      </c>
    </row>
    <row r="1124" spans="1:11" ht="36" x14ac:dyDescent="0.5">
      <c r="A1124" s="56">
        <v>810260</v>
      </c>
      <c r="B1124" s="50" t="s">
        <v>5569</v>
      </c>
      <c r="C1124" s="51" t="s">
        <v>6649</v>
      </c>
      <c r="D1124" s="51"/>
      <c r="E1124" s="52">
        <v>105</v>
      </c>
      <c r="F1124" s="52">
        <v>28</v>
      </c>
      <c r="G1124" s="50">
        <v>77</v>
      </c>
      <c r="H1124" s="53">
        <f t="shared" si="76"/>
        <v>147630000</v>
      </c>
      <c r="I1124" s="24">
        <f t="shared" si="73"/>
        <v>444500000</v>
      </c>
      <c r="J1124" s="23">
        <f t="shared" si="74"/>
        <v>210420000</v>
      </c>
      <c r="K1124" s="24">
        <f t="shared" si="75"/>
        <v>385980000</v>
      </c>
    </row>
    <row r="1125" spans="1:11" ht="36" x14ac:dyDescent="0.5">
      <c r="A1125" s="56">
        <v>810262</v>
      </c>
      <c r="B1125" s="50"/>
      <c r="C1125" s="51" t="s">
        <v>6650</v>
      </c>
      <c r="D1125" s="51"/>
      <c r="E1125" s="52">
        <v>77</v>
      </c>
      <c r="F1125" s="52">
        <v>31.5</v>
      </c>
      <c r="G1125" s="50">
        <v>45.5</v>
      </c>
      <c r="H1125" s="53">
        <f t="shared" si="76"/>
        <v>99050000</v>
      </c>
      <c r="I1125" s="24">
        <f t="shared" si="73"/>
        <v>290325000</v>
      </c>
      <c r="J1125" s="23">
        <f t="shared" si="74"/>
        <v>152005000</v>
      </c>
      <c r="K1125" s="24">
        <f t="shared" si="75"/>
        <v>255745000</v>
      </c>
    </row>
    <row r="1126" spans="1:11" ht="19.5" x14ac:dyDescent="0.5">
      <c r="A1126" s="56">
        <v>810264</v>
      </c>
      <c r="B1126" s="50" t="s">
        <v>5569</v>
      </c>
      <c r="C1126" s="51" t="s">
        <v>6651</v>
      </c>
      <c r="D1126" s="51"/>
      <c r="E1126" s="52">
        <v>105</v>
      </c>
      <c r="F1126" s="52">
        <v>28</v>
      </c>
      <c r="G1126" s="50">
        <v>77</v>
      </c>
      <c r="H1126" s="53">
        <f t="shared" si="76"/>
        <v>147630000</v>
      </c>
      <c r="I1126" s="24">
        <f t="shared" si="73"/>
        <v>444500000</v>
      </c>
      <c r="J1126" s="23">
        <f t="shared" si="74"/>
        <v>210420000</v>
      </c>
      <c r="K1126" s="24">
        <f t="shared" si="75"/>
        <v>385980000</v>
      </c>
    </row>
    <row r="1127" spans="1:11" ht="36" x14ac:dyDescent="0.5">
      <c r="A1127" s="56">
        <v>810266</v>
      </c>
      <c r="B1127" s="50" t="s">
        <v>5569</v>
      </c>
      <c r="C1127" s="51" t="s">
        <v>6652</v>
      </c>
      <c r="D1127" s="51"/>
      <c r="E1127" s="52">
        <v>105</v>
      </c>
      <c r="F1127" s="52">
        <v>28</v>
      </c>
      <c r="G1127" s="50">
        <v>77</v>
      </c>
      <c r="H1127" s="53">
        <f t="shared" si="76"/>
        <v>147630000</v>
      </c>
      <c r="I1127" s="24">
        <f t="shared" si="73"/>
        <v>444500000</v>
      </c>
      <c r="J1127" s="23">
        <f t="shared" si="74"/>
        <v>210420000</v>
      </c>
      <c r="K1127" s="24">
        <f t="shared" si="75"/>
        <v>385980000</v>
      </c>
    </row>
    <row r="1128" spans="1:11" ht="19.5" x14ac:dyDescent="0.5">
      <c r="A1128" s="56">
        <v>810268</v>
      </c>
      <c r="B1128" s="50" t="s">
        <v>5569</v>
      </c>
      <c r="C1128" s="51" t="s">
        <v>6653</v>
      </c>
      <c r="D1128" s="51"/>
      <c r="E1128" s="52">
        <v>105</v>
      </c>
      <c r="F1128" s="52">
        <v>28</v>
      </c>
      <c r="G1128" s="50">
        <v>77</v>
      </c>
      <c r="H1128" s="53">
        <f t="shared" si="76"/>
        <v>147630000</v>
      </c>
      <c r="I1128" s="24">
        <f t="shared" si="73"/>
        <v>444500000</v>
      </c>
      <c r="J1128" s="23">
        <f t="shared" si="74"/>
        <v>210420000</v>
      </c>
      <c r="K1128" s="24">
        <f t="shared" si="75"/>
        <v>385980000</v>
      </c>
    </row>
    <row r="1129" spans="1:11" ht="36" x14ac:dyDescent="0.5">
      <c r="A1129" s="56">
        <v>810270</v>
      </c>
      <c r="B1129" s="50" t="s">
        <v>5569</v>
      </c>
      <c r="C1129" s="51" t="s">
        <v>6654</v>
      </c>
      <c r="D1129" s="51"/>
      <c r="E1129" s="52">
        <v>105</v>
      </c>
      <c r="F1129" s="52">
        <v>28</v>
      </c>
      <c r="G1129" s="50">
        <v>77</v>
      </c>
      <c r="H1129" s="53">
        <f t="shared" si="76"/>
        <v>147630000</v>
      </c>
      <c r="I1129" s="24">
        <f t="shared" si="73"/>
        <v>444500000</v>
      </c>
      <c r="J1129" s="23">
        <f t="shared" si="74"/>
        <v>210420000</v>
      </c>
      <c r="K1129" s="24">
        <f t="shared" si="75"/>
        <v>385980000</v>
      </c>
    </row>
    <row r="1130" spans="1:11" ht="36" x14ac:dyDescent="0.5">
      <c r="A1130" s="56">
        <v>810280</v>
      </c>
      <c r="B1130" s="50" t="s">
        <v>5569</v>
      </c>
      <c r="C1130" s="51" t="s">
        <v>6655</v>
      </c>
      <c r="D1130" s="51"/>
      <c r="E1130" s="52">
        <v>105</v>
      </c>
      <c r="F1130" s="52">
        <v>28</v>
      </c>
      <c r="G1130" s="50">
        <v>77</v>
      </c>
      <c r="H1130" s="53">
        <f t="shared" si="76"/>
        <v>147630000</v>
      </c>
      <c r="I1130" s="24">
        <f t="shared" si="73"/>
        <v>444500000</v>
      </c>
      <c r="J1130" s="23">
        <f t="shared" si="74"/>
        <v>210420000</v>
      </c>
      <c r="K1130" s="24">
        <f t="shared" si="75"/>
        <v>385980000</v>
      </c>
    </row>
    <row r="1131" spans="1:11" ht="36" x14ac:dyDescent="0.5">
      <c r="A1131" s="56">
        <v>810282</v>
      </c>
      <c r="B1131" s="50" t="s">
        <v>5569</v>
      </c>
      <c r="C1131" s="51" t="s">
        <v>6656</v>
      </c>
      <c r="D1131" s="51"/>
      <c r="E1131" s="52">
        <v>105</v>
      </c>
      <c r="F1131" s="52">
        <v>28</v>
      </c>
      <c r="G1131" s="50">
        <v>77</v>
      </c>
      <c r="H1131" s="53">
        <f t="shared" si="76"/>
        <v>147630000</v>
      </c>
      <c r="I1131" s="24">
        <f t="shared" si="73"/>
        <v>444500000</v>
      </c>
      <c r="J1131" s="23">
        <f t="shared" si="74"/>
        <v>210420000</v>
      </c>
      <c r="K1131" s="24">
        <f t="shared" si="75"/>
        <v>385980000</v>
      </c>
    </row>
    <row r="1132" spans="1:11" ht="180" x14ac:dyDescent="0.5">
      <c r="A1132" s="56">
        <v>810300</v>
      </c>
      <c r="B1132" s="50" t="s">
        <v>5569</v>
      </c>
      <c r="C1132" s="51" t="s">
        <v>6657</v>
      </c>
      <c r="D1132" s="51" t="s">
        <v>6658</v>
      </c>
      <c r="E1132" s="52">
        <v>36.4</v>
      </c>
      <c r="F1132" s="52">
        <v>17.5</v>
      </c>
      <c r="G1132" s="50">
        <v>18.899999999999999</v>
      </c>
      <c r="H1132" s="53">
        <f t="shared" si="76"/>
        <v>44632000</v>
      </c>
      <c r="I1132" s="24">
        <f t="shared" si="73"/>
        <v>128765000</v>
      </c>
      <c r="J1132" s="23">
        <f t="shared" si="74"/>
        <v>71309000</v>
      </c>
      <c r="K1132" s="24">
        <f t="shared" si="75"/>
        <v>114401000</v>
      </c>
    </row>
    <row r="1133" spans="1:11" ht="180" x14ac:dyDescent="0.5">
      <c r="A1133" s="56">
        <v>810302</v>
      </c>
      <c r="B1133" s="50" t="s">
        <v>5569</v>
      </c>
      <c r="C1133" s="51" t="s">
        <v>6659</v>
      </c>
      <c r="D1133" s="51" t="s">
        <v>6658</v>
      </c>
      <c r="E1133" s="52">
        <v>48.3</v>
      </c>
      <c r="F1133" s="52">
        <v>22.4</v>
      </c>
      <c r="G1133" s="50">
        <v>25.9</v>
      </c>
      <c r="H1133" s="53">
        <f t="shared" si="76"/>
        <v>59913000</v>
      </c>
      <c r="I1133" s="24">
        <f t="shared" si="73"/>
        <v>173530000</v>
      </c>
      <c r="J1133" s="23">
        <f t="shared" si="74"/>
        <v>94794000</v>
      </c>
      <c r="K1133" s="24">
        <f t="shared" si="75"/>
        <v>153846000</v>
      </c>
    </row>
    <row r="1134" spans="1:11" ht="180" x14ac:dyDescent="0.5">
      <c r="A1134" s="56">
        <v>810304</v>
      </c>
      <c r="B1134" s="50" t="s">
        <v>5569</v>
      </c>
      <c r="C1134" s="51" t="s">
        <v>6660</v>
      </c>
      <c r="D1134" s="51" t="s">
        <v>6658</v>
      </c>
      <c r="E1134" s="52">
        <v>61.6</v>
      </c>
      <c r="F1134" s="52">
        <v>28</v>
      </c>
      <c r="G1134" s="50">
        <v>33.6</v>
      </c>
      <c r="H1134" s="53">
        <f t="shared" si="76"/>
        <v>76888000</v>
      </c>
      <c r="I1134" s="24">
        <f t="shared" si="73"/>
        <v>223160000</v>
      </c>
      <c r="J1134" s="23">
        <f t="shared" si="74"/>
        <v>121016000</v>
      </c>
      <c r="K1134" s="24">
        <f t="shared" si="75"/>
        <v>197624000</v>
      </c>
    </row>
    <row r="1135" spans="1:11" ht="180" x14ac:dyDescent="0.5">
      <c r="A1135" s="56">
        <v>810306</v>
      </c>
      <c r="B1135" s="50" t="s">
        <v>5569</v>
      </c>
      <c r="C1135" s="51" t="s">
        <v>6661</v>
      </c>
      <c r="D1135" s="51" t="s">
        <v>6658</v>
      </c>
      <c r="E1135" s="52">
        <v>72.8</v>
      </c>
      <c r="F1135" s="52">
        <v>31.5</v>
      </c>
      <c r="G1135" s="50">
        <v>41.3</v>
      </c>
      <c r="H1135" s="53">
        <f t="shared" si="76"/>
        <v>92204000</v>
      </c>
      <c r="I1135" s="24">
        <f t="shared" si="73"/>
        <v>268905000</v>
      </c>
      <c r="J1135" s="23">
        <f t="shared" si="74"/>
        <v>143353000</v>
      </c>
      <c r="K1135" s="24">
        <f t="shared" si="75"/>
        <v>237517000</v>
      </c>
    </row>
    <row r="1136" spans="1:11" ht="180" x14ac:dyDescent="0.5">
      <c r="A1136" s="56">
        <v>810308</v>
      </c>
      <c r="B1136" s="50" t="s">
        <v>6568</v>
      </c>
      <c r="C1136" s="51" t="s">
        <v>6662</v>
      </c>
      <c r="D1136" s="51" t="s">
        <v>6658</v>
      </c>
      <c r="E1136" s="52">
        <v>29.4</v>
      </c>
      <c r="F1136" s="52">
        <v>14</v>
      </c>
      <c r="G1136" s="50">
        <v>15.4</v>
      </c>
      <c r="H1136" s="53">
        <f t="shared" si="76"/>
        <v>36162000</v>
      </c>
      <c r="I1136" s="24">
        <f t="shared" si="73"/>
        <v>104440000</v>
      </c>
      <c r="J1136" s="23">
        <f t="shared" si="74"/>
        <v>57624000</v>
      </c>
      <c r="K1136" s="24">
        <f t="shared" si="75"/>
        <v>92736000</v>
      </c>
    </row>
    <row r="1137" spans="1:11" ht="180" x14ac:dyDescent="0.5">
      <c r="A1137" s="56">
        <v>810310</v>
      </c>
      <c r="B1137" s="50" t="s">
        <v>6568</v>
      </c>
      <c r="C1137" s="51" t="s">
        <v>6663</v>
      </c>
      <c r="D1137" s="51" t="s">
        <v>6664</v>
      </c>
      <c r="E1137" s="52">
        <v>18.2</v>
      </c>
      <c r="F1137" s="52">
        <v>7</v>
      </c>
      <c r="G1137" s="50">
        <v>11.2</v>
      </c>
      <c r="H1137" s="53">
        <f t="shared" si="76"/>
        <v>23786000</v>
      </c>
      <c r="I1137" s="24">
        <f t="shared" si="73"/>
        <v>70070000</v>
      </c>
      <c r="J1137" s="23">
        <f t="shared" si="74"/>
        <v>36022000</v>
      </c>
      <c r="K1137" s="24">
        <f t="shared" si="75"/>
        <v>61558000</v>
      </c>
    </row>
    <row r="1138" spans="1:11" ht="144" x14ac:dyDescent="0.5">
      <c r="A1138" s="56">
        <v>810320</v>
      </c>
      <c r="B1138" s="50"/>
      <c r="C1138" s="51" t="s">
        <v>6665</v>
      </c>
      <c r="D1138" s="51" t="s">
        <v>6666</v>
      </c>
      <c r="E1138" s="52">
        <v>12.6</v>
      </c>
      <c r="F1138" s="52">
        <v>4.2</v>
      </c>
      <c r="G1138" s="50">
        <v>8.4</v>
      </c>
      <c r="H1138" s="53">
        <f t="shared" si="76"/>
        <v>17010000</v>
      </c>
      <c r="I1138" s="24">
        <f t="shared" si="73"/>
        <v>50610000</v>
      </c>
      <c r="J1138" s="23">
        <f t="shared" si="74"/>
        <v>25074000</v>
      </c>
      <c r="K1138" s="24">
        <f t="shared" si="75"/>
        <v>44226000</v>
      </c>
    </row>
    <row r="1139" spans="1:11" ht="144" x14ac:dyDescent="0.5">
      <c r="A1139" s="56">
        <v>810322</v>
      </c>
      <c r="B1139" s="50"/>
      <c r="C1139" s="51" t="s">
        <v>6667</v>
      </c>
      <c r="D1139" s="51" t="s">
        <v>6666</v>
      </c>
      <c r="E1139" s="52">
        <v>17.5</v>
      </c>
      <c r="F1139" s="52">
        <v>5.6</v>
      </c>
      <c r="G1139" s="50">
        <v>11.9</v>
      </c>
      <c r="H1139" s="53">
        <f t="shared" si="76"/>
        <v>23821000</v>
      </c>
      <c r="I1139" s="24">
        <f t="shared" si="73"/>
        <v>71050000</v>
      </c>
      <c r="J1139" s="23">
        <f t="shared" si="74"/>
        <v>34874000</v>
      </c>
      <c r="K1139" s="24">
        <f t="shared" si="75"/>
        <v>62006000</v>
      </c>
    </row>
    <row r="1140" spans="1:11" ht="19.5" x14ac:dyDescent="0.5">
      <c r="A1140" s="56">
        <v>810324</v>
      </c>
      <c r="B1140" s="50"/>
      <c r="C1140" s="51" t="s">
        <v>6668</v>
      </c>
      <c r="D1140" s="51"/>
      <c r="E1140" s="52">
        <v>17.5</v>
      </c>
      <c r="F1140" s="52">
        <v>5.6</v>
      </c>
      <c r="G1140" s="50">
        <v>11.9</v>
      </c>
      <c r="H1140" s="53">
        <f t="shared" si="76"/>
        <v>23821000</v>
      </c>
      <c r="I1140" s="24">
        <f t="shared" si="73"/>
        <v>71050000</v>
      </c>
      <c r="J1140" s="23">
        <f t="shared" si="74"/>
        <v>34874000</v>
      </c>
      <c r="K1140" s="24">
        <f t="shared" si="75"/>
        <v>62006000</v>
      </c>
    </row>
    <row r="1141" spans="1:11" ht="19.5" x14ac:dyDescent="0.5">
      <c r="A1141" s="56">
        <v>810326</v>
      </c>
      <c r="B1141" s="50"/>
      <c r="C1141" s="51" t="s">
        <v>6669</v>
      </c>
      <c r="D1141" s="51"/>
      <c r="E1141" s="52">
        <v>17.5</v>
      </c>
      <c r="F1141" s="52">
        <v>5.6</v>
      </c>
      <c r="G1141" s="50">
        <v>11.9</v>
      </c>
      <c r="H1141" s="53">
        <f t="shared" si="76"/>
        <v>23821000</v>
      </c>
      <c r="I1141" s="24">
        <f t="shared" si="73"/>
        <v>71050000</v>
      </c>
      <c r="J1141" s="23">
        <f t="shared" si="74"/>
        <v>34874000</v>
      </c>
      <c r="K1141" s="24">
        <f t="shared" si="75"/>
        <v>62006000</v>
      </c>
    </row>
    <row r="1142" spans="1:11" ht="19.5" x14ac:dyDescent="0.5">
      <c r="A1142" s="56">
        <v>810328</v>
      </c>
      <c r="B1142" s="50"/>
      <c r="C1142" s="51" t="s">
        <v>6670</v>
      </c>
      <c r="D1142" s="51"/>
      <c r="E1142" s="52">
        <v>35</v>
      </c>
      <c r="F1142" s="52">
        <v>10.5</v>
      </c>
      <c r="G1142" s="50">
        <v>24.5</v>
      </c>
      <c r="H1142" s="53">
        <f t="shared" si="76"/>
        <v>48230000</v>
      </c>
      <c r="I1142" s="24">
        <f t="shared" si="73"/>
        <v>144375000</v>
      </c>
      <c r="J1142" s="23">
        <f t="shared" si="74"/>
        <v>69895000</v>
      </c>
      <c r="K1142" s="24">
        <f t="shared" si="75"/>
        <v>125755000</v>
      </c>
    </row>
    <row r="1143" spans="1:11" ht="19.5" x14ac:dyDescent="0.5">
      <c r="A1143" s="56">
        <v>810330</v>
      </c>
      <c r="B1143" s="50"/>
      <c r="C1143" s="51" t="s">
        <v>6671</v>
      </c>
      <c r="D1143" s="51"/>
      <c r="E1143" s="52">
        <v>33.6</v>
      </c>
      <c r="F1143" s="52">
        <v>9.8000000000000007</v>
      </c>
      <c r="G1143" s="50">
        <v>23.8</v>
      </c>
      <c r="H1143" s="53">
        <f t="shared" si="76"/>
        <v>46536000</v>
      </c>
      <c r="I1143" s="24">
        <f t="shared" si="73"/>
        <v>139510000</v>
      </c>
      <c r="J1143" s="23">
        <f t="shared" si="74"/>
        <v>67158000</v>
      </c>
      <c r="K1143" s="24">
        <f t="shared" si="75"/>
        <v>121422000</v>
      </c>
    </row>
    <row r="1144" spans="1:11" ht="36" x14ac:dyDescent="0.5">
      <c r="A1144" s="56">
        <v>810332</v>
      </c>
      <c r="B1144" s="50"/>
      <c r="C1144" s="51" t="s">
        <v>6672</v>
      </c>
      <c r="D1144" s="51"/>
      <c r="E1144" s="52">
        <v>33.6</v>
      </c>
      <c r="F1144" s="52">
        <v>9.8000000000000007</v>
      </c>
      <c r="G1144" s="50">
        <v>23.8</v>
      </c>
      <c r="H1144" s="53">
        <f t="shared" si="76"/>
        <v>46536000</v>
      </c>
      <c r="I1144" s="24">
        <f t="shared" si="73"/>
        <v>139510000</v>
      </c>
      <c r="J1144" s="23">
        <f t="shared" si="74"/>
        <v>67158000</v>
      </c>
      <c r="K1144" s="24">
        <f t="shared" si="75"/>
        <v>121422000</v>
      </c>
    </row>
    <row r="1145" spans="1:11" ht="54" x14ac:dyDescent="0.5">
      <c r="A1145" s="56">
        <v>810334</v>
      </c>
      <c r="B1145" s="50"/>
      <c r="C1145" s="51" t="s">
        <v>6673</v>
      </c>
      <c r="D1145" s="51"/>
      <c r="E1145" s="52">
        <v>33.6</v>
      </c>
      <c r="F1145" s="52">
        <v>9.8000000000000007</v>
      </c>
      <c r="G1145" s="50">
        <v>23.8</v>
      </c>
      <c r="H1145" s="53">
        <f t="shared" si="76"/>
        <v>46536000</v>
      </c>
      <c r="I1145" s="24">
        <f t="shared" si="73"/>
        <v>139510000</v>
      </c>
      <c r="J1145" s="23">
        <f t="shared" si="74"/>
        <v>67158000</v>
      </c>
      <c r="K1145" s="24">
        <f t="shared" si="75"/>
        <v>121422000</v>
      </c>
    </row>
    <row r="1146" spans="1:11" ht="36" x14ac:dyDescent="0.5">
      <c r="A1146" s="56">
        <v>810336</v>
      </c>
      <c r="B1146" s="50"/>
      <c r="C1146" s="51" t="s">
        <v>6674</v>
      </c>
      <c r="D1146" s="51"/>
      <c r="E1146" s="52">
        <v>22.4</v>
      </c>
      <c r="F1146" s="52">
        <v>9.1</v>
      </c>
      <c r="G1146" s="50">
        <v>13.3</v>
      </c>
      <c r="H1146" s="53">
        <f t="shared" si="76"/>
        <v>28868000</v>
      </c>
      <c r="I1146" s="24">
        <f t="shared" si="73"/>
        <v>84665000</v>
      </c>
      <c r="J1146" s="23">
        <f t="shared" si="74"/>
        <v>44233000</v>
      </c>
      <c r="K1146" s="24">
        <f t="shared" si="75"/>
        <v>74557000</v>
      </c>
    </row>
    <row r="1147" spans="1:11" ht="36" x14ac:dyDescent="0.5">
      <c r="A1147" s="56">
        <v>810338</v>
      </c>
      <c r="B1147" s="50" t="s">
        <v>6552</v>
      </c>
      <c r="C1147" s="51" t="s">
        <v>6675</v>
      </c>
      <c r="D1147" s="51"/>
      <c r="E1147" s="52">
        <v>7.7</v>
      </c>
      <c r="F1147" s="52">
        <v>6.3</v>
      </c>
      <c r="G1147" s="50">
        <v>1.4</v>
      </c>
      <c r="H1147" s="53">
        <f t="shared" si="76"/>
        <v>7259000</v>
      </c>
      <c r="I1147" s="24">
        <f t="shared" si="73"/>
        <v>18795000</v>
      </c>
      <c r="J1147" s="23">
        <f t="shared" si="74"/>
        <v>14539000</v>
      </c>
      <c r="K1147" s="24">
        <f t="shared" si="75"/>
        <v>17731000</v>
      </c>
    </row>
    <row r="1148" spans="1:11" ht="144" x14ac:dyDescent="0.5">
      <c r="A1148" s="56">
        <v>810340</v>
      </c>
      <c r="B1148" s="50" t="s">
        <v>6552</v>
      </c>
      <c r="C1148" s="51" t="s">
        <v>6676</v>
      </c>
      <c r="D1148" s="51"/>
      <c r="E1148" s="52">
        <v>7</v>
      </c>
      <c r="F1148" s="52">
        <v>1.4</v>
      </c>
      <c r="G1148" s="50">
        <v>5.6</v>
      </c>
      <c r="H1148" s="53">
        <f t="shared" si="76"/>
        <v>10234000</v>
      </c>
      <c r="I1148" s="24">
        <f t="shared" si="73"/>
        <v>31150000</v>
      </c>
      <c r="J1148" s="23">
        <f t="shared" si="74"/>
        <v>14126000</v>
      </c>
      <c r="K1148" s="24">
        <f t="shared" si="75"/>
        <v>26894000</v>
      </c>
    </row>
    <row r="1149" spans="1:11" ht="270" x14ac:dyDescent="0.5">
      <c r="A1149" s="56">
        <v>810342</v>
      </c>
      <c r="B1149" s="50"/>
      <c r="C1149" s="51" t="s">
        <v>6677</v>
      </c>
      <c r="D1149" s="55" t="s">
        <v>4585</v>
      </c>
      <c r="E1149" s="52">
        <v>12.6</v>
      </c>
      <c r="F1149" s="52">
        <v>4.2</v>
      </c>
      <c r="G1149" s="50">
        <v>8.4</v>
      </c>
      <c r="H1149" s="53">
        <f t="shared" si="76"/>
        <v>17010000</v>
      </c>
      <c r="I1149" s="24">
        <f t="shared" si="73"/>
        <v>50610000</v>
      </c>
      <c r="J1149" s="23">
        <f t="shared" si="74"/>
        <v>25074000</v>
      </c>
      <c r="K1149" s="24">
        <f t="shared" si="75"/>
        <v>44226000</v>
      </c>
    </row>
    <row r="1150" spans="1:11" ht="270" x14ac:dyDescent="0.5">
      <c r="A1150" s="56">
        <v>810344</v>
      </c>
      <c r="B1150" s="50"/>
      <c r="C1150" s="51" t="s">
        <v>6678</v>
      </c>
      <c r="D1150" s="55" t="s">
        <v>4585</v>
      </c>
      <c r="E1150" s="52">
        <v>12.6</v>
      </c>
      <c r="F1150" s="52">
        <v>4.2</v>
      </c>
      <c r="G1150" s="50">
        <v>8.4</v>
      </c>
      <c r="H1150" s="53">
        <f t="shared" si="76"/>
        <v>17010000</v>
      </c>
      <c r="I1150" s="24">
        <f t="shared" si="73"/>
        <v>50610000</v>
      </c>
      <c r="J1150" s="23">
        <f t="shared" si="74"/>
        <v>25074000</v>
      </c>
      <c r="K1150" s="24">
        <f t="shared" si="75"/>
        <v>44226000</v>
      </c>
    </row>
    <row r="1151" spans="1:11" ht="216" x14ac:dyDescent="0.5">
      <c r="A1151" s="56">
        <v>810346</v>
      </c>
      <c r="B1151" s="50"/>
      <c r="C1151" s="51" t="s">
        <v>6679</v>
      </c>
      <c r="D1151" s="51" t="s">
        <v>6680</v>
      </c>
      <c r="E1151" s="52">
        <v>17.5</v>
      </c>
      <c r="F1151" s="52">
        <v>4.9000000000000004</v>
      </c>
      <c r="G1151" s="50">
        <v>12.6</v>
      </c>
      <c r="H1151" s="53">
        <f t="shared" si="76"/>
        <v>24409000</v>
      </c>
      <c r="I1151" s="24">
        <f t="shared" si="73"/>
        <v>73325000</v>
      </c>
      <c r="J1151" s="23">
        <f t="shared" si="74"/>
        <v>35021000</v>
      </c>
      <c r="K1151" s="24">
        <f t="shared" si="75"/>
        <v>63749000</v>
      </c>
    </row>
    <row r="1152" spans="1:11" ht="180" x14ac:dyDescent="0.5">
      <c r="A1152" s="56">
        <v>810348</v>
      </c>
      <c r="B1152" s="50"/>
      <c r="C1152" s="51" t="s">
        <v>6681</v>
      </c>
      <c r="D1152" s="51" t="s">
        <v>6658</v>
      </c>
      <c r="E1152" s="52">
        <v>11.9</v>
      </c>
      <c r="F1152" s="52">
        <v>2.8</v>
      </c>
      <c r="G1152" s="50">
        <v>9.1</v>
      </c>
      <c r="H1152" s="53">
        <f t="shared" si="76"/>
        <v>17045000</v>
      </c>
      <c r="I1152" s="24">
        <f t="shared" si="73"/>
        <v>51590000</v>
      </c>
      <c r="J1152" s="23">
        <f t="shared" si="74"/>
        <v>23926000</v>
      </c>
      <c r="K1152" s="24">
        <f t="shared" si="75"/>
        <v>44674000</v>
      </c>
    </row>
    <row r="1153" spans="1:11" ht="180" x14ac:dyDescent="0.5">
      <c r="A1153" s="56">
        <v>810349</v>
      </c>
      <c r="B1153" s="50"/>
      <c r="C1153" s="51" t="s">
        <v>6682</v>
      </c>
      <c r="D1153" s="51" t="s">
        <v>6658</v>
      </c>
      <c r="E1153" s="52">
        <v>11.9</v>
      </c>
      <c r="F1153" s="52">
        <v>2.8</v>
      </c>
      <c r="G1153" s="50">
        <v>9.1</v>
      </c>
      <c r="H1153" s="53">
        <f t="shared" si="76"/>
        <v>17045000</v>
      </c>
      <c r="I1153" s="24">
        <f t="shared" si="73"/>
        <v>51590000</v>
      </c>
      <c r="J1153" s="23">
        <f t="shared" si="74"/>
        <v>23926000</v>
      </c>
      <c r="K1153" s="24">
        <f t="shared" si="75"/>
        <v>44674000</v>
      </c>
    </row>
    <row r="1154" spans="1:11" ht="19.5" x14ac:dyDescent="0.5">
      <c r="A1154" s="56">
        <v>810360</v>
      </c>
      <c r="B1154" s="50" t="s">
        <v>6552</v>
      </c>
      <c r="C1154" s="51" t="s">
        <v>6683</v>
      </c>
      <c r="D1154" s="51"/>
      <c r="E1154" s="52">
        <v>4.2</v>
      </c>
      <c r="F1154" s="52">
        <v>1.05</v>
      </c>
      <c r="G1154" s="50">
        <v>3.15</v>
      </c>
      <c r="H1154" s="53">
        <f t="shared" si="76"/>
        <v>5964000</v>
      </c>
      <c r="I1154" s="24">
        <f t="shared" si="73"/>
        <v>18007500</v>
      </c>
      <c r="J1154" s="23">
        <f t="shared" si="74"/>
        <v>8431500</v>
      </c>
      <c r="K1154" s="24">
        <f t="shared" si="75"/>
        <v>15613500</v>
      </c>
    </row>
    <row r="1155" spans="1:11" ht="36" x14ac:dyDescent="0.5">
      <c r="A1155" s="56">
        <v>810372</v>
      </c>
      <c r="B1155" s="50" t="s">
        <v>5569</v>
      </c>
      <c r="C1155" s="51" t="s">
        <v>6684</v>
      </c>
      <c r="D1155" s="51"/>
      <c r="E1155" s="52">
        <v>17.5</v>
      </c>
      <c r="F1155" s="52">
        <v>5.6</v>
      </c>
      <c r="G1155" s="50">
        <v>11.9</v>
      </c>
      <c r="H1155" s="53">
        <f t="shared" si="76"/>
        <v>23821000</v>
      </c>
      <c r="I1155" s="24">
        <f t="shared" ref="I1155:I1164" si="77">F1155*1850000+G1155*5100000</f>
        <v>71050000</v>
      </c>
      <c r="J1155" s="23">
        <f t="shared" ref="J1155:J1164" si="78">F1155*1850000+G1155*2060000</f>
        <v>34874000</v>
      </c>
      <c r="K1155" s="24">
        <f t="shared" ref="K1155:K1164" si="79">F1155*1850000+G1155*4340000</f>
        <v>62006000</v>
      </c>
    </row>
    <row r="1156" spans="1:11" ht="54" x14ac:dyDescent="0.5">
      <c r="A1156" s="56">
        <v>810374</v>
      </c>
      <c r="B1156" s="50" t="s">
        <v>5569</v>
      </c>
      <c r="C1156" s="51" t="s">
        <v>6685</v>
      </c>
      <c r="D1156" s="51"/>
      <c r="E1156" s="52">
        <v>52.5</v>
      </c>
      <c r="F1156" s="52">
        <v>14</v>
      </c>
      <c r="G1156" s="50">
        <v>38.5</v>
      </c>
      <c r="H1156" s="53">
        <f t="shared" si="76"/>
        <v>73815000</v>
      </c>
      <c r="I1156" s="24">
        <f t="shared" si="77"/>
        <v>222250000</v>
      </c>
      <c r="J1156" s="23">
        <f t="shared" si="78"/>
        <v>105210000</v>
      </c>
      <c r="K1156" s="24">
        <f t="shared" si="79"/>
        <v>192990000</v>
      </c>
    </row>
    <row r="1157" spans="1:11" ht="180" x14ac:dyDescent="0.5">
      <c r="A1157" s="56">
        <v>810376</v>
      </c>
      <c r="B1157" s="50" t="s">
        <v>5569</v>
      </c>
      <c r="C1157" s="51" t="s">
        <v>6686</v>
      </c>
      <c r="D1157" s="51" t="s">
        <v>6658</v>
      </c>
      <c r="E1157" s="52">
        <v>46.2</v>
      </c>
      <c r="F1157" s="52">
        <v>21</v>
      </c>
      <c r="G1157" s="50">
        <v>25.2</v>
      </c>
      <c r="H1157" s="53">
        <f t="shared" si="76"/>
        <v>57666000</v>
      </c>
      <c r="I1157" s="24">
        <f t="shared" si="77"/>
        <v>167370000</v>
      </c>
      <c r="J1157" s="23">
        <f t="shared" si="78"/>
        <v>90762000</v>
      </c>
      <c r="K1157" s="24">
        <f t="shared" si="79"/>
        <v>148218000</v>
      </c>
    </row>
    <row r="1158" spans="1:11" ht="180" x14ac:dyDescent="0.5">
      <c r="A1158" s="56">
        <v>810378</v>
      </c>
      <c r="B1158" s="50" t="s">
        <v>5569</v>
      </c>
      <c r="C1158" s="51" t="s">
        <v>6687</v>
      </c>
      <c r="D1158" s="51" t="s">
        <v>6688</v>
      </c>
      <c r="E1158" s="52">
        <v>46.2</v>
      </c>
      <c r="F1158" s="52">
        <v>21</v>
      </c>
      <c r="G1158" s="50">
        <v>25.2</v>
      </c>
      <c r="H1158" s="53">
        <f t="shared" si="76"/>
        <v>57666000</v>
      </c>
      <c r="I1158" s="24">
        <f t="shared" si="77"/>
        <v>167370000</v>
      </c>
      <c r="J1158" s="23">
        <f t="shared" si="78"/>
        <v>90762000</v>
      </c>
      <c r="K1158" s="24">
        <f t="shared" si="79"/>
        <v>148218000</v>
      </c>
    </row>
    <row r="1159" spans="1:11" ht="36" x14ac:dyDescent="0.5">
      <c r="A1159" s="56">
        <v>810380</v>
      </c>
      <c r="B1159" s="50" t="s">
        <v>6568</v>
      </c>
      <c r="C1159" s="51" t="s">
        <v>6689</v>
      </c>
      <c r="D1159" s="51"/>
      <c r="E1159" s="52">
        <v>28.7</v>
      </c>
      <c r="F1159" s="52">
        <v>9.1</v>
      </c>
      <c r="G1159" s="50">
        <v>19.600000000000001</v>
      </c>
      <c r="H1159" s="53">
        <f t="shared" si="76"/>
        <v>39137000</v>
      </c>
      <c r="I1159" s="24">
        <f t="shared" si="77"/>
        <v>116795000</v>
      </c>
      <c r="J1159" s="23">
        <f t="shared" si="78"/>
        <v>57211000</v>
      </c>
      <c r="K1159" s="24">
        <f t="shared" si="79"/>
        <v>101899000</v>
      </c>
    </row>
    <row r="1160" spans="1:11" ht="180" x14ac:dyDescent="0.5">
      <c r="A1160" s="56">
        <v>810382</v>
      </c>
      <c r="B1160" s="50" t="s">
        <v>5569</v>
      </c>
      <c r="C1160" s="51" t="s">
        <v>6690</v>
      </c>
      <c r="D1160" s="51" t="s">
        <v>6658</v>
      </c>
      <c r="E1160" s="52">
        <v>17.5</v>
      </c>
      <c r="F1160" s="52">
        <v>8.4</v>
      </c>
      <c r="G1160" s="50">
        <v>9.1</v>
      </c>
      <c r="H1160" s="53">
        <f t="shared" si="76"/>
        <v>21469000</v>
      </c>
      <c r="I1160" s="24">
        <f t="shared" si="77"/>
        <v>61950000</v>
      </c>
      <c r="J1160" s="23">
        <f t="shared" si="78"/>
        <v>34286000</v>
      </c>
      <c r="K1160" s="24">
        <f t="shared" si="79"/>
        <v>55034000</v>
      </c>
    </row>
    <row r="1161" spans="1:11" ht="36" x14ac:dyDescent="0.5">
      <c r="A1161" s="56">
        <v>810384</v>
      </c>
      <c r="B1161" s="50" t="s">
        <v>6568</v>
      </c>
      <c r="C1161" s="51" t="s">
        <v>6691</v>
      </c>
      <c r="D1161" s="51"/>
      <c r="E1161" s="52">
        <v>38.5</v>
      </c>
      <c r="F1161" s="52">
        <v>11.9</v>
      </c>
      <c r="G1161" s="50">
        <v>26.6</v>
      </c>
      <c r="H1161" s="53">
        <f t="shared" si="76"/>
        <v>52759000</v>
      </c>
      <c r="I1161" s="24">
        <f t="shared" si="77"/>
        <v>157675000</v>
      </c>
      <c r="J1161" s="23">
        <f t="shared" si="78"/>
        <v>76811000</v>
      </c>
      <c r="K1161" s="24">
        <f t="shared" si="79"/>
        <v>137459000</v>
      </c>
    </row>
    <row r="1162" spans="1:11" ht="90" x14ac:dyDescent="0.5">
      <c r="A1162" s="56">
        <v>881000</v>
      </c>
      <c r="B1162" s="50" t="s">
        <v>5569</v>
      </c>
      <c r="C1162" s="51" t="s">
        <v>6692</v>
      </c>
      <c r="D1162" s="51"/>
      <c r="E1162" s="52">
        <v>4.9000000000000004</v>
      </c>
      <c r="F1162" s="52">
        <v>1.05</v>
      </c>
      <c r="G1162" s="50">
        <v>3.85</v>
      </c>
      <c r="H1162" s="53">
        <f t="shared" si="76"/>
        <v>7105000</v>
      </c>
      <c r="I1162" s="24">
        <f t="shared" si="77"/>
        <v>21577500</v>
      </c>
      <c r="J1162" s="23">
        <f t="shared" si="78"/>
        <v>9873500</v>
      </c>
      <c r="K1162" s="24">
        <f t="shared" si="79"/>
        <v>18651500</v>
      </c>
    </row>
    <row r="1163" spans="1:11" ht="90" x14ac:dyDescent="0.5">
      <c r="A1163" s="56">
        <v>881005</v>
      </c>
      <c r="B1163" s="50" t="s">
        <v>5569</v>
      </c>
      <c r="C1163" s="51" t="s">
        <v>6693</v>
      </c>
      <c r="D1163" s="51"/>
      <c r="E1163" s="52">
        <v>6.3</v>
      </c>
      <c r="F1163" s="52">
        <v>2.1</v>
      </c>
      <c r="G1163" s="50">
        <v>4.2</v>
      </c>
      <c r="H1163" s="53">
        <f t="shared" si="76"/>
        <v>8505000</v>
      </c>
      <c r="I1163" s="24">
        <f t="shared" si="77"/>
        <v>25305000</v>
      </c>
      <c r="J1163" s="23">
        <f t="shared" si="78"/>
        <v>12537000</v>
      </c>
      <c r="K1163" s="24">
        <f t="shared" si="79"/>
        <v>22113000</v>
      </c>
    </row>
    <row r="1164" spans="1:11" ht="36" x14ac:dyDescent="0.5">
      <c r="A1164" s="56">
        <v>881006</v>
      </c>
      <c r="B1164" s="50"/>
      <c r="C1164" s="55" t="s">
        <v>4587</v>
      </c>
      <c r="D1164" s="51"/>
      <c r="E1164" s="52">
        <v>6.3</v>
      </c>
      <c r="F1164" s="52">
        <v>2.1</v>
      </c>
      <c r="G1164" s="50">
        <v>4.2</v>
      </c>
      <c r="H1164" s="53">
        <f>F1164*790000+G1164*1630000</f>
        <v>8505000</v>
      </c>
      <c r="I1164" s="24">
        <f t="shared" si="77"/>
        <v>25305000</v>
      </c>
      <c r="J1164" s="23">
        <f t="shared" si="78"/>
        <v>12537000</v>
      </c>
      <c r="K1164" s="24">
        <f t="shared" si="79"/>
        <v>22113000</v>
      </c>
    </row>
  </sheetData>
  <autoFilter ref="A1:K1164" xr:uid="{E2253498-C94E-44D0-979C-CA11949B77D4}"/>
  <conditionalFormatting sqref="A2:A1164">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EACC6-E2E1-45F9-8E8F-15719BF76D28}">
  <dimension ref="A1:M561"/>
  <sheetViews>
    <sheetView rightToLeft="1" workbookViewId="0"/>
  </sheetViews>
  <sheetFormatPr defaultRowHeight="15" x14ac:dyDescent="0.25"/>
  <cols>
    <col min="1" max="1" width="18.28515625" bestFit="1" customWidth="1"/>
    <col min="2" max="2" width="13.28515625" bestFit="1" customWidth="1"/>
    <col min="3" max="3" width="20.28515625" bestFit="1" customWidth="1"/>
    <col min="4" max="4" width="34" bestFit="1" customWidth="1"/>
    <col min="5" max="5" width="8.5703125" bestFit="1" customWidth="1"/>
    <col min="6" max="6" width="12" bestFit="1" customWidth="1"/>
    <col min="7" max="7" width="9" bestFit="1" customWidth="1"/>
    <col min="8" max="8" width="14" bestFit="1" customWidth="1"/>
    <col min="9" max="9" width="15.42578125" bestFit="1" customWidth="1"/>
    <col min="10" max="10" width="17.5703125" bestFit="1" customWidth="1"/>
    <col min="11" max="11" width="18.42578125" bestFit="1" customWidth="1"/>
    <col min="12" max="12" width="15.5703125" bestFit="1" customWidth="1"/>
  </cols>
  <sheetData>
    <row r="1" spans="1:13" ht="42" x14ac:dyDescent="0.25">
      <c r="A1" s="39" t="s">
        <v>4588</v>
      </c>
      <c r="B1" s="29" t="s">
        <v>2</v>
      </c>
      <c r="C1" s="29" t="s">
        <v>4589</v>
      </c>
      <c r="D1" s="29" t="s">
        <v>3</v>
      </c>
      <c r="E1" s="25" t="s">
        <v>4</v>
      </c>
      <c r="F1" s="25" t="s">
        <v>5</v>
      </c>
      <c r="G1" s="25" t="s">
        <v>6</v>
      </c>
      <c r="H1" s="29" t="s">
        <v>7</v>
      </c>
      <c r="I1" s="29" t="s">
        <v>8</v>
      </c>
      <c r="J1" s="29" t="s">
        <v>9</v>
      </c>
      <c r="K1" s="29" t="s">
        <v>10</v>
      </c>
      <c r="L1" s="29" t="s">
        <v>11</v>
      </c>
    </row>
    <row r="2" spans="1:13" ht="19.5" x14ac:dyDescent="0.25">
      <c r="A2" s="57">
        <v>900000</v>
      </c>
      <c r="B2" s="58" t="s">
        <v>16</v>
      </c>
      <c r="C2" s="59" t="s">
        <v>4590</v>
      </c>
      <c r="D2" s="51"/>
      <c r="E2" s="60">
        <v>3.5</v>
      </c>
      <c r="F2" s="52">
        <v>3.5</v>
      </c>
      <c r="G2" s="52">
        <v>0</v>
      </c>
      <c r="H2" s="61">
        <v>0</v>
      </c>
      <c r="I2" s="13">
        <f>F2*553500+G2*1140000</f>
        <v>1937250</v>
      </c>
      <c r="J2" s="12">
        <f>F2*1850000+G2*5100000</f>
        <v>6475000</v>
      </c>
      <c r="K2" s="13">
        <f>F2*1850000+G2*2060000</f>
        <v>6475000</v>
      </c>
      <c r="L2" s="12">
        <f>F2*1850000+G2*4340000</f>
        <v>6475000</v>
      </c>
    </row>
    <row r="3" spans="1:13" ht="54" x14ac:dyDescent="0.25">
      <c r="A3" s="57">
        <v>900005</v>
      </c>
      <c r="B3" s="58"/>
      <c r="C3" s="59" t="s">
        <v>4591</v>
      </c>
      <c r="D3" s="51"/>
      <c r="E3" s="60">
        <v>0.2</v>
      </c>
      <c r="F3" s="52">
        <v>0.2</v>
      </c>
      <c r="G3" s="52">
        <v>0</v>
      </c>
      <c r="H3" s="61">
        <v>0</v>
      </c>
      <c r="I3" s="13">
        <f t="shared" ref="I3:I66" si="0">F3*553500+G3*1140000</f>
        <v>110700</v>
      </c>
      <c r="J3" s="12">
        <f t="shared" ref="J3:J66" si="1">F3*1850000+G3*5100000</f>
        <v>370000</v>
      </c>
      <c r="K3" s="13">
        <f t="shared" ref="K3:K66" si="2">F3*1850000+G3*2060000</f>
        <v>370000</v>
      </c>
      <c r="L3" s="12">
        <f t="shared" ref="L3:L66" si="3">F3*1850000+G3*4340000</f>
        <v>370000</v>
      </c>
    </row>
    <row r="4" spans="1:13" ht="54" x14ac:dyDescent="0.25">
      <c r="A4" s="57">
        <v>900010</v>
      </c>
      <c r="B4" s="58" t="s">
        <v>16</v>
      </c>
      <c r="C4" s="59" t="s">
        <v>4592</v>
      </c>
      <c r="D4" s="51"/>
      <c r="E4" s="60">
        <v>0.25</v>
      </c>
      <c r="F4" s="52">
        <v>0.25</v>
      </c>
      <c r="G4" s="52">
        <v>0</v>
      </c>
      <c r="H4" s="61">
        <v>0</v>
      </c>
      <c r="I4" s="13">
        <f>F4*553500+G4*1140000</f>
        <v>138375</v>
      </c>
      <c r="J4" s="12">
        <f t="shared" si="1"/>
        <v>462500</v>
      </c>
      <c r="K4" s="13">
        <f t="shared" si="2"/>
        <v>462500</v>
      </c>
      <c r="L4" s="12">
        <f t="shared" si="3"/>
        <v>462500</v>
      </c>
    </row>
    <row r="5" spans="1:13" ht="54" x14ac:dyDescent="0.25">
      <c r="A5" s="57">
        <v>900015</v>
      </c>
      <c r="B5" s="58"/>
      <c r="C5" s="59" t="s">
        <v>4593</v>
      </c>
      <c r="D5" s="51" t="s">
        <v>4594</v>
      </c>
      <c r="E5" s="60">
        <v>0.8</v>
      </c>
      <c r="F5" s="52">
        <v>0.8</v>
      </c>
      <c r="G5" s="52">
        <v>0</v>
      </c>
      <c r="H5" s="61">
        <v>0</v>
      </c>
      <c r="I5" s="13">
        <f t="shared" si="0"/>
        <v>442800</v>
      </c>
      <c r="J5" s="12">
        <f t="shared" si="1"/>
        <v>1480000</v>
      </c>
      <c r="K5" s="13">
        <f t="shared" si="2"/>
        <v>1480000</v>
      </c>
      <c r="L5" s="12">
        <f t="shared" si="3"/>
        <v>1480000</v>
      </c>
      <c r="M5" s="40" t="s">
        <v>5229</v>
      </c>
    </row>
    <row r="6" spans="1:13" ht="72" x14ac:dyDescent="0.25">
      <c r="A6" s="57">
        <v>900016</v>
      </c>
      <c r="B6" s="62"/>
      <c r="C6" s="59" t="s">
        <v>4595</v>
      </c>
      <c r="D6" s="51"/>
      <c r="E6" s="60">
        <v>0.8</v>
      </c>
      <c r="F6" s="52">
        <v>0.8</v>
      </c>
      <c r="G6" s="52">
        <v>0</v>
      </c>
      <c r="H6" s="61">
        <v>0</v>
      </c>
      <c r="I6" s="13">
        <f t="shared" si="0"/>
        <v>442800</v>
      </c>
      <c r="J6" s="12">
        <f t="shared" si="1"/>
        <v>1480000</v>
      </c>
      <c r="K6" s="13">
        <f t="shared" si="2"/>
        <v>1480000</v>
      </c>
      <c r="L6" s="12">
        <f t="shared" si="3"/>
        <v>1480000</v>
      </c>
    </row>
    <row r="7" spans="1:13" ht="90" x14ac:dyDescent="0.25">
      <c r="A7" s="57">
        <v>900017</v>
      </c>
      <c r="B7" s="62" t="s">
        <v>24</v>
      </c>
      <c r="C7" s="59" t="s">
        <v>4596</v>
      </c>
      <c r="D7" s="51"/>
      <c r="E7" s="60">
        <v>0.57999999999999996</v>
      </c>
      <c r="F7" s="52">
        <v>0.57999999999999996</v>
      </c>
      <c r="G7" s="52">
        <v>0</v>
      </c>
      <c r="H7" s="61">
        <v>0</v>
      </c>
      <c r="I7" s="13">
        <f>F7*553500+G7*1140000</f>
        <v>321030</v>
      </c>
      <c r="J7" s="12">
        <f t="shared" si="1"/>
        <v>1073000</v>
      </c>
      <c r="K7" s="13">
        <f t="shared" si="2"/>
        <v>1073000</v>
      </c>
      <c r="L7" s="12">
        <f t="shared" si="3"/>
        <v>1073000</v>
      </c>
    </row>
    <row r="8" spans="1:13" ht="72" x14ac:dyDescent="0.25">
      <c r="A8" s="57">
        <v>900020</v>
      </c>
      <c r="B8" s="58" t="s">
        <v>16</v>
      </c>
      <c r="C8" s="59" t="s">
        <v>4597</v>
      </c>
      <c r="D8" s="51"/>
      <c r="E8" s="60">
        <v>0.2</v>
      </c>
      <c r="F8" s="52">
        <v>0.2</v>
      </c>
      <c r="G8" s="52">
        <v>0</v>
      </c>
      <c r="H8" s="61">
        <v>0</v>
      </c>
      <c r="I8" s="13">
        <f t="shared" si="0"/>
        <v>110700</v>
      </c>
      <c r="J8" s="12">
        <f t="shared" si="1"/>
        <v>370000</v>
      </c>
      <c r="K8" s="13">
        <f t="shared" si="2"/>
        <v>370000</v>
      </c>
      <c r="L8" s="12">
        <f t="shared" si="3"/>
        <v>370000</v>
      </c>
    </row>
    <row r="9" spans="1:13" ht="36" x14ac:dyDescent="0.25">
      <c r="A9" s="57">
        <v>900025</v>
      </c>
      <c r="B9" s="58" t="s">
        <v>16</v>
      </c>
      <c r="C9" s="59" t="s">
        <v>4598</v>
      </c>
      <c r="D9" s="51"/>
      <c r="E9" s="60">
        <v>0.5</v>
      </c>
      <c r="F9" s="52">
        <v>0.5</v>
      </c>
      <c r="G9" s="52">
        <v>0</v>
      </c>
      <c r="H9" s="61">
        <v>0</v>
      </c>
      <c r="I9" s="13">
        <f t="shared" si="0"/>
        <v>276750</v>
      </c>
      <c r="J9" s="12">
        <f t="shared" si="1"/>
        <v>925000</v>
      </c>
      <c r="K9" s="13">
        <f t="shared" si="2"/>
        <v>925000</v>
      </c>
      <c r="L9" s="12">
        <f t="shared" si="3"/>
        <v>925000</v>
      </c>
    </row>
    <row r="10" spans="1:13" ht="36" x14ac:dyDescent="0.25">
      <c r="A10" s="57">
        <v>900030</v>
      </c>
      <c r="B10" s="58" t="s">
        <v>16</v>
      </c>
      <c r="C10" s="59" t="s">
        <v>4599</v>
      </c>
      <c r="D10" s="51"/>
      <c r="E10" s="60">
        <v>0.2</v>
      </c>
      <c r="F10" s="52">
        <v>0.2</v>
      </c>
      <c r="G10" s="52">
        <v>0</v>
      </c>
      <c r="H10" s="61">
        <v>0</v>
      </c>
      <c r="I10" s="13">
        <f t="shared" si="0"/>
        <v>110700</v>
      </c>
      <c r="J10" s="12">
        <f t="shared" si="1"/>
        <v>370000</v>
      </c>
      <c r="K10" s="13">
        <f t="shared" si="2"/>
        <v>370000</v>
      </c>
      <c r="L10" s="12">
        <f t="shared" si="3"/>
        <v>370000</v>
      </c>
    </row>
    <row r="11" spans="1:13" ht="19.5" x14ac:dyDescent="0.25">
      <c r="A11" s="57">
        <v>900035</v>
      </c>
      <c r="B11" s="58" t="s">
        <v>16</v>
      </c>
      <c r="C11" s="59" t="s">
        <v>4600</v>
      </c>
      <c r="D11" s="51"/>
      <c r="E11" s="60">
        <v>0.2</v>
      </c>
      <c r="F11" s="52">
        <v>0.2</v>
      </c>
      <c r="G11" s="52">
        <v>0</v>
      </c>
      <c r="H11" s="61">
        <v>0</v>
      </c>
      <c r="I11" s="13">
        <f t="shared" si="0"/>
        <v>110700</v>
      </c>
      <c r="J11" s="12">
        <f t="shared" si="1"/>
        <v>370000</v>
      </c>
      <c r="K11" s="13">
        <f t="shared" si="2"/>
        <v>370000</v>
      </c>
      <c r="L11" s="12">
        <f t="shared" si="3"/>
        <v>370000</v>
      </c>
    </row>
    <row r="12" spans="1:13" ht="36" x14ac:dyDescent="0.25">
      <c r="A12" s="57">
        <v>900036</v>
      </c>
      <c r="B12" s="58"/>
      <c r="C12" s="59" t="s">
        <v>4601</v>
      </c>
      <c r="D12" s="51"/>
      <c r="E12" s="60">
        <v>9</v>
      </c>
      <c r="F12" s="52">
        <v>9</v>
      </c>
      <c r="G12" s="52">
        <v>0</v>
      </c>
      <c r="H12" s="61">
        <v>0</v>
      </c>
      <c r="I12" s="13">
        <f t="shared" si="0"/>
        <v>4981500</v>
      </c>
      <c r="J12" s="12">
        <f t="shared" si="1"/>
        <v>16650000</v>
      </c>
      <c r="K12" s="13">
        <f t="shared" si="2"/>
        <v>16650000</v>
      </c>
      <c r="L12" s="12">
        <f t="shared" si="3"/>
        <v>16650000</v>
      </c>
    </row>
    <row r="13" spans="1:13" ht="90" x14ac:dyDescent="0.25">
      <c r="A13" s="57">
        <v>900037</v>
      </c>
      <c r="B13" s="58"/>
      <c r="C13" s="59" t="s">
        <v>4602</v>
      </c>
      <c r="D13" s="51"/>
      <c r="E13" s="60">
        <v>7</v>
      </c>
      <c r="F13" s="52">
        <v>7</v>
      </c>
      <c r="G13" s="52">
        <v>0</v>
      </c>
      <c r="H13" s="61">
        <v>0</v>
      </c>
      <c r="I13" s="13">
        <f t="shared" si="0"/>
        <v>3874500</v>
      </c>
      <c r="J13" s="12">
        <f t="shared" si="1"/>
        <v>12950000</v>
      </c>
      <c r="K13" s="13">
        <f t="shared" si="2"/>
        <v>12950000</v>
      </c>
      <c r="L13" s="12">
        <f t="shared" si="3"/>
        <v>12950000</v>
      </c>
    </row>
    <row r="14" spans="1:13" ht="90" x14ac:dyDescent="0.25">
      <c r="A14" s="57">
        <v>900038</v>
      </c>
      <c r="B14" s="58"/>
      <c r="C14" s="59" t="s">
        <v>4603</v>
      </c>
      <c r="D14" s="51"/>
      <c r="E14" s="60">
        <v>3.5</v>
      </c>
      <c r="F14" s="52">
        <v>3.5</v>
      </c>
      <c r="G14" s="52">
        <v>0</v>
      </c>
      <c r="H14" s="61">
        <v>0</v>
      </c>
      <c r="I14" s="13">
        <f t="shared" si="0"/>
        <v>1937250</v>
      </c>
      <c r="J14" s="12">
        <f t="shared" si="1"/>
        <v>6475000</v>
      </c>
      <c r="K14" s="13">
        <f t="shared" si="2"/>
        <v>6475000</v>
      </c>
      <c r="L14" s="12">
        <f t="shared" si="3"/>
        <v>6475000</v>
      </c>
    </row>
    <row r="15" spans="1:13" ht="90" x14ac:dyDescent="0.25">
      <c r="A15" s="57">
        <v>900039</v>
      </c>
      <c r="B15" s="58"/>
      <c r="C15" s="59" t="s">
        <v>4604</v>
      </c>
      <c r="D15" s="51"/>
      <c r="E15" s="60">
        <v>0.3</v>
      </c>
      <c r="F15" s="52">
        <v>0.3</v>
      </c>
      <c r="G15" s="52">
        <v>0</v>
      </c>
      <c r="H15" s="61">
        <v>0</v>
      </c>
      <c r="I15" s="13">
        <f t="shared" si="0"/>
        <v>166050</v>
      </c>
      <c r="J15" s="12">
        <f t="shared" si="1"/>
        <v>555000</v>
      </c>
      <c r="K15" s="13">
        <f t="shared" si="2"/>
        <v>555000</v>
      </c>
      <c r="L15" s="12">
        <f t="shared" si="3"/>
        <v>555000</v>
      </c>
    </row>
    <row r="16" spans="1:13" ht="36" x14ac:dyDescent="0.25">
      <c r="A16" s="57">
        <v>900040</v>
      </c>
      <c r="B16" s="58"/>
      <c r="C16" s="59" t="s">
        <v>4605</v>
      </c>
      <c r="D16" s="51" t="s">
        <v>4606</v>
      </c>
      <c r="E16" s="60">
        <v>1.5</v>
      </c>
      <c r="F16" s="52">
        <v>1.5</v>
      </c>
      <c r="G16" s="52">
        <v>0</v>
      </c>
      <c r="H16" s="61">
        <v>0</v>
      </c>
      <c r="I16" s="13">
        <f t="shared" si="0"/>
        <v>830250</v>
      </c>
      <c r="J16" s="12">
        <f t="shared" si="1"/>
        <v>2775000</v>
      </c>
      <c r="K16" s="13">
        <f t="shared" si="2"/>
        <v>2775000</v>
      </c>
      <c r="L16" s="12">
        <f t="shared" si="3"/>
        <v>2775000</v>
      </c>
    </row>
    <row r="17" spans="1:12" ht="72" x14ac:dyDescent="0.25">
      <c r="A17" s="57">
        <v>900045</v>
      </c>
      <c r="B17" s="58"/>
      <c r="C17" s="59" t="s">
        <v>6694</v>
      </c>
      <c r="D17" s="51" t="s">
        <v>4607</v>
      </c>
      <c r="E17" s="60">
        <v>7.7</v>
      </c>
      <c r="F17" s="52">
        <v>7.7</v>
      </c>
      <c r="G17" s="52">
        <v>0</v>
      </c>
      <c r="H17" s="61">
        <v>0</v>
      </c>
      <c r="I17" s="13">
        <f t="shared" si="0"/>
        <v>4261950</v>
      </c>
      <c r="J17" s="12">
        <f t="shared" si="1"/>
        <v>14245000</v>
      </c>
      <c r="K17" s="13">
        <f t="shared" si="2"/>
        <v>14245000</v>
      </c>
      <c r="L17" s="12">
        <f t="shared" si="3"/>
        <v>14245000</v>
      </c>
    </row>
    <row r="18" spans="1:12" ht="108" x14ac:dyDescent="0.25">
      <c r="A18" s="57">
        <v>900046</v>
      </c>
      <c r="B18" s="58"/>
      <c r="C18" s="59" t="s">
        <v>4608</v>
      </c>
      <c r="D18" s="51"/>
      <c r="E18" s="60">
        <v>8.5</v>
      </c>
      <c r="F18" s="52">
        <v>8.5</v>
      </c>
      <c r="G18" s="52">
        <v>0</v>
      </c>
      <c r="H18" s="61">
        <v>0</v>
      </c>
      <c r="I18" s="13">
        <f t="shared" si="0"/>
        <v>4704750</v>
      </c>
      <c r="J18" s="12">
        <f t="shared" si="1"/>
        <v>15725000</v>
      </c>
      <c r="K18" s="13">
        <f t="shared" si="2"/>
        <v>15725000</v>
      </c>
      <c r="L18" s="12">
        <f t="shared" si="3"/>
        <v>15725000</v>
      </c>
    </row>
    <row r="19" spans="1:12" ht="54" x14ac:dyDescent="0.25">
      <c r="A19" s="57">
        <v>900050</v>
      </c>
      <c r="B19" s="58"/>
      <c r="C19" s="59" t="s">
        <v>4609</v>
      </c>
      <c r="D19" s="51" t="s">
        <v>4610</v>
      </c>
      <c r="E19" s="60">
        <v>9</v>
      </c>
      <c r="F19" s="52">
        <v>9</v>
      </c>
      <c r="G19" s="52">
        <v>0</v>
      </c>
      <c r="H19" s="61">
        <v>0</v>
      </c>
      <c r="I19" s="13">
        <f t="shared" si="0"/>
        <v>4981500</v>
      </c>
      <c r="J19" s="12">
        <f t="shared" si="1"/>
        <v>16650000</v>
      </c>
      <c r="K19" s="13">
        <f t="shared" si="2"/>
        <v>16650000</v>
      </c>
      <c r="L19" s="12">
        <f t="shared" si="3"/>
        <v>16650000</v>
      </c>
    </row>
    <row r="20" spans="1:12" ht="54" x14ac:dyDescent="0.25">
      <c r="A20" s="57">
        <v>900051</v>
      </c>
      <c r="B20" s="58"/>
      <c r="C20" s="59" t="s">
        <v>4611</v>
      </c>
      <c r="D20" s="51" t="s">
        <v>4612</v>
      </c>
      <c r="E20" s="60">
        <v>13</v>
      </c>
      <c r="F20" s="52">
        <v>13</v>
      </c>
      <c r="G20" s="52">
        <v>0</v>
      </c>
      <c r="H20" s="61">
        <v>0</v>
      </c>
      <c r="I20" s="13">
        <f t="shared" si="0"/>
        <v>7195500</v>
      </c>
      <c r="J20" s="12">
        <f t="shared" si="1"/>
        <v>24050000</v>
      </c>
      <c r="K20" s="13">
        <f t="shared" si="2"/>
        <v>24050000</v>
      </c>
      <c r="L20" s="12">
        <f t="shared" si="3"/>
        <v>24050000</v>
      </c>
    </row>
    <row r="21" spans="1:12" ht="90" x14ac:dyDescent="0.25">
      <c r="A21" s="57">
        <v>900052</v>
      </c>
      <c r="B21" s="58"/>
      <c r="C21" s="59" t="s">
        <v>4613</v>
      </c>
      <c r="D21" s="51" t="s">
        <v>4612</v>
      </c>
      <c r="E21" s="60">
        <v>6</v>
      </c>
      <c r="F21" s="52">
        <v>6</v>
      </c>
      <c r="G21" s="52">
        <v>0</v>
      </c>
      <c r="H21" s="61">
        <v>0</v>
      </c>
      <c r="I21" s="13">
        <f t="shared" si="0"/>
        <v>3321000</v>
      </c>
      <c r="J21" s="12">
        <f t="shared" si="1"/>
        <v>11100000</v>
      </c>
      <c r="K21" s="13">
        <f t="shared" si="2"/>
        <v>11100000</v>
      </c>
      <c r="L21" s="12">
        <f t="shared" si="3"/>
        <v>11100000</v>
      </c>
    </row>
    <row r="22" spans="1:12" ht="90" x14ac:dyDescent="0.25">
      <c r="A22" s="57">
        <v>900053</v>
      </c>
      <c r="B22" s="58"/>
      <c r="C22" s="59" t="s">
        <v>4614</v>
      </c>
      <c r="D22" s="51" t="s">
        <v>4612</v>
      </c>
      <c r="E22" s="60">
        <v>9</v>
      </c>
      <c r="F22" s="52">
        <v>9</v>
      </c>
      <c r="G22" s="52">
        <v>0</v>
      </c>
      <c r="H22" s="61">
        <v>0</v>
      </c>
      <c r="I22" s="13">
        <f t="shared" si="0"/>
        <v>4981500</v>
      </c>
      <c r="J22" s="12">
        <f t="shared" si="1"/>
        <v>16650000</v>
      </c>
      <c r="K22" s="13">
        <f t="shared" si="2"/>
        <v>16650000</v>
      </c>
      <c r="L22" s="12">
        <f t="shared" si="3"/>
        <v>16650000</v>
      </c>
    </row>
    <row r="23" spans="1:12" ht="126" x14ac:dyDescent="0.25">
      <c r="A23" s="57">
        <v>900054</v>
      </c>
      <c r="B23" s="58"/>
      <c r="C23" s="59" t="s">
        <v>6695</v>
      </c>
      <c r="D23" s="51" t="s">
        <v>6696</v>
      </c>
      <c r="E23" s="60">
        <v>15</v>
      </c>
      <c r="F23" s="52">
        <v>15</v>
      </c>
      <c r="G23" s="52">
        <v>0</v>
      </c>
      <c r="H23" s="61">
        <v>0</v>
      </c>
      <c r="I23" s="13">
        <f t="shared" si="0"/>
        <v>8302500</v>
      </c>
      <c r="J23" s="12">
        <f t="shared" si="1"/>
        <v>27750000</v>
      </c>
      <c r="K23" s="13">
        <f t="shared" si="2"/>
        <v>27750000</v>
      </c>
      <c r="L23" s="12">
        <f t="shared" si="3"/>
        <v>27750000</v>
      </c>
    </row>
    <row r="24" spans="1:12" ht="54" x14ac:dyDescent="0.25">
      <c r="A24" s="57">
        <v>900091</v>
      </c>
      <c r="B24" s="58"/>
      <c r="C24" s="59" t="s">
        <v>4615</v>
      </c>
      <c r="D24" s="51" t="s">
        <v>4616</v>
      </c>
      <c r="E24" s="60">
        <v>9</v>
      </c>
      <c r="F24" s="52">
        <v>9</v>
      </c>
      <c r="G24" s="52">
        <v>0</v>
      </c>
      <c r="H24" s="61">
        <v>0</v>
      </c>
      <c r="I24" s="13">
        <f t="shared" si="0"/>
        <v>4981500</v>
      </c>
      <c r="J24" s="12">
        <f t="shared" si="1"/>
        <v>16650000</v>
      </c>
      <c r="K24" s="13">
        <f t="shared" si="2"/>
        <v>16650000</v>
      </c>
      <c r="L24" s="12">
        <f t="shared" si="3"/>
        <v>16650000</v>
      </c>
    </row>
    <row r="25" spans="1:12" ht="72" x14ac:dyDescent="0.25">
      <c r="A25" s="57">
        <v>900093</v>
      </c>
      <c r="B25" s="58"/>
      <c r="C25" s="59" t="s">
        <v>4617</v>
      </c>
      <c r="D25" s="51" t="s">
        <v>4618</v>
      </c>
      <c r="E25" s="60">
        <v>13</v>
      </c>
      <c r="F25" s="52">
        <v>13</v>
      </c>
      <c r="G25" s="52">
        <v>0</v>
      </c>
      <c r="H25" s="61">
        <v>0</v>
      </c>
      <c r="I25" s="13">
        <f t="shared" si="0"/>
        <v>7195500</v>
      </c>
      <c r="J25" s="12">
        <f t="shared" si="1"/>
        <v>24050000</v>
      </c>
      <c r="K25" s="13">
        <f t="shared" si="2"/>
        <v>24050000</v>
      </c>
      <c r="L25" s="12">
        <f t="shared" si="3"/>
        <v>24050000</v>
      </c>
    </row>
    <row r="26" spans="1:12" ht="108" x14ac:dyDescent="0.25">
      <c r="A26" s="57">
        <v>900096</v>
      </c>
      <c r="B26" s="58"/>
      <c r="C26" s="59" t="s">
        <v>4619</v>
      </c>
      <c r="D26" s="51" t="s">
        <v>4620</v>
      </c>
      <c r="E26" s="60">
        <v>3.5</v>
      </c>
      <c r="F26" s="52">
        <v>3.5</v>
      </c>
      <c r="G26" s="52">
        <v>0</v>
      </c>
      <c r="H26" s="61">
        <v>0</v>
      </c>
      <c r="I26" s="13">
        <f t="shared" si="0"/>
        <v>1937250</v>
      </c>
      <c r="J26" s="12">
        <f t="shared" si="1"/>
        <v>6475000</v>
      </c>
      <c r="K26" s="13">
        <f t="shared" si="2"/>
        <v>6475000</v>
      </c>
      <c r="L26" s="12">
        <f t="shared" si="3"/>
        <v>6475000</v>
      </c>
    </row>
    <row r="27" spans="1:12" ht="270" x14ac:dyDescent="0.25">
      <c r="A27" s="57">
        <v>900100</v>
      </c>
      <c r="B27" s="58"/>
      <c r="C27" s="59" t="s">
        <v>4621</v>
      </c>
      <c r="D27" s="51"/>
      <c r="E27" s="60">
        <v>3</v>
      </c>
      <c r="F27" s="52">
        <v>3</v>
      </c>
      <c r="G27" s="52">
        <v>0</v>
      </c>
      <c r="H27" s="61">
        <v>0</v>
      </c>
      <c r="I27" s="13">
        <f t="shared" si="0"/>
        <v>1660500</v>
      </c>
      <c r="J27" s="12">
        <f t="shared" si="1"/>
        <v>5550000</v>
      </c>
      <c r="K27" s="13">
        <f t="shared" si="2"/>
        <v>5550000</v>
      </c>
      <c r="L27" s="12">
        <f t="shared" si="3"/>
        <v>5550000</v>
      </c>
    </row>
    <row r="28" spans="1:12" ht="252" x14ac:dyDescent="0.25">
      <c r="A28" s="57">
        <v>900101</v>
      </c>
      <c r="B28" s="58"/>
      <c r="C28" s="59" t="s">
        <v>4622</v>
      </c>
      <c r="D28" s="51"/>
      <c r="E28" s="60">
        <v>1.2</v>
      </c>
      <c r="F28" s="60">
        <v>1.2</v>
      </c>
      <c r="G28" s="60">
        <v>0</v>
      </c>
      <c r="H28" s="60">
        <v>0</v>
      </c>
      <c r="I28" s="13">
        <f t="shared" si="0"/>
        <v>664200</v>
      </c>
      <c r="J28" s="12">
        <f t="shared" si="1"/>
        <v>2220000</v>
      </c>
      <c r="K28" s="13">
        <f t="shared" si="2"/>
        <v>2220000</v>
      </c>
      <c r="L28" s="12">
        <f t="shared" si="3"/>
        <v>2220000</v>
      </c>
    </row>
    <row r="29" spans="1:12" ht="198" x14ac:dyDescent="0.25">
      <c r="A29" s="57">
        <v>900105</v>
      </c>
      <c r="B29" s="58"/>
      <c r="C29" s="59" t="s">
        <v>4623</v>
      </c>
      <c r="D29" s="51"/>
      <c r="E29" s="60">
        <v>4.2</v>
      </c>
      <c r="F29" s="60">
        <v>4.2</v>
      </c>
      <c r="G29" s="60">
        <v>0</v>
      </c>
      <c r="H29" s="60">
        <v>0</v>
      </c>
      <c r="I29" s="13">
        <f t="shared" si="0"/>
        <v>2324700</v>
      </c>
      <c r="J29" s="12">
        <f t="shared" si="1"/>
        <v>7770000</v>
      </c>
      <c r="K29" s="13">
        <f t="shared" si="2"/>
        <v>7770000</v>
      </c>
      <c r="L29" s="12">
        <f t="shared" si="3"/>
        <v>7770000</v>
      </c>
    </row>
    <row r="30" spans="1:12" ht="234" x14ac:dyDescent="0.25">
      <c r="A30" s="57">
        <v>900110</v>
      </c>
      <c r="B30" s="58"/>
      <c r="C30" s="59" t="s">
        <v>4624</v>
      </c>
      <c r="D30" s="51"/>
      <c r="E30" s="60">
        <v>3.5</v>
      </c>
      <c r="F30" s="60">
        <v>3.5</v>
      </c>
      <c r="G30" s="60">
        <v>0</v>
      </c>
      <c r="H30" s="61">
        <v>0</v>
      </c>
      <c r="I30" s="13">
        <f t="shared" si="0"/>
        <v>1937250</v>
      </c>
      <c r="J30" s="12">
        <f t="shared" si="1"/>
        <v>6475000</v>
      </c>
      <c r="K30" s="13">
        <f t="shared" si="2"/>
        <v>6475000</v>
      </c>
      <c r="L30" s="12">
        <f t="shared" si="3"/>
        <v>6475000</v>
      </c>
    </row>
    <row r="31" spans="1:12" ht="162" x14ac:dyDescent="0.25">
      <c r="A31" s="57">
        <v>900111</v>
      </c>
      <c r="B31" s="58"/>
      <c r="C31" s="59" t="s">
        <v>4625</v>
      </c>
      <c r="D31" s="51"/>
      <c r="E31" s="60">
        <v>2.1</v>
      </c>
      <c r="F31" s="52">
        <v>2.1</v>
      </c>
      <c r="G31" s="52">
        <v>0</v>
      </c>
      <c r="H31" s="61">
        <v>0</v>
      </c>
      <c r="I31" s="13">
        <f t="shared" si="0"/>
        <v>1162350</v>
      </c>
      <c r="J31" s="12">
        <f t="shared" si="1"/>
        <v>3885000</v>
      </c>
      <c r="K31" s="13">
        <f t="shared" si="2"/>
        <v>3885000</v>
      </c>
      <c r="L31" s="12">
        <f t="shared" si="3"/>
        <v>3885000</v>
      </c>
    </row>
    <row r="32" spans="1:12" ht="54" x14ac:dyDescent="0.25">
      <c r="A32" s="57">
        <v>900112</v>
      </c>
      <c r="B32" s="58"/>
      <c r="C32" s="59" t="s">
        <v>4626</v>
      </c>
      <c r="D32" s="51"/>
      <c r="E32" s="60">
        <v>2</v>
      </c>
      <c r="F32" s="52">
        <v>2</v>
      </c>
      <c r="G32" s="52">
        <v>0</v>
      </c>
      <c r="H32" s="61">
        <v>0</v>
      </c>
      <c r="I32" s="13">
        <f t="shared" si="0"/>
        <v>1107000</v>
      </c>
      <c r="J32" s="12">
        <f t="shared" si="1"/>
        <v>3700000</v>
      </c>
      <c r="K32" s="13">
        <f t="shared" si="2"/>
        <v>3700000</v>
      </c>
      <c r="L32" s="12">
        <f t="shared" si="3"/>
        <v>3700000</v>
      </c>
    </row>
    <row r="33" spans="1:12" ht="54" x14ac:dyDescent="0.25">
      <c r="A33" s="57">
        <v>900113</v>
      </c>
      <c r="B33" s="58"/>
      <c r="C33" s="59" t="s">
        <v>4627</v>
      </c>
      <c r="D33" s="51"/>
      <c r="E33" s="60">
        <v>0.5</v>
      </c>
      <c r="F33" s="52">
        <v>0.5</v>
      </c>
      <c r="G33" s="52">
        <v>0</v>
      </c>
      <c r="H33" s="61">
        <v>0</v>
      </c>
      <c r="I33" s="13">
        <f t="shared" si="0"/>
        <v>276750</v>
      </c>
      <c r="J33" s="12">
        <f t="shared" si="1"/>
        <v>925000</v>
      </c>
      <c r="K33" s="13">
        <f t="shared" si="2"/>
        <v>925000</v>
      </c>
      <c r="L33" s="12">
        <f t="shared" si="3"/>
        <v>925000</v>
      </c>
    </row>
    <row r="34" spans="1:12" ht="72" x14ac:dyDescent="0.25">
      <c r="A34" s="57">
        <v>900114</v>
      </c>
      <c r="B34" s="58"/>
      <c r="C34" s="59" t="s">
        <v>4628</v>
      </c>
      <c r="D34" s="51"/>
      <c r="E34" s="60">
        <v>1.9</v>
      </c>
      <c r="F34" s="52">
        <v>1.9</v>
      </c>
      <c r="G34" s="52">
        <v>0</v>
      </c>
      <c r="H34" s="61">
        <v>0</v>
      </c>
      <c r="I34" s="13">
        <f t="shared" si="0"/>
        <v>1051650</v>
      </c>
      <c r="J34" s="12">
        <f t="shared" si="1"/>
        <v>3515000</v>
      </c>
      <c r="K34" s="13">
        <f t="shared" si="2"/>
        <v>3515000</v>
      </c>
      <c r="L34" s="12">
        <f t="shared" si="3"/>
        <v>3515000</v>
      </c>
    </row>
    <row r="35" spans="1:12" ht="36" x14ac:dyDescent="0.25">
      <c r="A35" s="57">
        <v>900115</v>
      </c>
      <c r="B35" s="58" t="s">
        <v>16</v>
      </c>
      <c r="C35" s="59" t="s">
        <v>4629</v>
      </c>
      <c r="D35" s="51" t="s">
        <v>4630</v>
      </c>
      <c r="E35" s="60">
        <v>6.5</v>
      </c>
      <c r="F35" s="52">
        <v>4</v>
      </c>
      <c r="G35" s="52">
        <v>2.5</v>
      </c>
      <c r="H35" s="61">
        <v>0</v>
      </c>
      <c r="I35" s="13">
        <f t="shared" si="0"/>
        <v>5064000</v>
      </c>
      <c r="J35" s="12">
        <f t="shared" si="1"/>
        <v>20150000</v>
      </c>
      <c r="K35" s="13">
        <f t="shared" si="2"/>
        <v>12550000</v>
      </c>
      <c r="L35" s="12">
        <f t="shared" si="3"/>
        <v>18250000</v>
      </c>
    </row>
    <row r="36" spans="1:12" ht="54" x14ac:dyDescent="0.25">
      <c r="A36" s="57">
        <v>900120</v>
      </c>
      <c r="B36" s="58"/>
      <c r="C36" s="59" t="s">
        <v>4631</v>
      </c>
      <c r="D36" s="51"/>
      <c r="E36" s="60">
        <v>12</v>
      </c>
      <c r="F36" s="52">
        <v>9</v>
      </c>
      <c r="G36" s="52">
        <v>3</v>
      </c>
      <c r="H36" s="61">
        <v>0</v>
      </c>
      <c r="I36" s="13">
        <f t="shared" si="0"/>
        <v>8401500</v>
      </c>
      <c r="J36" s="12">
        <f t="shared" si="1"/>
        <v>31950000</v>
      </c>
      <c r="K36" s="13">
        <f t="shared" si="2"/>
        <v>22830000</v>
      </c>
      <c r="L36" s="12">
        <f t="shared" si="3"/>
        <v>29670000</v>
      </c>
    </row>
    <row r="37" spans="1:12" ht="90" x14ac:dyDescent="0.25">
      <c r="A37" s="57">
        <v>900121</v>
      </c>
      <c r="B37" s="58"/>
      <c r="C37" s="59" t="s">
        <v>4632</v>
      </c>
      <c r="D37" s="51"/>
      <c r="E37" s="60">
        <v>10</v>
      </c>
      <c r="F37" s="52">
        <v>10</v>
      </c>
      <c r="G37" s="52">
        <v>0</v>
      </c>
      <c r="H37" s="61">
        <v>0</v>
      </c>
      <c r="I37" s="13">
        <f t="shared" si="0"/>
        <v>5535000</v>
      </c>
      <c r="J37" s="12">
        <f t="shared" si="1"/>
        <v>18500000</v>
      </c>
      <c r="K37" s="13">
        <f t="shared" si="2"/>
        <v>18500000</v>
      </c>
      <c r="L37" s="12">
        <f t="shared" si="3"/>
        <v>18500000</v>
      </c>
    </row>
    <row r="38" spans="1:12" ht="72" x14ac:dyDescent="0.25">
      <c r="A38" s="57">
        <v>900125</v>
      </c>
      <c r="B38" s="58" t="s">
        <v>16</v>
      </c>
      <c r="C38" s="59" t="s">
        <v>4633</v>
      </c>
      <c r="D38" s="51" t="s">
        <v>6697</v>
      </c>
      <c r="E38" s="60">
        <v>5.5</v>
      </c>
      <c r="F38" s="52">
        <v>4</v>
      </c>
      <c r="G38" s="52">
        <v>1.5</v>
      </c>
      <c r="H38" s="61">
        <v>0</v>
      </c>
      <c r="I38" s="13">
        <f t="shared" si="0"/>
        <v>3924000</v>
      </c>
      <c r="J38" s="12">
        <f t="shared" si="1"/>
        <v>15050000</v>
      </c>
      <c r="K38" s="13">
        <f t="shared" si="2"/>
        <v>10490000</v>
      </c>
      <c r="L38" s="12">
        <f t="shared" si="3"/>
        <v>13910000</v>
      </c>
    </row>
    <row r="39" spans="1:12" ht="90" x14ac:dyDescent="0.25">
      <c r="A39" s="57">
        <v>900127</v>
      </c>
      <c r="B39" s="58" t="s">
        <v>16</v>
      </c>
      <c r="C39" s="59" t="s">
        <v>4634</v>
      </c>
      <c r="D39" s="51" t="s">
        <v>6697</v>
      </c>
      <c r="E39" s="60">
        <v>1.25</v>
      </c>
      <c r="F39" s="52">
        <v>0.75</v>
      </c>
      <c r="G39" s="52">
        <v>0.5</v>
      </c>
      <c r="H39" s="61">
        <v>0</v>
      </c>
      <c r="I39" s="13">
        <f t="shared" si="0"/>
        <v>985125</v>
      </c>
      <c r="J39" s="12">
        <f t="shared" si="1"/>
        <v>3937500</v>
      </c>
      <c r="K39" s="13">
        <f t="shared" si="2"/>
        <v>2417500</v>
      </c>
      <c r="L39" s="12">
        <f t="shared" si="3"/>
        <v>3557500</v>
      </c>
    </row>
    <row r="40" spans="1:12" ht="36" x14ac:dyDescent="0.25">
      <c r="A40" s="57">
        <v>900130</v>
      </c>
      <c r="B40" s="58" t="s">
        <v>16</v>
      </c>
      <c r="C40" s="59" t="s">
        <v>4635</v>
      </c>
      <c r="D40" s="51"/>
      <c r="E40" s="60">
        <v>4.0999999999999996</v>
      </c>
      <c r="F40" s="52">
        <v>2.1</v>
      </c>
      <c r="G40" s="52">
        <v>2</v>
      </c>
      <c r="H40" s="61">
        <v>0</v>
      </c>
      <c r="I40" s="13">
        <f>F40*790000+G40*1140000</f>
        <v>3939000</v>
      </c>
      <c r="J40" s="12">
        <f t="shared" si="1"/>
        <v>14085000</v>
      </c>
      <c r="K40" s="13">
        <f t="shared" si="2"/>
        <v>8005000</v>
      </c>
      <c r="L40" s="12">
        <f t="shared" si="3"/>
        <v>12565000</v>
      </c>
    </row>
    <row r="41" spans="1:12" ht="72" x14ac:dyDescent="0.25">
      <c r="A41" s="57">
        <v>900135</v>
      </c>
      <c r="B41" s="58" t="s">
        <v>16</v>
      </c>
      <c r="C41" s="59" t="s">
        <v>4636</v>
      </c>
      <c r="D41" s="51"/>
      <c r="E41" s="60">
        <v>5.2</v>
      </c>
      <c r="F41" s="52">
        <v>3.2</v>
      </c>
      <c r="G41" s="52">
        <v>2</v>
      </c>
      <c r="H41" s="61">
        <v>0</v>
      </c>
      <c r="I41" s="13">
        <f>F41*790000+G41*1140000</f>
        <v>4808000</v>
      </c>
      <c r="J41" s="12">
        <f t="shared" si="1"/>
        <v>16120000</v>
      </c>
      <c r="K41" s="13">
        <f t="shared" si="2"/>
        <v>10040000</v>
      </c>
      <c r="L41" s="12">
        <f t="shared" si="3"/>
        <v>14600000</v>
      </c>
    </row>
    <row r="42" spans="1:12" ht="19.5" x14ac:dyDescent="0.25">
      <c r="A42" s="57">
        <v>900137</v>
      </c>
      <c r="B42" s="58" t="s">
        <v>16</v>
      </c>
      <c r="C42" s="59" t="s">
        <v>4637</v>
      </c>
      <c r="D42" s="51"/>
      <c r="E42" s="60">
        <v>5.2</v>
      </c>
      <c r="F42" s="52">
        <v>3.2</v>
      </c>
      <c r="G42" s="52">
        <v>2</v>
      </c>
      <c r="H42" s="61">
        <v>0</v>
      </c>
      <c r="I42" s="13">
        <f t="shared" ref="I42" si="4">F42*790000+G42*1140000</f>
        <v>4808000</v>
      </c>
      <c r="J42" s="12">
        <f t="shared" si="1"/>
        <v>16120000</v>
      </c>
      <c r="K42" s="13">
        <f t="shared" si="2"/>
        <v>10040000</v>
      </c>
      <c r="L42" s="12">
        <f t="shared" si="3"/>
        <v>14600000</v>
      </c>
    </row>
    <row r="43" spans="1:12" ht="162" x14ac:dyDescent="0.25">
      <c r="A43" s="57">
        <v>900140</v>
      </c>
      <c r="B43" s="58"/>
      <c r="C43" s="59" t="s">
        <v>4638</v>
      </c>
      <c r="D43" s="51" t="s">
        <v>6698</v>
      </c>
      <c r="E43" s="60">
        <v>18</v>
      </c>
      <c r="F43" s="52">
        <v>7</v>
      </c>
      <c r="G43" s="52">
        <v>11</v>
      </c>
      <c r="H43" s="61">
        <v>0</v>
      </c>
      <c r="I43" s="13">
        <f>F43*553500+G43*1140000</f>
        <v>16414500</v>
      </c>
      <c r="J43" s="12">
        <f>F43*553500+G43*5100000</f>
        <v>59974500</v>
      </c>
      <c r="K43" s="13">
        <f>F43*553500+G43*2060000</f>
        <v>26534500</v>
      </c>
      <c r="L43" s="12">
        <f>F43*553500+G43*4340000</f>
        <v>51614500</v>
      </c>
    </row>
    <row r="44" spans="1:12" ht="162" x14ac:dyDescent="0.25">
      <c r="A44" s="57">
        <v>900145</v>
      </c>
      <c r="B44" s="58"/>
      <c r="C44" s="59" t="s">
        <v>4639</v>
      </c>
      <c r="D44" s="51" t="s">
        <v>6698</v>
      </c>
      <c r="E44" s="60">
        <v>16</v>
      </c>
      <c r="F44" s="52">
        <v>5</v>
      </c>
      <c r="G44" s="52">
        <v>11</v>
      </c>
      <c r="H44" s="61">
        <v>0</v>
      </c>
      <c r="I44" s="13">
        <f>F44*553500+G44*1140000</f>
        <v>15307500</v>
      </c>
      <c r="J44" s="12">
        <f>F44*553500+G44*5100000</f>
        <v>58867500</v>
      </c>
      <c r="K44" s="13">
        <f>F44*553500+G44*2060000</f>
        <v>25427500</v>
      </c>
      <c r="L44" s="12">
        <f>F44*553500+G44*4340000</f>
        <v>50507500</v>
      </c>
    </row>
    <row r="45" spans="1:12" ht="162" x14ac:dyDescent="0.25">
      <c r="A45" s="57">
        <v>900146</v>
      </c>
      <c r="B45" s="58"/>
      <c r="C45" s="59" t="s">
        <v>4640</v>
      </c>
      <c r="D45" s="51" t="s">
        <v>6698</v>
      </c>
      <c r="E45" s="60">
        <v>17.2</v>
      </c>
      <c r="F45" s="52">
        <v>5</v>
      </c>
      <c r="G45" s="52">
        <v>12.2</v>
      </c>
      <c r="H45" s="61">
        <v>0</v>
      </c>
      <c r="I45" s="13">
        <f t="shared" ref="I45:I47" si="5">F45*553500+G45*1140000</f>
        <v>16675500</v>
      </c>
      <c r="J45" s="12">
        <f t="shared" ref="J45" si="6">F45*553500+G45*5100000</f>
        <v>64987500</v>
      </c>
      <c r="K45" s="13">
        <f t="shared" ref="K45" si="7">F45*553500+G45*2060000</f>
        <v>27899500</v>
      </c>
      <c r="L45" s="12">
        <f t="shared" ref="L45" si="8">F45*553500+G45*4340000</f>
        <v>55715500</v>
      </c>
    </row>
    <row r="46" spans="1:12" ht="72" x14ac:dyDescent="0.25">
      <c r="A46" s="57">
        <v>900150</v>
      </c>
      <c r="B46" s="58"/>
      <c r="C46" s="59" t="s">
        <v>4641</v>
      </c>
      <c r="D46" s="51" t="s">
        <v>4642</v>
      </c>
      <c r="E46" s="60">
        <v>137.5</v>
      </c>
      <c r="F46" s="52">
        <v>47.5</v>
      </c>
      <c r="G46" s="52">
        <v>90</v>
      </c>
      <c r="H46" s="61" t="s">
        <v>4643</v>
      </c>
      <c r="I46" s="13">
        <f t="shared" si="5"/>
        <v>128891250</v>
      </c>
      <c r="J46" s="12">
        <f t="shared" ref="J46:J47" si="9">F46*1850000+G46*5100000</f>
        <v>546875000</v>
      </c>
      <c r="K46" s="13">
        <f t="shared" ref="K46:K47" si="10">F46*1850000+G46*2060000</f>
        <v>273275000</v>
      </c>
      <c r="L46" s="12">
        <f t="shared" ref="L46:L47" si="11">F46*1850000+G46*4340000</f>
        <v>478475000</v>
      </c>
    </row>
    <row r="47" spans="1:12" ht="72" x14ac:dyDescent="0.25">
      <c r="A47" s="57">
        <v>900153</v>
      </c>
      <c r="B47" s="58"/>
      <c r="C47" s="59" t="s">
        <v>4644</v>
      </c>
      <c r="D47" s="51" t="s">
        <v>4645</v>
      </c>
      <c r="E47" s="60">
        <v>23</v>
      </c>
      <c r="F47" s="52">
        <v>12</v>
      </c>
      <c r="G47" s="52">
        <v>11</v>
      </c>
      <c r="H47" s="61">
        <v>0</v>
      </c>
      <c r="I47" s="13">
        <f t="shared" si="5"/>
        <v>19182000</v>
      </c>
      <c r="J47" s="12">
        <f t="shared" si="9"/>
        <v>78300000</v>
      </c>
      <c r="K47" s="13">
        <f t="shared" si="10"/>
        <v>44860000</v>
      </c>
      <c r="L47" s="12">
        <f t="shared" si="11"/>
        <v>69940000</v>
      </c>
    </row>
    <row r="48" spans="1:12" ht="162" x14ac:dyDescent="0.25">
      <c r="A48" s="57">
        <v>900155</v>
      </c>
      <c r="B48" s="58"/>
      <c r="C48" s="59" t="s">
        <v>4646</v>
      </c>
      <c r="D48" s="51" t="s">
        <v>4647</v>
      </c>
      <c r="E48" s="60">
        <v>20</v>
      </c>
      <c r="F48" s="52">
        <v>20</v>
      </c>
      <c r="G48" s="52">
        <v>0</v>
      </c>
      <c r="H48" s="61">
        <v>0</v>
      </c>
      <c r="I48" s="13">
        <f t="shared" si="0"/>
        <v>11070000</v>
      </c>
      <c r="J48" s="12">
        <f t="shared" si="1"/>
        <v>37000000</v>
      </c>
      <c r="K48" s="13">
        <f t="shared" si="2"/>
        <v>37000000</v>
      </c>
      <c r="L48" s="12">
        <f t="shared" si="3"/>
        <v>37000000</v>
      </c>
    </row>
    <row r="49" spans="1:12" ht="90" x14ac:dyDescent="0.25">
      <c r="A49" s="57">
        <v>900160</v>
      </c>
      <c r="B49" s="58"/>
      <c r="C49" s="59" t="s">
        <v>4648</v>
      </c>
      <c r="D49" s="51"/>
      <c r="E49" s="60">
        <v>8</v>
      </c>
      <c r="F49" s="52">
        <v>8</v>
      </c>
      <c r="G49" s="52">
        <v>0</v>
      </c>
      <c r="H49" s="61">
        <v>0</v>
      </c>
      <c r="I49" s="13">
        <f t="shared" si="0"/>
        <v>4428000</v>
      </c>
      <c r="J49" s="12">
        <f t="shared" si="1"/>
        <v>14800000</v>
      </c>
      <c r="K49" s="13">
        <f t="shared" si="2"/>
        <v>14800000</v>
      </c>
      <c r="L49" s="12">
        <f t="shared" si="3"/>
        <v>14800000</v>
      </c>
    </row>
    <row r="50" spans="1:12" ht="90" x14ac:dyDescent="0.25">
      <c r="A50" s="57">
        <v>900165</v>
      </c>
      <c r="B50" s="58"/>
      <c r="C50" s="59" t="s">
        <v>4649</v>
      </c>
      <c r="D50" s="51"/>
      <c r="E50" s="60">
        <v>1.5</v>
      </c>
      <c r="F50" s="52">
        <v>1.5</v>
      </c>
      <c r="G50" s="52">
        <v>0</v>
      </c>
      <c r="H50" s="61">
        <v>0</v>
      </c>
      <c r="I50" s="13">
        <f t="shared" si="0"/>
        <v>830250</v>
      </c>
      <c r="J50" s="12">
        <f t="shared" si="1"/>
        <v>2775000</v>
      </c>
      <c r="K50" s="13">
        <f t="shared" si="2"/>
        <v>2775000</v>
      </c>
      <c r="L50" s="12">
        <f t="shared" si="3"/>
        <v>2775000</v>
      </c>
    </row>
    <row r="51" spans="1:12" ht="270" x14ac:dyDescent="0.25">
      <c r="A51" s="57">
        <v>900170</v>
      </c>
      <c r="B51" s="58"/>
      <c r="C51" s="59" t="s">
        <v>4650</v>
      </c>
      <c r="D51" s="51"/>
      <c r="E51" s="60">
        <v>14</v>
      </c>
      <c r="F51" s="52">
        <v>10</v>
      </c>
      <c r="G51" s="52">
        <v>4</v>
      </c>
      <c r="H51" s="61">
        <v>0</v>
      </c>
      <c r="I51" s="13">
        <f t="shared" si="0"/>
        <v>10095000</v>
      </c>
      <c r="J51" s="12">
        <f t="shared" si="1"/>
        <v>38900000</v>
      </c>
      <c r="K51" s="13">
        <f t="shared" si="2"/>
        <v>26740000</v>
      </c>
      <c r="L51" s="12">
        <f t="shared" si="3"/>
        <v>35860000</v>
      </c>
    </row>
    <row r="52" spans="1:12" ht="36" x14ac:dyDescent="0.25">
      <c r="A52" s="57">
        <v>900175</v>
      </c>
      <c r="B52" s="58" t="s">
        <v>16</v>
      </c>
      <c r="C52" s="59" t="s">
        <v>4651</v>
      </c>
      <c r="D52" s="51"/>
      <c r="E52" s="60">
        <v>10</v>
      </c>
      <c r="F52" s="52">
        <v>7</v>
      </c>
      <c r="G52" s="52">
        <v>3</v>
      </c>
      <c r="H52" s="61">
        <v>0</v>
      </c>
      <c r="I52" s="13">
        <f t="shared" si="0"/>
        <v>7294500</v>
      </c>
      <c r="J52" s="12">
        <f t="shared" si="1"/>
        <v>28250000</v>
      </c>
      <c r="K52" s="13">
        <f t="shared" si="2"/>
        <v>19130000</v>
      </c>
      <c r="L52" s="12">
        <f t="shared" si="3"/>
        <v>25970000</v>
      </c>
    </row>
    <row r="53" spans="1:12" ht="108" x14ac:dyDescent="0.25">
      <c r="A53" s="57">
        <v>900176</v>
      </c>
      <c r="B53" s="58" t="s">
        <v>16</v>
      </c>
      <c r="C53" s="59" t="s">
        <v>4652</v>
      </c>
      <c r="D53" s="51" t="s">
        <v>4653</v>
      </c>
      <c r="E53" s="60">
        <v>1.1000000000000001</v>
      </c>
      <c r="F53" s="52">
        <v>1.1000000000000001</v>
      </c>
      <c r="G53" s="52">
        <v>0</v>
      </c>
      <c r="H53" s="61">
        <v>0</v>
      </c>
      <c r="I53" s="13">
        <f t="shared" si="0"/>
        <v>608850</v>
      </c>
      <c r="J53" s="12">
        <f t="shared" si="1"/>
        <v>2035000.0000000002</v>
      </c>
      <c r="K53" s="13">
        <f t="shared" si="2"/>
        <v>2035000.0000000002</v>
      </c>
      <c r="L53" s="12">
        <f t="shared" si="3"/>
        <v>2035000.0000000002</v>
      </c>
    </row>
    <row r="54" spans="1:12" ht="90" x14ac:dyDescent="0.25">
      <c r="A54" s="57">
        <v>900180</v>
      </c>
      <c r="B54" s="58"/>
      <c r="C54" s="59" t="s">
        <v>4654</v>
      </c>
      <c r="D54" s="51"/>
      <c r="E54" s="60">
        <v>2</v>
      </c>
      <c r="F54" s="52">
        <v>2</v>
      </c>
      <c r="G54" s="52">
        <v>0</v>
      </c>
      <c r="H54" s="61">
        <v>0</v>
      </c>
      <c r="I54" s="13">
        <f t="shared" si="0"/>
        <v>1107000</v>
      </c>
      <c r="J54" s="12">
        <f t="shared" si="1"/>
        <v>3700000</v>
      </c>
      <c r="K54" s="13">
        <f t="shared" si="2"/>
        <v>3700000</v>
      </c>
      <c r="L54" s="12">
        <f t="shared" si="3"/>
        <v>3700000</v>
      </c>
    </row>
    <row r="55" spans="1:12" ht="72" x14ac:dyDescent="0.25">
      <c r="A55" s="57">
        <v>900185</v>
      </c>
      <c r="B55" s="58"/>
      <c r="C55" s="59" t="s">
        <v>4655</v>
      </c>
      <c r="D55" s="51"/>
      <c r="E55" s="60">
        <v>2</v>
      </c>
      <c r="F55" s="52">
        <v>2</v>
      </c>
      <c r="G55" s="52">
        <v>0</v>
      </c>
      <c r="H55" s="61">
        <v>0</v>
      </c>
      <c r="I55" s="13">
        <f t="shared" si="0"/>
        <v>1107000</v>
      </c>
      <c r="J55" s="12">
        <f t="shared" si="1"/>
        <v>3700000</v>
      </c>
      <c r="K55" s="13">
        <f t="shared" si="2"/>
        <v>3700000</v>
      </c>
      <c r="L55" s="12">
        <f t="shared" si="3"/>
        <v>3700000</v>
      </c>
    </row>
    <row r="56" spans="1:12" ht="36" x14ac:dyDescent="0.25">
      <c r="A56" s="57">
        <v>900190</v>
      </c>
      <c r="B56" s="58"/>
      <c r="C56" s="59" t="s">
        <v>4656</v>
      </c>
      <c r="D56" s="51"/>
      <c r="E56" s="60">
        <v>1</v>
      </c>
      <c r="F56" s="52">
        <v>1</v>
      </c>
      <c r="G56" s="52">
        <v>0</v>
      </c>
      <c r="H56" s="61">
        <v>0</v>
      </c>
      <c r="I56" s="13">
        <f t="shared" si="0"/>
        <v>553500</v>
      </c>
      <c r="J56" s="12">
        <f t="shared" si="1"/>
        <v>1850000</v>
      </c>
      <c r="K56" s="13">
        <f t="shared" si="2"/>
        <v>1850000</v>
      </c>
      <c r="L56" s="12">
        <f t="shared" si="3"/>
        <v>1850000</v>
      </c>
    </row>
    <row r="57" spans="1:12" ht="72" x14ac:dyDescent="0.25">
      <c r="A57" s="57">
        <v>900195</v>
      </c>
      <c r="B57" s="58"/>
      <c r="C57" s="59" t="s">
        <v>4657</v>
      </c>
      <c r="D57" s="51"/>
      <c r="E57" s="60">
        <v>2</v>
      </c>
      <c r="F57" s="52">
        <v>2</v>
      </c>
      <c r="G57" s="52">
        <v>0</v>
      </c>
      <c r="H57" s="61">
        <v>0</v>
      </c>
      <c r="I57" s="13">
        <f t="shared" si="0"/>
        <v>1107000</v>
      </c>
      <c r="J57" s="12">
        <f t="shared" si="1"/>
        <v>3700000</v>
      </c>
      <c r="K57" s="13">
        <f t="shared" si="2"/>
        <v>3700000</v>
      </c>
      <c r="L57" s="12">
        <f t="shared" si="3"/>
        <v>3700000</v>
      </c>
    </row>
    <row r="58" spans="1:12" ht="90" x14ac:dyDescent="0.25">
      <c r="A58" s="57">
        <v>900200</v>
      </c>
      <c r="B58" s="58"/>
      <c r="C58" s="59" t="s">
        <v>4658</v>
      </c>
      <c r="D58" s="51"/>
      <c r="E58" s="60">
        <v>4.4000000000000004</v>
      </c>
      <c r="F58" s="52">
        <v>4.4000000000000004</v>
      </c>
      <c r="G58" s="52">
        <v>0</v>
      </c>
      <c r="H58" s="61">
        <v>0</v>
      </c>
      <c r="I58" s="13">
        <f t="shared" si="0"/>
        <v>2435400</v>
      </c>
      <c r="J58" s="12">
        <f t="shared" si="1"/>
        <v>8140000.0000000009</v>
      </c>
      <c r="K58" s="13">
        <f t="shared" si="2"/>
        <v>8140000.0000000009</v>
      </c>
      <c r="L58" s="12">
        <f t="shared" si="3"/>
        <v>8140000.0000000009</v>
      </c>
    </row>
    <row r="59" spans="1:12" ht="108" x14ac:dyDescent="0.25">
      <c r="A59" s="57">
        <v>900205</v>
      </c>
      <c r="B59" s="58" t="s">
        <v>16</v>
      </c>
      <c r="C59" s="59" t="s">
        <v>4659</v>
      </c>
      <c r="D59" s="51"/>
      <c r="E59" s="60">
        <v>27</v>
      </c>
      <c r="F59" s="52">
        <v>18</v>
      </c>
      <c r="G59" s="52">
        <v>9</v>
      </c>
      <c r="H59" s="61">
        <v>0</v>
      </c>
      <c r="I59" s="13">
        <f t="shared" si="0"/>
        <v>20223000</v>
      </c>
      <c r="J59" s="12">
        <f t="shared" si="1"/>
        <v>79200000</v>
      </c>
      <c r="K59" s="13">
        <f t="shared" si="2"/>
        <v>51840000</v>
      </c>
      <c r="L59" s="12">
        <f t="shared" si="3"/>
        <v>72360000</v>
      </c>
    </row>
    <row r="60" spans="1:12" ht="90" x14ac:dyDescent="0.25">
      <c r="A60" s="57">
        <v>900210</v>
      </c>
      <c r="B60" s="58" t="s">
        <v>16</v>
      </c>
      <c r="C60" s="59" t="s">
        <v>4660</v>
      </c>
      <c r="D60" s="51" t="s">
        <v>4661</v>
      </c>
      <c r="E60" s="60">
        <v>21</v>
      </c>
      <c r="F60" s="52">
        <v>14</v>
      </c>
      <c r="G60" s="52">
        <v>7</v>
      </c>
      <c r="H60" s="61">
        <v>0</v>
      </c>
      <c r="I60" s="13">
        <f t="shared" si="0"/>
        <v>15729000</v>
      </c>
      <c r="J60" s="12">
        <f t="shared" si="1"/>
        <v>61600000</v>
      </c>
      <c r="K60" s="13">
        <f t="shared" si="2"/>
        <v>40320000</v>
      </c>
      <c r="L60" s="12">
        <f t="shared" si="3"/>
        <v>56280000</v>
      </c>
    </row>
    <row r="61" spans="1:12" ht="144" x14ac:dyDescent="0.25">
      <c r="A61" s="57">
        <v>900211</v>
      </c>
      <c r="B61" s="58" t="s">
        <v>16</v>
      </c>
      <c r="C61" s="59" t="s">
        <v>4662</v>
      </c>
      <c r="D61" s="51"/>
      <c r="E61" s="60">
        <v>24.9</v>
      </c>
      <c r="F61" s="52">
        <v>24.9</v>
      </c>
      <c r="G61" s="52">
        <v>0</v>
      </c>
      <c r="H61" s="61">
        <v>0</v>
      </c>
      <c r="I61" s="13">
        <f t="shared" si="0"/>
        <v>13782150</v>
      </c>
      <c r="J61" s="12">
        <f t="shared" si="1"/>
        <v>46065000</v>
      </c>
      <c r="K61" s="13">
        <f t="shared" si="2"/>
        <v>46065000</v>
      </c>
      <c r="L61" s="12">
        <f t="shared" si="3"/>
        <v>46065000</v>
      </c>
    </row>
    <row r="62" spans="1:12" ht="72" x14ac:dyDescent="0.25">
      <c r="A62" s="57">
        <v>900215</v>
      </c>
      <c r="B62" s="58"/>
      <c r="C62" s="59" t="s">
        <v>4663</v>
      </c>
      <c r="D62" s="51"/>
      <c r="E62" s="60">
        <v>5</v>
      </c>
      <c r="F62" s="52">
        <v>3.5</v>
      </c>
      <c r="G62" s="52">
        <v>1.5</v>
      </c>
      <c r="H62" s="61">
        <v>0</v>
      </c>
      <c r="I62" s="13">
        <f t="shared" si="0"/>
        <v>3647250</v>
      </c>
      <c r="J62" s="12">
        <f t="shared" si="1"/>
        <v>14125000</v>
      </c>
      <c r="K62" s="13">
        <f t="shared" si="2"/>
        <v>9565000</v>
      </c>
      <c r="L62" s="12">
        <f t="shared" si="3"/>
        <v>12985000</v>
      </c>
    </row>
    <row r="63" spans="1:12" ht="19.5" x14ac:dyDescent="0.25">
      <c r="A63" s="57">
        <v>900220</v>
      </c>
      <c r="B63" s="58"/>
      <c r="C63" s="59" t="s">
        <v>4664</v>
      </c>
      <c r="D63" s="51"/>
      <c r="E63" s="60">
        <v>16</v>
      </c>
      <c r="F63" s="52">
        <v>10.5</v>
      </c>
      <c r="G63" s="52">
        <v>5.5</v>
      </c>
      <c r="H63" s="61">
        <v>0</v>
      </c>
      <c r="I63" s="13">
        <f t="shared" si="0"/>
        <v>12081750</v>
      </c>
      <c r="J63" s="12">
        <f t="shared" si="1"/>
        <v>47475000</v>
      </c>
      <c r="K63" s="13">
        <f t="shared" si="2"/>
        <v>30755000</v>
      </c>
      <c r="L63" s="12">
        <f t="shared" si="3"/>
        <v>43295000</v>
      </c>
    </row>
    <row r="64" spans="1:12" ht="19.5" x14ac:dyDescent="0.25">
      <c r="A64" s="57">
        <v>900221</v>
      </c>
      <c r="B64" s="58"/>
      <c r="C64" s="59" t="s">
        <v>4665</v>
      </c>
      <c r="D64" s="51"/>
      <c r="E64" s="60">
        <v>1.5</v>
      </c>
      <c r="F64" s="52">
        <v>1.5</v>
      </c>
      <c r="G64" s="52">
        <v>0</v>
      </c>
      <c r="H64" s="61">
        <v>0</v>
      </c>
      <c r="I64" s="13">
        <f t="shared" si="0"/>
        <v>830250</v>
      </c>
      <c r="J64" s="12">
        <f t="shared" si="1"/>
        <v>2775000</v>
      </c>
      <c r="K64" s="13">
        <f t="shared" si="2"/>
        <v>2775000</v>
      </c>
      <c r="L64" s="12">
        <f t="shared" si="3"/>
        <v>2775000</v>
      </c>
    </row>
    <row r="65" spans="1:12" ht="54" x14ac:dyDescent="0.25">
      <c r="A65" s="57">
        <v>900225</v>
      </c>
      <c r="B65" s="58"/>
      <c r="C65" s="59" t="s">
        <v>4666</v>
      </c>
      <c r="D65" s="51"/>
      <c r="E65" s="60">
        <v>5</v>
      </c>
      <c r="F65" s="52">
        <v>5</v>
      </c>
      <c r="G65" s="52">
        <v>0</v>
      </c>
      <c r="H65" s="61">
        <v>0</v>
      </c>
      <c r="I65" s="13">
        <f t="shared" si="0"/>
        <v>2767500</v>
      </c>
      <c r="J65" s="12">
        <f t="shared" si="1"/>
        <v>9250000</v>
      </c>
      <c r="K65" s="13">
        <f t="shared" si="2"/>
        <v>9250000</v>
      </c>
      <c r="L65" s="12">
        <f t="shared" si="3"/>
        <v>9250000</v>
      </c>
    </row>
    <row r="66" spans="1:12" ht="54" x14ac:dyDescent="0.25">
      <c r="A66" s="57">
        <v>900227</v>
      </c>
      <c r="B66" s="58" t="s">
        <v>16</v>
      </c>
      <c r="C66" s="59" t="s">
        <v>4667</v>
      </c>
      <c r="D66" s="51"/>
      <c r="E66" s="60">
        <v>6</v>
      </c>
      <c r="F66" s="52">
        <v>2</v>
      </c>
      <c r="G66" s="52">
        <v>4</v>
      </c>
      <c r="H66" s="61">
        <v>0</v>
      </c>
      <c r="I66" s="13">
        <f t="shared" si="0"/>
        <v>5667000</v>
      </c>
      <c r="J66" s="12">
        <f t="shared" si="1"/>
        <v>24100000</v>
      </c>
      <c r="K66" s="13">
        <f t="shared" si="2"/>
        <v>11940000</v>
      </c>
      <c r="L66" s="12">
        <f t="shared" si="3"/>
        <v>21060000</v>
      </c>
    </row>
    <row r="67" spans="1:12" ht="54" x14ac:dyDescent="0.25">
      <c r="A67" s="57">
        <v>900230</v>
      </c>
      <c r="B67" s="58"/>
      <c r="C67" s="59" t="s">
        <v>4668</v>
      </c>
      <c r="D67" s="51"/>
      <c r="E67" s="60">
        <v>2</v>
      </c>
      <c r="F67" s="52">
        <v>1.3</v>
      </c>
      <c r="G67" s="52">
        <v>0.7</v>
      </c>
      <c r="H67" s="61">
        <v>0</v>
      </c>
      <c r="I67" s="13">
        <f t="shared" ref="I67:I119" si="12">F67*553500+G67*1140000</f>
        <v>1517550</v>
      </c>
      <c r="J67" s="12">
        <f t="shared" ref="J67:J130" si="13">F67*1850000+G67*5100000</f>
        <v>5975000</v>
      </c>
      <c r="K67" s="13">
        <f t="shared" ref="K67:K130" si="14">F67*1850000+G67*2060000</f>
        <v>3847000</v>
      </c>
      <c r="L67" s="12">
        <f t="shared" ref="L67:L130" si="15">F67*1850000+G67*4340000</f>
        <v>5443000</v>
      </c>
    </row>
    <row r="68" spans="1:12" ht="36" x14ac:dyDescent="0.25">
      <c r="A68" s="57">
        <v>900235</v>
      </c>
      <c r="B68" s="58"/>
      <c r="C68" s="59" t="s">
        <v>4669</v>
      </c>
      <c r="D68" s="51"/>
      <c r="E68" s="60">
        <v>2</v>
      </c>
      <c r="F68" s="52">
        <v>2</v>
      </c>
      <c r="G68" s="52">
        <v>0</v>
      </c>
      <c r="H68" s="61">
        <v>0</v>
      </c>
      <c r="I68" s="13">
        <f t="shared" si="12"/>
        <v>1107000</v>
      </c>
      <c r="J68" s="12">
        <f t="shared" si="13"/>
        <v>3700000</v>
      </c>
      <c r="K68" s="13">
        <f t="shared" si="14"/>
        <v>3700000</v>
      </c>
      <c r="L68" s="12">
        <f t="shared" si="15"/>
        <v>3700000</v>
      </c>
    </row>
    <row r="69" spans="1:12" ht="54" x14ac:dyDescent="0.25">
      <c r="A69" s="57">
        <v>900245</v>
      </c>
      <c r="B69" s="58"/>
      <c r="C69" s="59" t="s">
        <v>4670</v>
      </c>
      <c r="D69" s="51"/>
      <c r="E69" s="60">
        <v>1</v>
      </c>
      <c r="F69" s="52">
        <v>0.7</v>
      </c>
      <c r="G69" s="52">
        <v>0.3</v>
      </c>
      <c r="H69" s="61">
        <v>0</v>
      </c>
      <c r="I69" s="13">
        <f t="shared" si="12"/>
        <v>729450</v>
      </c>
      <c r="J69" s="12">
        <f t="shared" si="13"/>
        <v>2825000</v>
      </c>
      <c r="K69" s="13">
        <f t="shared" si="14"/>
        <v>1913000</v>
      </c>
      <c r="L69" s="12">
        <f t="shared" si="15"/>
        <v>2597000</v>
      </c>
    </row>
    <row r="70" spans="1:12" ht="54" x14ac:dyDescent="0.25">
      <c r="A70" s="57">
        <v>900250</v>
      </c>
      <c r="B70" s="58"/>
      <c r="C70" s="59" t="s">
        <v>4671</v>
      </c>
      <c r="D70" s="51"/>
      <c r="E70" s="60">
        <v>1.5</v>
      </c>
      <c r="F70" s="52">
        <v>1</v>
      </c>
      <c r="G70" s="52">
        <v>0.5</v>
      </c>
      <c r="H70" s="61">
        <v>0</v>
      </c>
      <c r="I70" s="13">
        <f t="shared" si="12"/>
        <v>1123500</v>
      </c>
      <c r="J70" s="12">
        <f t="shared" si="13"/>
        <v>4400000</v>
      </c>
      <c r="K70" s="13">
        <f t="shared" si="14"/>
        <v>2880000</v>
      </c>
      <c r="L70" s="12">
        <f t="shared" si="15"/>
        <v>4020000</v>
      </c>
    </row>
    <row r="71" spans="1:12" ht="126" x14ac:dyDescent="0.25">
      <c r="A71" s="57">
        <v>900255</v>
      </c>
      <c r="B71" s="58"/>
      <c r="C71" s="59" t="s">
        <v>4672</v>
      </c>
      <c r="D71" s="51"/>
      <c r="E71" s="60">
        <v>1.5</v>
      </c>
      <c r="F71" s="52">
        <v>1</v>
      </c>
      <c r="G71" s="52">
        <v>0.5</v>
      </c>
      <c r="H71" s="61">
        <v>0</v>
      </c>
      <c r="I71" s="13">
        <f t="shared" si="12"/>
        <v>1123500</v>
      </c>
      <c r="J71" s="12">
        <f t="shared" si="13"/>
        <v>4400000</v>
      </c>
      <c r="K71" s="13">
        <f t="shared" si="14"/>
        <v>2880000</v>
      </c>
      <c r="L71" s="12">
        <f t="shared" si="15"/>
        <v>4020000</v>
      </c>
    </row>
    <row r="72" spans="1:12" ht="54" x14ac:dyDescent="0.25">
      <c r="A72" s="57">
        <v>900260</v>
      </c>
      <c r="B72" s="58" t="s">
        <v>16</v>
      </c>
      <c r="C72" s="59" t="s">
        <v>4673</v>
      </c>
      <c r="D72" s="51"/>
      <c r="E72" s="60">
        <v>1.2</v>
      </c>
      <c r="F72" s="52">
        <v>1.2</v>
      </c>
      <c r="G72" s="52">
        <v>0</v>
      </c>
      <c r="H72" s="61">
        <v>0</v>
      </c>
      <c r="I72" s="13">
        <f t="shared" si="12"/>
        <v>664200</v>
      </c>
      <c r="J72" s="12">
        <f t="shared" si="13"/>
        <v>2220000</v>
      </c>
      <c r="K72" s="13">
        <f t="shared" si="14"/>
        <v>2220000</v>
      </c>
      <c r="L72" s="12">
        <f t="shared" si="15"/>
        <v>2220000</v>
      </c>
    </row>
    <row r="73" spans="1:12" ht="36" x14ac:dyDescent="0.25">
      <c r="A73" s="57">
        <v>900265</v>
      </c>
      <c r="B73" s="58" t="s">
        <v>16</v>
      </c>
      <c r="C73" s="59" t="s">
        <v>4674</v>
      </c>
      <c r="D73" s="51"/>
      <c r="E73" s="60">
        <v>1.3</v>
      </c>
      <c r="F73" s="52">
        <v>1.3</v>
      </c>
      <c r="G73" s="52">
        <v>0</v>
      </c>
      <c r="H73" s="61">
        <v>0</v>
      </c>
      <c r="I73" s="13">
        <f t="shared" si="12"/>
        <v>719550</v>
      </c>
      <c r="J73" s="12">
        <f t="shared" si="13"/>
        <v>2405000</v>
      </c>
      <c r="K73" s="13">
        <f t="shared" si="14"/>
        <v>2405000</v>
      </c>
      <c r="L73" s="12">
        <f t="shared" si="15"/>
        <v>2405000</v>
      </c>
    </row>
    <row r="74" spans="1:12" ht="54" x14ac:dyDescent="0.25">
      <c r="A74" s="57">
        <v>900266</v>
      </c>
      <c r="B74" s="58" t="s">
        <v>16</v>
      </c>
      <c r="C74" s="59" t="s">
        <v>4675</v>
      </c>
      <c r="D74" s="51" t="s">
        <v>4676</v>
      </c>
      <c r="E74" s="60">
        <v>4</v>
      </c>
      <c r="F74" s="52">
        <v>4</v>
      </c>
      <c r="G74" s="52">
        <v>0</v>
      </c>
      <c r="H74" s="61">
        <v>0</v>
      </c>
      <c r="I74" s="13">
        <f t="shared" si="12"/>
        <v>2214000</v>
      </c>
      <c r="J74" s="12">
        <f t="shared" si="13"/>
        <v>7400000</v>
      </c>
      <c r="K74" s="13">
        <f t="shared" si="14"/>
        <v>7400000</v>
      </c>
      <c r="L74" s="12">
        <f t="shared" si="15"/>
        <v>7400000</v>
      </c>
    </row>
    <row r="75" spans="1:12" ht="54" x14ac:dyDescent="0.25">
      <c r="A75" s="57">
        <v>900270</v>
      </c>
      <c r="B75" s="58"/>
      <c r="C75" s="59" t="s">
        <v>4677</v>
      </c>
      <c r="D75" s="51" t="s">
        <v>4678</v>
      </c>
      <c r="E75" s="60">
        <v>1.5</v>
      </c>
      <c r="F75" s="52">
        <v>1</v>
      </c>
      <c r="G75" s="52">
        <v>0.5</v>
      </c>
      <c r="H75" s="61">
        <v>0</v>
      </c>
      <c r="I75" s="13">
        <f t="shared" si="12"/>
        <v>1123500</v>
      </c>
      <c r="J75" s="12">
        <f t="shared" si="13"/>
        <v>4400000</v>
      </c>
      <c r="K75" s="13">
        <f t="shared" si="14"/>
        <v>2880000</v>
      </c>
      <c r="L75" s="12">
        <f t="shared" si="15"/>
        <v>4020000</v>
      </c>
    </row>
    <row r="76" spans="1:12" ht="54" x14ac:dyDescent="0.25">
      <c r="A76" s="57">
        <v>900275</v>
      </c>
      <c r="B76" s="58"/>
      <c r="C76" s="59" t="s">
        <v>4679</v>
      </c>
      <c r="D76" s="51" t="s">
        <v>4680</v>
      </c>
      <c r="E76" s="60">
        <v>3.3</v>
      </c>
      <c r="F76" s="52">
        <v>2.2000000000000002</v>
      </c>
      <c r="G76" s="52">
        <v>1.1000000000000001</v>
      </c>
      <c r="H76" s="61">
        <v>0</v>
      </c>
      <c r="I76" s="13">
        <f t="shared" si="12"/>
        <v>2471700</v>
      </c>
      <c r="J76" s="12">
        <f t="shared" si="13"/>
        <v>9680000</v>
      </c>
      <c r="K76" s="13">
        <f t="shared" si="14"/>
        <v>6336000</v>
      </c>
      <c r="L76" s="12">
        <f t="shared" si="15"/>
        <v>8844000</v>
      </c>
    </row>
    <row r="77" spans="1:12" ht="72" x14ac:dyDescent="0.25">
      <c r="A77" s="57">
        <v>900280</v>
      </c>
      <c r="B77" s="58"/>
      <c r="C77" s="59" t="s">
        <v>4681</v>
      </c>
      <c r="D77" s="51"/>
      <c r="E77" s="60">
        <v>0.7</v>
      </c>
      <c r="F77" s="52">
        <v>0.5</v>
      </c>
      <c r="G77" s="52">
        <v>0.2</v>
      </c>
      <c r="H77" s="61">
        <v>0</v>
      </c>
      <c r="I77" s="13">
        <f t="shared" si="12"/>
        <v>504750</v>
      </c>
      <c r="J77" s="12">
        <f t="shared" si="13"/>
        <v>1945000</v>
      </c>
      <c r="K77" s="13">
        <f t="shared" si="14"/>
        <v>1337000</v>
      </c>
      <c r="L77" s="12">
        <f t="shared" si="15"/>
        <v>1793000</v>
      </c>
    </row>
    <row r="78" spans="1:12" ht="90" x14ac:dyDescent="0.25">
      <c r="A78" s="57">
        <v>900285</v>
      </c>
      <c r="B78" s="58"/>
      <c r="C78" s="59" t="s">
        <v>4682</v>
      </c>
      <c r="D78" s="51"/>
      <c r="E78" s="60">
        <v>0.9</v>
      </c>
      <c r="F78" s="52">
        <v>0.6</v>
      </c>
      <c r="G78" s="52">
        <v>0.3</v>
      </c>
      <c r="H78" s="61">
        <v>0</v>
      </c>
      <c r="I78" s="13">
        <f t="shared" si="12"/>
        <v>674100</v>
      </c>
      <c r="J78" s="12">
        <f t="shared" si="13"/>
        <v>2640000</v>
      </c>
      <c r="K78" s="13">
        <f t="shared" si="14"/>
        <v>1728000</v>
      </c>
      <c r="L78" s="12">
        <f t="shared" si="15"/>
        <v>2412000</v>
      </c>
    </row>
    <row r="79" spans="1:12" ht="72" x14ac:dyDescent="0.25">
      <c r="A79" s="57">
        <v>900290</v>
      </c>
      <c r="B79" s="58"/>
      <c r="C79" s="59" t="s">
        <v>4683</v>
      </c>
      <c r="D79" s="51"/>
      <c r="E79" s="60">
        <v>3</v>
      </c>
      <c r="F79" s="52">
        <v>2</v>
      </c>
      <c r="G79" s="52">
        <v>1</v>
      </c>
      <c r="H79" s="61">
        <v>0</v>
      </c>
      <c r="I79" s="13">
        <f t="shared" si="12"/>
        <v>2247000</v>
      </c>
      <c r="J79" s="12">
        <f t="shared" si="13"/>
        <v>8800000</v>
      </c>
      <c r="K79" s="13">
        <f t="shared" si="14"/>
        <v>5760000</v>
      </c>
      <c r="L79" s="12">
        <f t="shared" si="15"/>
        <v>8040000</v>
      </c>
    </row>
    <row r="80" spans="1:12" ht="72" x14ac:dyDescent="0.25">
      <c r="A80" s="57">
        <v>900295</v>
      </c>
      <c r="B80" s="58"/>
      <c r="C80" s="59" t="s">
        <v>4684</v>
      </c>
      <c r="D80" s="51"/>
      <c r="E80" s="60">
        <v>1.2</v>
      </c>
      <c r="F80" s="52">
        <v>0.8</v>
      </c>
      <c r="G80" s="52">
        <v>0.4</v>
      </c>
      <c r="H80" s="61">
        <v>0</v>
      </c>
      <c r="I80" s="13">
        <f t="shared" si="12"/>
        <v>898800</v>
      </c>
      <c r="J80" s="12">
        <f t="shared" si="13"/>
        <v>3520000</v>
      </c>
      <c r="K80" s="13">
        <f t="shared" si="14"/>
        <v>2304000</v>
      </c>
      <c r="L80" s="12">
        <f t="shared" si="15"/>
        <v>3216000</v>
      </c>
    </row>
    <row r="81" spans="1:12" ht="72" x14ac:dyDescent="0.25">
      <c r="A81" s="57">
        <v>900296</v>
      </c>
      <c r="B81" s="58"/>
      <c r="C81" s="59" t="s">
        <v>4685</v>
      </c>
      <c r="D81" s="51"/>
      <c r="E81" s="60">
        <v>0.9</v>
      </c>
      <c r="F81" s="52">
        <v>0.6</v>
      </c>
      <c r="G81" s="52">
        <v>0.3</v>
      </c>
      <c r="H81" s="61">
        <v>0</v>
      </c>
      <c r="I81" s="13">
        <f t="shared" si="12"/>
        <v>674100</v>
      </c>
      <c r="J81" s="12">
        <f t="shared" si="13"/>
        <v>2640000</v>
      </c>
      <c r="K81" s="13">
        <f t="shared" si="14"/>
        <v>1728000</v>
      </c>
      <c r="L81" s="12">
        <f t="shared" si="15"/>
        <v>2412000</v>
      </c>
    </row>
    <row r="82" spans="1:12" ht="72" x14ac:dyDescent="0.25">
      <c r="A82" s="57">
        <v>900297</v>
      </c>
      <c r="B82" s="58"/>
      <c r="C82" s="59" t="s">
        <v>4686</v>
      </c>
      <c r="D82" s="51"/>
      <c r="E82" s="60">
        <v>1</v>
      </c>
      <c r="F82" s="52">
        <v>0.7</v>
      </c>
      <c r="G82" s="52">
        <v>0.3</v>
      </c>
      <c r="H82" s="61">
        <v>0</v>
      </c>
      <c r="I82" s="13">
        <f t="shared" si="12"/>
        <v>729450</v>
      </c>
      <c r="J82" s="12">
        <f t="shared" si="13"/>
        <v>2825000</v>
      </c>
      <c r="K82" s="13">
        <f t="shared" si="14"/>
        <v>1913000</v>
      </c>
      <c r="L82" s="12">
        <f t="shared" si="15"/>
        <v>2597000</v>
      </c>
    </row>
    <row r="83" spans="1:12" ht="36" x14ac:dyDescent="0.25">
      <c r="A83" s="57">
        <v>900300</v>
      </c>
      <c r="B83" s="58"/>
      <c r="C83" s="59" t="s">
        <v>4687</v>
      </c>
      <c r="D83" s="51"/>
      <c r="E83" s="60">
        <v>2.5</v>
      </c>
      <c r="F83" s="52">
        <v>1.5</v>
      </c>
      <c r="G83" s="52">
        <v>1</v>
      </c>
      <c r="H83" s="61">
        <v>0</v>
      </c>
      <c r="I83" s="13">
        <f t="shared" si="12"/>
        <v>1970250</v>
      </c>
      <c r="J83" s="12">
        <f t="shared" si="13"/>
        <v>7875000</v>
      </c>
      <c r="K83" s="13">
        <f t="shared" si="14"/>
        <v>4835000</v>
      </c>
      <c r="L83" s="12">
        <f t="shared" si="15"/>
        <v>7115000</v>
      </c>
    </row>
    <row r="84" spans="1:12" ht="108" x14ac:dyDescent="0.25">
      <c r="A84" s="57">
        <v>900305</v>
      </c>
      <c r="B84" s="58"/>
      <c r="C84" s="59" t="s">
        <v>4688</v>
      </c>
      <c r="D84" s="51"/>
      <c r="E84" s="60">
        <v>4.5</v>
      </c>
      <c r="F84" s="52">
        <v>2.5</v>
      </c>
      <c r="G84" s="52">
        <v>2</v>
      </c>
      <c r="H84" s="61">
        <v>0</v>
      </c>
      <c r="I84" s="13">
        <f t="shared" si="12"/>
        <v>3663750</v>
      </c>
      <c r="J84" s="12">
        <f t="shared" si="13"/>
        <v>14825000</v>
      </c>
      <c r="K84" s="13">
        <f t="shared" si="14"/>
        <v>8745000</v>
      </c>
      <c r="L84" s="12">
        <f t="shared" si="15"/>
        <v>13305000</v>
      </c>
    </row>
    <row r="85" spans="1:12" ht="36" x14ac:dyDescent="0.25">
      <c r="A85" s="57">
        <v>900310</v>
      </c>
      <c r="B85" s="58"/>
      <c r="C85" s="59" t="s">
        <v>4689</v>
      </c>
      <c r="D85" s="51"/>
      <c r="E85" s="60">
        <v>1.5</v>
      </c>
      <c r="F85" s="52">
        <v>1</v>
      </c>
      <c r="G85" s="52">
        <v>0.5</v>
      </c>
      <c r="H85" s="61">
        <v>0</v>
      </c>
      <c r="I85" s="13">
        <f t="shared" si="12"/>
        <v>1123500</v>
      </c>
      <c r="J85" s="12">
        <f t="shared" si="13"/>
        <v>4400000</v>
      </c>
      <c r="K85" s="13">
        <f t="shared" si="14"/>
        <v>2880000</v>
      </c>
      <c r="L85" s="12">
        <f t="shared" si="15"/>
        <v>4020000</v>
      </c>
    </row>
    <row r="86" spans="1:12" ht="19.5" x14ac:dyDescent="0.25">
      <c r="A86" s="57">
        <v>900315</v>
      </c>
      <c r="B86" s="58"/>
      <c r="C86" s="59" t="s">
        <v>4690</v>
      </c>
      <c r="D86" s="51" t="s">
        <v>4691</v>
      </c>
      <c r="E86" s="60">
        <v>1.5</v>
      </c>
      <c r="F86" s="52">
        <v>1</v>
      </c>
      <c r="G86" s="52">
        <v>0.5</v>
      </c>
      <c r="H86" s="61">
        <v>0</v>
      </c>
      <c r="I86" s="13">
        <f t="shared" si="12"/>
        <v>1123500</v>
      </c>
      <c r="J86" s="12">
        <f t="shared" si="13"/>
        <v>4400000</v>
      </c>
      <c r="K86" s="13">
        <f t="shared" si="14"/>
        <v>2880000</v>
      </c>
      <c r="L86" s="12">
        <f t="shared" si="15"/>
        <v>4020000</v>
      </c>
    </row>
    <row r="87" spans="1:12" ht="90" x14ac:dyDescent="0.25">
      <c r="A87" s="57">
        <v>900320</v>
      </c>
      <c r="B87" s="58" t="s">
        <v>4692</v>
      </c>
      <c r="C87" s="59" t="s">
        <v>4693</v>
      </c>
      <c r="D87" s="51"/>
      <c r="E87" s="60">
        <v>2.5</v>
      </c>
      <c r="F87" s="52">
        <v>1.5</v>
      </c>
      <c r="G87" s="52">
        <v>1</v>
      </c>
      <c r="H87" s="61">
        <v>0</v>
      </c>
      <c r="I87" s="13">
        <f t="shared" si="12"/>
        <v>1970250</v>
      </c>
      <c r="J87" s="12">
        <f t="shared" si="13"/>
        <v>7875000</v>
      </c>
      <c r="K87" s="13">
        <f t="shared" si="14"/>
        <v>4835000</v>
      </c>
      <c r="L87" s="12">
        <f t="shared" si="15"/>
        <v>7115000</v>
      </c>
    </row>
    <row r="88" spans="1:12" ht="36" x14ac:dyDescent="0.25">
      <c r="A88" s="57">
        <v>900325</v>
      </c>
      <c r="B88" s="58"/>
      <c r="C88" s="59" t="s">
        <v>4694</v>
      </c>
      <c r="D88" s="51"/>
      <c r="E88" s="60">
        <v>2.5</v>
      </c>
      <c r="F88" s="52">
        <v>1.5</v>
      </c>
      <c r="G88" s="52">
        <v>1</v>
      </c>
      <c r="H88" s="61">
        <v>0</v>
      </c>
      <c r="I88" s="13">
        <f t="shared" si="12"/>
        <v>1970250</v>
      </c>
      <c r="J88" s="12">
        <f t="shared" si="13"/>
        <v>7875000</v>
      </c>
      <c r="K88" s="13">
        <f t="shared" si="14"/>
        <v>4835000</v>
      </c>
      <c r="L88" s="12">
        <f t="shared" si="15"/>
        <v>7115000</v>
      </c>
    </row>
    <row r="89" spans="1:12" ht="144" x14ac:dyDescent="0.25">
      <c r="A89" s="57">
        <v>900330</v>
      </c>
      <c r="B89" s="58"/>
      <c r="C89" s="59" t="s">
        <v>4695</v>
      </c>
      <c r="D89" s="51" t="s">
        <v>4696</v>
      </c>
      <c r="E89" s="60">
        <v>1</v>
      </c>
      <c r="F89" s="52">
        <v>0.6</v>
      </c>
      <c r="G89" s="52">
        <v>0.4</v>
      </c>
      <c r="H89" s="61">
        <v>0</v>
      </c>
      <c r="I89" s="13">
        <f t="shared" si="12"/>
        <v>788100</v>
      </c>
      <c r="J89" s="12">
        <f t="shared" si="13"/>
        <v>3150000</v>
      </c>
      <c r="K89" s="13">
        <f t="shared" si="14"/>
        <v>1934000</v>
      </c>
      <c r="L89" s="12">
        <f t="shared" si="15"/>
        <v>2846000</v>
      </c>
    </row>
    <row r="90" spans="1:12" ht="36" x14ac:dyDescent="0.25">
      <c r="A90" s="57">
        <v>900335</v>
      </c>
      <c r="B90" s="58" t="s">
        <v>16</v>
      </c>
      <c r="C90" s="59" t="s">
        <v>4697</v>
      </c>
      <c r="D90" s="51"/>
      <c r="E90" s="60">
        <v>1</v>
      </c>
      <c r="F90" s="52">
        <v>0.6</v>
      </c>
      <c r="G90" s="52">
        <v>0.4</v>
      </c>
      <c r="H90" s="61">
        <v>0</v>
      </c>
      <c r="I90" s="13">
        <f t="shared" si="12"/>
        <v>788100</v>
      </c>
      <c r="J90" s="12">
        <f t="shared" si="13"/>
        <v>3150000</v>
      </c>
      <c r="K90" s="13">
        <f t="shared" si="14"/>
        <v>1934000</v>
      </c>
      <c r="L90" s="12">
        <f t="shared" si="15"/>
        <v>2846000</v>
      </c>
    </row>
    <row r="91" spans="1:12" ht="144" x14ac:dyDescent="0.25">
      <c r="A91" s="57">
        <v>900336</v>
      </c>
      <c r="B91" s="58"/>
      <c r="C91" s="59" t="s">
        <v>6699</v>
      </c>
      <c r="D91" s="51"/>
      <c r="E91" s="60">
        <v>0.6</v>
      </c>
      <c r="F91" s="52">
        <v>0.4</v>
      </c>
      <c r="G91" s="52">
        <v>0.2</v>
      </c>
      <c r="H91" s="61">
        <v>0</v>
      </c>
      <c r="I91" s="13">
        <f t="shared" si="12"/>
        <v>449400</v>
      </c>
      <c r="J91" s="12">
        <f t="shared" si="13"/>
        <v>1760000</v>
      </c>
      <c r="K91" s="13">
        <f t="shared" si="14"/>
        <v>1152000</v>
      </c>
      <c r="L91" s="12">
        <f t="shared" si="15"/>
        <v>1608000</v>
      </c>
    </row>
    <row r="92" spans="1:12" ht="90" x14ac:dyDescent="0.25">
      <c r="A92" s="57">
        <v>900337</v>
      </c>
      <c r="B92" s="58"/>
      <c r="C92" s="59" t="s">
        <v>6700</v>
      </c>
      <c r="D92" s="51"/>
      <c r="E92" s="60">
        <v>4</v>
      </c>
      <c r="F92" s="52">
        <v>2.5</v>
      </c>
      <c r="G92" s="52">
        <v>1.5</v>
      </c>
      <c r="H92" s="61">
        <v>0</v>
      </c>
      <c r="I92" s="13">
        <f t="shared" si="12"/>
        <v>3093750</v>
      </c>
      <c r="J92" s="12">
        <f t="shared" si="13"/>
        <v>12275000</v>
      </c>
      <c r="K92" s="13">
        <f t="shared" si="14"/>
        <v>7715000</v>
      </c>
      <c r="L92" s="12">
        <f t="shared" si="15"/>
        <v>11135000</v>
      </c>
    </row>
    <row r="93" spans="1:12" ht="90" x14ac:dyDescent="0.25">
      <c r="A93" s="57">
        <v>900338</v>
      </c>
      <c r="B93" s="58"/>
      <c r="C93" s="59" t="s">
        <v>6701</v>
      </c>
      <c r="D93" s="51"/>
      <c r="E93" s="60">
        <v>3</v>
      </c>
      <c r="F93" s="52">
        <v>1.5</v>
      </c>
      <c r="G93" s="52">
        <v>1.5</v>
      </c>
      <c r="H93" s="61">
        <v>0</v>
      </c>
      <c r="I93" s="13">
        <f t="shared" si="12"/>
        <v>2540250</v>
      </c>
      <c r="J93" s="12">
        <f t="shared" si="13"/>
        <v>10425000</v>
      </c>
      <c r="K93" s="13">
        <f t="shared" si="14"/>
        <v>5865000</v>
      </c>
      <c r="L93" s="12">
        <f t="shared" si="15"/>
        <v>9285000</v>
      </c>
    </row>
    <row r="94" spans="1:12" ht="72" x14ac:dyDescent="0.25">
      <c r="A94" s="57">
        <v>900345</v>
      </c>
      <c r="B94" s="58"/>
      <c r="C94" s="59" t="s">
        <v>6702</v>
      </c>
      <c r="D94" s="51"/>
      <c r="E94" s="60">
        <v>3</v>
      </c>
      <c r="F94" s="52">
        <v>2</v>
      </c>
      <c r="G94" s="52">
        <v>1</v>
      </c>
      <c r="H94" s="61">
        <v>0</v>
      </c>
      <c r="I94" s="13">
        <f t="shared" si="12"/>
        <v>2247000</v>
      </c>
      <c r="J94" s="12">
        <f t="shared" si="13"/>
        <v>8800000</v>
      </c>
      <c r="K94" s="13">
        <f t="shared" si="14"/>
        <v>5760000</v>
      </c>
      <c r="L94" s="12">
        <f t="shared" si="15"/>
        <v>8040000</v>
      </c>
    </row>
    <row r="95" spans="1:12" ht="72" x14ac:dyDescent="0.25">
      <c r="A95" s="57">
        <v>900346</v>
      </c>
      <c r="B95" s="58"/>
      <c r="C95" s="59" t="s">
        <v>6703</v>
      </c>
      <c r="D95" s="51"/>
      <c r="E95" s="60">
        <v>3</v>
      </c>
      <c r="F95" s="52">
        <v>2</v>
      </c>
      <c r="G95" s="52">
        <v>1</v>
      </c>
      <c r="H95" s="61">
        <v>0</v>
      </c>
      <c r="I95" s="13">
        <f t="shared" si="12"/>
        <v>2247000</v>
      </c>
      <c r="J95" s="12">
        <f t="shared" si="13"/>
        <v>8800000</v>
      </c>
      <c r="K95" s="13">
        <f t="shared" si="14"/>
        <v>5760000</v>
      </c>
      <c r="L95" s="12">
        <f t="shared" si="15"/>
        <v>8040000</v>
      </c>
    </row>
    <row r="96" spans="1:12" ht="90" x14ac:dyDescent="0.25">
      <c r="A96" s="57">
        <v>900350</v>
      </c>
      <c r="B96" s="58"/>
      <c r="C96" s="59" t="s">
        <v>6704</v>
      </c>
      <c r="D96" s="51"/>
      <c r="E96" s="60">
        <v>4.5</v>
      </c>
      <c r="F96" s="52">
        <v>3</v>
      </c>
      <c r="G96" s="52">
        <v>1.5</v>
      </c>
      <c r="H96" s="61">
        <v>0</v>
      </c>
      <c r="I96" s="13">
        <f t="shared" si="12"/>
        <v>3370500</v>
      </c>
      <c r="J96" s="12">
        <f t="shared" si="13"/>
        <v>13200000</v>
      </c>
      <c r="K96" s="13">
        <f t="shared" si="14"/>
        <v>8640000</v>
      </c>
      <c r="L96" s="12">
        <f t="shared" si="15"/>
        <v>12060000</v>
      </c>
    </row>
    <row r="97" spans="1:12" ht="72" x14ac:dyDescent="0.25">
      <c r="A97" s="57">
        <v>900351</v>
      </c>
      <c r="B97" s="58"/>
      <c r="C97" s="59" t="s">
        <v>6705</v>
      </c>
      <c r="D97" s="51"/>
      <c r="E97" s="60">
        <v>3.7</v>
      </c>
      <c r="F97" s="52">
        <v>2.2000000000000002</v>
      </c>
      <c r="G97" s="52">
        <v>1.5</v>
      </c>
      <c r="H97" s="61">
        <v>0</v>
      </c>
      <c r="I97" s="13">
        <f t="shared" si="12"/>
        <v>2927700</v>
      </c>
      <c r="J97" s="12">
        <f t="shared" si="13"/>
        <v>11720000</v>
      </c>
      <c r="K97" s="13">
        <f t="shared" si="14"/>
        <v>7160000</v>
      </c>
      <c r="L97" s="12">
        <f t="shared" si="15"/>
        <v>10580000</v>
      </c>
    </row>
    <row r="98" spans="1:12" ht="72" x14ac:dyDescent="0.25">
      <c r="A98" s="57">
        <v>900355</v>
      </c>
      <c r="B98" s="58" t="s">
        <v>16</v>
      </c>
      <c r="C98" s="59" t="s">
        <v>4698</v>
      </c>
      <c r="D98" s="51"/>
      <c r="E98" s="60">
        <v>0.7</v>
      </c>
      <c r="F98" s="52">
        <v>0.5</v>
      </c>
      <c r="G98" s="52">
        <v>0.2</v>
      </c>
      <c r="H98" s="61">
        <v>0</v>
      </c>
      <c r="I98" s="13">
        <f t="shared" si="12"/>
        <v>504750</v>
      </c>
      <c r="J98" s="12">
        <f t="shared" si="13"/>
        <v>1945000</v>
      </c>
      <c r="K98" s="13">
        <f t="shared" si="14"/>
        <v>1337000</v>
      </c>
      <c r="L98" s="12">
        <f t="shared" si="15"/>
        <v>1793000</v>
      </c>
    </row>
    <row r="99" spans="1:12" ht="19.5" x14ac:dyDescent="0.25">
      <c r="A99" s="57">
        <v>900360</v>
      </c>
      <c r="B99" s="58" t="s">
        <v>16</v>
      </c>
      <c r="C99" s="59" t="s">
        <v>4699</v>
      </c>
      <c r="D99" s="51"/>
      <c r="E99" s="60">
        <v>1</v>
      </c>
      <c r="F99" s="52">
        <v>1</v>
      </c>
      <c r="G99" s="52">
        <v>0</v>
      </c>
      <c r="H99" s="61">
        <v>0</v>
      </c>
      <c r="I99" s="13">
        <f t="shared" si="12"/>
        <v>553500</v>
      </c>
      <c r="J99" s="12">
        <f t="shared" si="13"/>
        <v>1850000</v>
      </c>
      <c r="K99" s="13">
        <f t="shared" si="14"/>
        <v>1850000</v>
      </c>
      <c r="L99" s="12">
        <f t="shared" si="15"/>
        <v>1850000</v>
      </c>
    </row>
    <row r="100" spans="1:12" ht="72" x14ac:dyDescent="0.25">
      <c r="A100" s="57">
        <v>900365</v>
      </c>
      <c r="B100" s="58" t="s">
        <v>16</v>
      </c>
      <c r="C100" s="59" t="s">
        <v>4700</v>
      </c>
      <c r="D100" s="51"/>
      <c r="E100" s="60">
        <v>3.6</v>
      </c>
      <c r="F100" s="52">
        <v>3.6</v>
      </c>
      <c r="G100" s="52">
        <v>0</v>
      </c>
      <c r="H100" s="61">
        <v>0</v>
      </c>
      <c r="I100" s="13">
        <f t="shared" si="12"/>
        <v>1992600</v>
      </c>
      <c r="J100" s="12">
        <f t="shared" si="13"/>
        <v>6660000</v>
      </c>
      <c r="K100" s="13">
        <f t="shared" si="14"/>
        <v>6660000</v>
      </c>
      <c r="L100" s="12">
        <f t="shared" si="15"/>
        <v>6660000</v>
      </c>
    </row>
    <row r="101" spans="1:12" ht="108" x14ac:dyDescent="0.25">
      <c r="A101" s="57">
        <v>900370</v>
      </c>
      <c r="B101" s="58" t="s">
        <v>16</v>
      </c>
      <c r="C101" s="59" t="s">
        <v>4701</v>
      </c>
      <c r="D101" s="51"/>
      <c r="E101" s="60">
        <v>1</v>
      </c>
      <c r="F101" s="52">
        <v>1</v>
      </c>
      <c r="G101" s="52">
        <v>0</v>
      </c>
      <c r="H101" s="61">
        <v>0</v>
      </c>
      <c r="I101" s="13">
        <f t="shared" si="12"/>
        <v>553500</v>
      </c>
      <c r="J101" s="12">
        <f t="shared" si="13"/>
        <v>1850000</v>
      </c>
      <c r="K101" s="13">
        <f t="shared" si="14"/>
        <v>1850000</v>
      </c>
      <c r="L101" s="12">
        <f t="shared" si="15"/>
        <v>1850000</v>
      </c>
    </row>
    <row r="102" spans="1:12" ht="36" x14ac:dyDescent="0.25">
      <c r="A102" s="57">
        <v>900375</v>
      </c>
      <c r="B102" s="58" t="s">
        <v>16</v>
      </c>
      <c r="C102" s="59" t="s">
        <v>4702</v>
      </c>
      <c r="D102" s="51"/>
      <c r="E102" s="60">
        <v>1.5</v>
      </c>
      <c r="F102" s="52">
        <v>1</v>
      </c>
      <c r="G102" s="52">
        <v>0.5</v>
      </c>
      <c r="H102" s="61">
        <v>0</v>
      </c>
      <c r="I102" s="13">
        <f t="shared" si="12"/>
        <v>1123500</v>
      </c>
      <c r="J102" s="12">
        <f t="shared" si="13"/>
        <v>4400000</v>
      </c>
      <c r="K102" s="13">
        <f t="shared" si="14"/>
        <v>2880000</v>
      </c>
      <c r="L102" s="12">
        <f t="shared" si="15"/>
        <v>4020000</v>
      </c>
    </row>
    <row r="103" spans="1:12" ht="54" x14ac:dyDescent="0.25">
      <c r="A103" s="57">
        <v>900380</v>
      </c>
      <c r="B103" s="58" t="s">
        <v>16</v>
      </c>
      <c r="C103" s="59" t="s">
        <v>4703</v>
      </c>
      <c r="D103" s="51"/>
      <c r="E103" s="60">
        <v>2</v>
      </c>
      <c r="F103" s="52">
        <v>1.5</v>
      </c>
      <c r="G103" s="52">
        <v>0.5</v>
      </c>
      <c r="H103" s="61">
        <v>0</v>
      </c>
      <c r="I103" s="13">
        <f t="shared" si="12"/>
        <v>1400250</v>
      </c>
      <c r="J103" s="12">
        <f t="shared" si="13"/>
        <v>5325000</v>
      </c>
      <c r="K103" s="13">
        <f t="shared" si="14"/>
        <v>3805000</v>
      </c>
      <c r="L103" s="12">
        <f t="shared" si="15"/>
        <v>4945000</v>
      </c>
    </row>
    <row r="104" spans="1:12" ht="36" x14ac:dyDescent="0.25">
      <c r="A104" s="57">
        <v>900385</v>
      </c>
      <c r="B104" s="58"/>
      <c r="C104" s="59" t="s">
        <v>4704</v>
      </c>
      <c r="D104" s="51"/>
      <c r="E104" s="60">
        <v>1</v>
      </c>
      <c r="F104" s="52">
        <v>0.7</v>
      </c>
      <c r="G104" s="52">
        <v>0.3</v>
      </c>
      <c r="H104" s="61">
        <v>0</v>
      </c>
      <c r="I104" s="13">
        <f t="shared" si="12"/>
        <v>729450</v>
      </c>
      <c r="J104" s="12">
        <f t="shared" si="13"/>
        <v>2825000</v>
      </c>
      <c r="K104" s="13">
        <f t="shared" si="14"/>
        <v>1913000</v>
      </c>
      <c r="L104" s="12">
        <f t="shared" si="15"/>
        <v>2597000</v>
      </c>
    </row>
    <row r="105" spans="1:12" ht="36" x14ac:dyDescent="0.25">
      <c r="A105" s="57">
        <v>900390</v>
      </c>
      <c r="B105" s="58"/>
      <c r="C105" s="59" t="s">
        <v>4705</v>
      </c>
      <c r="D105" s="51"/>
      <c r="E105" s="60">
        <v>2.5</v>
      </c>
      <c r="F105" s="52">
        <v>1.7</v>
      </c>
      <c r="G105" s="52">
        <v>0.8</v>
      </c>
      <c r="H105" s="61">
        <v>0</v>
      </c>
      <c r="I105" s="13">
        <f t="shared" si="12"/>
        <v>1852950</v>
      </c>
      <c r="J105" s="12">
        <f t="shared" si="13"/>
        <v>7225000</v>
      </c>
      <c r="K105" s="13">
        <f t="shared" si="14"/>
        <v>4793000</v>
      </c>
      <c r="L105" s="12">
        <f t="shared" si="15"/>
        <v>6617000</v>
      </c>
    </row>
    <row r="106" spans="1:12" ht="36" x14ac:dyDescent="0.25">
      <c r="A106" s="57">
        <v>900391</v>
      </c>
      <c r="B106" s="58" t="s">
        <v>16</v>
      </c>
      <c r="C106" s="59" t="s">
        <v>4706</v>
      </c>
      <c r="D106" s="51"/>
      <c r="E106" s="60">
        <v>2</v>
      </c>
      <c r="F106" s="52">
        <v>1.5</v>
      </c>
      <c r="G106" s="52">
        <v>0.5</v>
      </c>
      <c r="H106" s="61">
        <v>0</v>
      </c>
      <c r="I106" s="13">
        <f t="shared" si="12"/>
        <v>1400250</v>
      </c>
      <c r="J106" s="12">
        <f t="shared" si="13"/>
        <v>5325000</v>
      </c>
      <c r="K106" s="13">
        <f t="shared" si="14"/>
        <v>3805000</v>
      </c>
      <c r="L106" s="12">
        <f t="shared" si="15"/>
        <v>4945000</v>
      </c>
    </row>
    <row r="107" spans="1:12" ht="90" x14ac:dyDescent="0.25">
      <c r="A107" s="57">
        <v>900395</v>
      </c>
      <c r="B107" s="58" t="s">
        <v>16</v>
      </c>
      <c r="C107" s="59" t="s">
        <v>4707</v>
      </c>
      <c r="D107" s="51"/>
      <c r="E107" s="60">
        <v>4.5</v>
      </c>
      <c r="F107" s="52">
        <v>3</v>
      </c>
      <c r="G107" s="52">
        <v>1.5</v>
      </c>
      <c r="H107" s="61">
        <v>0</v>
      </c>
      <c r="I107" s="13">
        <f t="shared" si="12"/>
        <v>3370500</v>
      </c>
      <c r="J107" s="12">
        <f t="shared" si="13"/>
        <v>13200000</v>
      </c>
      <c r="K107" s="13">
        <f t="shared" si="14"/>
        <v>8640000</v>
      </c>
      <c r="L107" s="12">
        <f t="shared" si="15"/>
        <v>12060000</v>
      </c>
    </row>
    <row r="108" spans="1:12" ht="54" x14ac:dyDescent="0.25">
      <c r="A108" s="57">
        <v>900405</v>
      </c>
      <c r="B108" s="58"/>
      <c r="C108" s="59" t="s">
        <v>4708</v>
      </c>
      <c r="D108" s="51"/>
      <c r="E108" s="60">
        <v>0.5</v>
      </c>
      <c r="F108" s="52">
        <v>0.2</v>
      </c>
      <c r="G108" s="52">
        <v>0.3</v>
      </c>
      <c r="H108" s="61">
        <v>0</v>
      </c>
      <c r="I108" s="13">
        <f t="shared" si="12"/>
        <v>452700</v>
      </c>
      <c r="J108" s="12">
        <f t="shared" si="13"/>
        <v>1900000</v>
      </c>
      <c r="K108" s="13">
        <f t="shared" si="14"/>
        <v>988000</v>
      </c>
      <c r="L108" s="12">
        <f t="shared" si="15"/>
        <v>1672000</v>
      </c>
    </row>
    <row r="109" spans="1:12" ht="54" x14ac:dyDescent="0.25">
      <c r="A109" s="57">
        <v>900410</v>
      </c>
      <c r="B109" s="58"/>
      <c r="C109" s="59" t="s">
        <v>4709</v>
      </c>
      <c r="D109" s="51"/>
      <c r="E109" s="60">
        <v>0.3</v>
      </c>
      <c r="F109" s="52">
        <v>0.3</v>
      </c>
      <c r="G109" s="52">
        <v>0</v>
      </c>
      <c r="H109" s="61">
        <v>0</v>
      </c>
      <c r="I109" s="13">
        <f t="shared" si="12"/>
        <v>166050</v>
      </c>
      <c r="J109" s="12">
        <f t="shared" si="13"/>
        <v>555000</v>
      </c>
      <c r="K109" s="13">
        <f t="shared" si="14"/>
        <v>555000</v>
      </c>
      <c r="L109" s="12">
        <f t="shared" si="15"/>
        <v>555000</v>
      </c>
    </row>
    <row r="110" spans="1:12" ht="72" x14ac:dyDescent="0.25">
      <c r="A110" s="57">
        <v>900412</v>
      </c>
      <c r="B110" s="58" t="s">
        <v>16</v>
      </c>
      <c r="C110" s="59" t="s">
        <v>4710</v>
      </c>
      <c r="D110" s="51"/>
      <c r="E110" s="60">
        <v>5</v>
      </c>
      <c r="F110" s="52">
        <v>2.5</v>
      </c>
      <c r="G110" s="52">
        <v>2.5</v>
      </c>
      <c r="H110" s="61">
        <v>0</v>
      </c>
      <c r="I110" s="13">
        <f t="shared" si="12"/>
        <v>4233750</v>
      </c>
      <c r="J110" s="12">
        <f t="shared" si="13"/>
        <v>17375000</v>
      </c>
      <c r="K110" s="13">
        <f t="shared" si="14"/>
        <v>9775000</v>
      </c>
      <c r="L110" s="12">
        <f t="shared" si="15"/>
        <v>15475000</v>
      </c>
    </row>
    <row r="111" spans="1:12" ht="36" x14ac:dyDescent="0.25">
      <c r="A111" s="57">
        <v>900415</v>
      </c>
      <c r="B111" s="58"/>
      <c r="C111" s="59" t="s">
        <v>4711</v>
      </c>
      <c r="D111" s="51"/>
      <c r="E111" s="60">
        <v>6.8</v>
      </c>
      <c r="F111" s="52">
        <v>6.8</v>
      </c>
      <c r="G111" s="52">
        <v>0</v>
      </c>
      <c r="H111" s="61">
        <v>6</v>
      </c>
      <c r="I111" s="13">
        <f t="shared" si="12"/>
        <v>3763800</v>
      </c>
      <c r="J111" s="12">
        <f t="shared" si="13"/>
        <v>12580000</v>
      </c>
      <c r="K111" s="13">
        <f t="shared" si="14"/>
        <v>12580000</v>
      </c>
      <c r="L111" s="12">
        <f t="shared" si="15"/>
        <v>12580000</v>
      </c>
    </row>
    <row r="112" spans="1:12" ht="54" x14ac:dyDescent="0.25">
      <c r="A112" s="57">
        <v>900417</v>
      </c>
      <c r="B112" s="58"/>
      <c r="C112" s="59" t="s">
        <v>4712</v>
      </c>
      <c r="D112" s="51"/>
      <c r="E112" s="60">
        <v>2.1</v>
      </c>
      <c r="F112" s="52">
        <v>2.1</v>
      </c>
      <c r="G112" s="52">
        <v>0</v>
      </c>
      <c r="H112" s="61">
        <v>0</v>
      </c>
      <c r="I112" s="13">
        <f>F112*790000+G112*1140000</f>
        <v>1659000</v>
      </c>
      <c r="J112" s="12">
        <f t="shared" si="13"/>
        <v>3885000</v>
      </c>
      <c r="K112" s="13">
        <f t="shared" si="14"/>
        <v>3885000</v>
      </c>
      <c r="L112" s="12">
        <f t="shared" si="15"/>
        <v>3885000</v>
      </c>
    </row>
    <row r="113" spans="1:12" ht="72" x14ac:dyDescent="0.25">
      <c r="A113" s="57">
        <v>900420</v>
      </c>
      <c r="B113" s="58" t="s">
        <v>16</v>
      </c>
      <c r="C113" s="59" t="s">
        <v>4713</v>
      </c>
      <c r="D113" s="51"/>
      <c r="E113" s="60">
        <v>2.6</v>
      </c>
      <c r="F113" s="52">
        <v>0.8</v>
      </c>
      <c r="G113" s="52">
        <v>1.8</v>
      </c>
      <c r="H113" s="61">
        <v>0</v>
      </c>
      <c r="I113" s="13">
        <f>F113*790000+G113*1140000</f>
        <v>2684000</v>
      </c>
      <c r="J113" s="12">
        <f t="shared" si="13"/>
        <v>10660000</v>
      </c>
      <c r="K113" s="13">
        <f t="shared" si="14"/>
        <v>5188000</v>
      </c>
      <c r="L113" s="12">
        <f t="shared" si="15"/>
        <v>9292000</v>
      </c>
    </row>
    <row r="114" spans="1:12" ht="72" x14ac:dyDescent="0.25">
      <c r="A114" s="57">
        <v>900425</v>
      </c>
      <c r="B114" s="58" t="s">
        <v>16</v>
      </c>
      <c r="C114" s="59" t="s">
        <v>4714</v>
      </c>
      <c r="D114" s="51"/>
      <c r="E114" s="60">
        <v>2.2000000000000002</v>
      </c>
      <c r="F114" s="52">
        <v>0.7</v>
      </c>
      <c r="G114" s="52">
        <v>1.5</v>
      </c>
      <c r="H114" s="61">
        <v>0</v>
      </c>
      <c r="I114" s="13">
        <f>F114*790000+G114*1140000</f>
        <v>2263000</v>
      </c>
      <c r="J114" s="12">
        <f t="shared" si="13"/>
        <v>8945000</v>
      </c>
      <c r="K114" s="13">
        <f t="shared" si="14"/>
        <v>4385000</v>
      </c>
      <c r="L114" s="12">
        <f t="shared" si="15"/>
        <v>7805000</v>
      </c>
    </row>
    <row r="115" spans="1:12" ht="90" x14ac:dyDescent="0.25">
      <c r="A115" s="57">
        <v>900430</v>
      </c>
      <c r="B115" s="58" t="s">
        <v>16</v>
      </c>
      <c r="C115" s="59" t="s">
        <v>4715</v>
      </c>
      <c r="D115" s="51"/>
      <c r="E115" s="60">
        <v>1.02</v>
      </c>
      <c r="F115" s="52">
        <v>0.4</v>
      </c>
      <c r="G115" s="52">
        <v>0.62</v>
      </c>
      <c r="H115" s="61">
        <v>0</v>
      </c>
      <c r="I115" s="13">
        <f>F115*790000+G115*1140000</f>
        <v>1022800</v>
      </c>
      <c r="J115" s="12">
        <f t="shared" si="13"/>
        <v>3902000</v>
      </c>
      <c r="K115" s="13">
        <f t="shared" si="14"/>
        <v>2017200</v>
      </c>
      <c r="L115" s="12">
        <f t="shared" si="15"/>
        <v>3430800</v>
      </c>
    </row>
    <row r="116" spans="1:12" ht="36" x14ac:dyDescent="0.25">
      <c r="A116" s="57">
        <v>900435</v>
      </c>
      <c r="B116" s="58"/>
      <c r="C116" s="59" t="s">
        <v>4716</v>
      </c>
      <c r="D116" s="51"/>
      <c r="E116" s="60">
        <v>4</v>
      </c>
      <c r="F116" s="52">
        <v>2.5</v>
      </c>
      <c r="G116" s="52">
        <v>1.5</v>
      </c>
      <c r="H116" s="61">
        <v>0</v>
      </c>
      <c r="I116" s="13">
        <f>F116*553500+G116*1140000</f>
        <v>3093750</v>
      </c>
      <c r="J116" s="12">
        <f t="shared" si="13"/>
        <v>12275000</v>
      </c>
      <c r="K116" s="13">
        <f t="shared" si="14"/>
        <v>7715000</v>
      </c>
      <c r="L116" s="12">
        <f t="shared" si="15"/>
        <v>11135000</v>
      </c>
    </row>
    <row r="117" spans="1:12" ht="36" x14ac:dyDescent="0.25">
      <c r="A117" s="57">
        <v>900440</v>
      </c>
      <c r="B117" s="58"/>
      <c r="C117" s="59" t="s">
        <v>4717</v>
      </c>
      <c r="D117" s="51"/>
      <c r="E117" s="60">
        <v>2</v>
      </c>
      <c r="F117" s="52">
        <v>1.5</v>
      </c>
      <c r="G117" s="52">
        <v>0.5</v>
      </c>
      <c r="H117" s="61">
        <v>0</v>
      </c>
      <c r="I117" s="13">
        <f t="shared" si="12"/>
        <v>1400250</v>
      </c>
      <c r="J117" s="12">
        <f t="shared" si="13"/>
        <v>5325000</v>
      </c>
      <c r="K117" s="13">
        <f t="shared" si="14"/>
        <v>3805000</v>
      </c>
      <c r="L117" s="12">
        <f t="shared" si="15"/>
        <v>4945000</v>
      </c>
    </row>
    <row r="118" spans="1:12" ht="36" x14ac:dyDescent="0.25">
      <c r="A118" s="57">
        <v>900445</v>
      </c>
      <c r="B118" s="58"/>
      <c r="C118" s="59" t="s">
        <v>4718</v>
      </c>
      <c r="D118" s="51"/>
      <c r="E118" s="60">
        <v>2</v>
      </c>
      <c r="F118" s="52">
        <v>1.5</v>
      </c>
      <c r="G118" s="52">
        <v>0.5</v>
      </c>
      <c r="H118" s="61">
        <v>0</v>
      </c>
      <c r="I118" s="13">
        <f t="shared" si="12"/>
        <v>1400250</v>
      </c>
      <c r="J118" s="12">
        <f t="shared" si="13"/>
        <v>5325000</v>
      </c>
      <c r="K118" s="13">
        <f t="shared" si="14"/>
        <v>3805000</v>
      </c>
      <c r="L118" s="12">
        <f t="shared" si="15"/>
        <v>4945000</v>
      </c>
    </row>
    <row r="119" spans="1:12" ht="19.5" x14ac:dyDescent="0.25">
      <c r="A119" s="57">
        <v>900450</v>
      </c>
      <c r="B119" s="58"/>
      <c r="C119" s="59" t="s">
        <v>4719</v>
      </c>
      <c r="D119" s="51"/>
      <c r="E119" s="60">
        <v>3</v>
      </c>
      <c r="F119" s="52">
        <v>2</v>
      </c>
      <c r="G119" s="52">
        <v>1</v>
      </c>
      <c r="H119" s="61">
        <v>0</v>
      </c>
      <c r="I119" s="13">
        <f t="shared" si="12"/>
        <v>2247000</v>
      </c>
      <c r="J119" s="12">
        <f t="shared" si="13"/>
        <v>8800000</v>
      </c>
      <c r="K119" s="13">
        <f t="shared" si="14"/>
        <v>5760000</v>
      </c>
      <c r="L119" s="12">
        <f t="shared" si="15"/>
        <v>8040000</v>
      </c>
    </row>
    <row r="120" spans="1:12" ht="36" x14ac:dyDescent="0.25">
      <c r="A120" s="57">
        <v>900455</v>
      </c>
      <c r="B120" s="58"/>
      <c r="C120" s="59" t="s">
        <v>4720</v>
      </c>
      <c r="D120" s="51"/>
      <c r="E120" s="60">
        <v>1.6</v>
      </c>
      <c r="F120" s="52">
        <v>1</v>
      </c>
      <c r="G120" s="52">
        <v>0.6</v>
      </c>
      <c r="H120" s="61">
        <v>0</v>
      </c>
      <c r="I120" s="13">
        <f t="shared" ref="I120:I139" si="16">F120*790000+G120*1140000</f>
        <v>1474000</v>
      </c>
      <c r="J120" s="12">
        <f t="shared" si="13"/>
        <v>4910000</v>
      </c>
      <c r="K120" s="13">
        <f t="shared" si="14"/>
        <v>3086000</v>
      </c>
      <c r="L120" s="12">
        <f t="shared" si="15"/>
        <v>4454000</v>
      </c>
    </row>
    <row r="121" spans="1:12" ht="72" x14ac:dyDescent="0.25">
      <c r="A121" s="57">
        <v>900460</v>
      </c>
      <c r="B121" s="58"/>
      <c r="C121" s="59" t="s">
        <v>4721</v>
      </c>
      <c r="D121" s="51"/>
      <c r="E121" s="60">
        <v>3.8</v>
      </c>
      <c r="F121" s="52">
        <v>2.2000000000000002</v>
      </c>
      <c r="G121" s="52">
        <v>1.6</v>
      </c>
      <c r="H121" s="61">
        <v>0</v>
      </c>
      <c r="I121" s="13">
        <f t="shared" si="16"/>
        <v>3562000</v>
      </c>
      <c r="J121" s="12">
        <f t="shared" si="13"/>
        <v>12230000</v>
      </c>
      <c r="K121" s="13">
        <f t="shared" si="14"/>
        <v>7366000</v>
      </c>
      <c r="L121" s="12">
        <f t="shared" si="15"/>
        <v>11014000</v>
      </c>
    </row>
    <row r="122" spans="1:12" ht="36" x14ac:dyDescent="0.25">
      <c r="A122" s="57">
        <v>900465</v>
      </c>
      <c r="B122" s="58"/>
      <c r="C122" s="59" t="s">
        <v>4722</v>
      </c>
      <c r="D122" s="51"/>
      <c r="E122" s="60">
        <v>2.9</v>
      </c>
      <c r="F122" s="52">
        <v>1.4</v>
      </c>
      <c r="G122" s="52">
        <v>1.5</v>
      </c>
      <c r="H122" s="61">
        <v>0</v>
      </c>
      <c r="I122" s="13">
        <f t="shared" si="16"/>
        <v>2816000</v>
      </c>
      <c r="J122" s="12">
        <f t="shared" si="13"/>
        <v>10240000</v>
      </c>
      <c r="K122" s="13">
        <f t="shared" si="14"/>
        <v>5680000</v>
      </c>
      <c r="L122" s="12">
        <f t="shared" si="15"/>
        <v>9100000</v>
      </c>
    </row>
    <row r="123" spans="1:12" ht="54" x14ac:dyDescent="0.25">
      <c r="A123" s="57">
        <v>900470</v>
      </c>
      <c r="B123" s="58"/>
      <c r="C123" s="59" t="s">
        <v>4723</v>
      </c>
      <c r="D123" s="51"/>
      <c r="E123" s="60">
        <v>0.6</v>
      </c>
      <c r="F123" s="52">
        <v>0.4</v>
      </c>
      <c r="G123" s="52">
        <v>0.2</v>
      </c>
      <c r="H123" s="61">
        <v>0</v>
      </c>
      <c r="I123" s="13">
        <f t="shared" si="16"/>
        <v>544000</v>
      </c>
      <c r="J123" s="12">
        <f t="shared" si="13"/>
        <v>1760000</v>
      </c>
      <c r="K123" s="13">
        <f t="shared" si="14"/>
        <v>1152000</v>
      </c>
      <c r="L123" s="12">
        <f t="shared" si="15"/>
        <v>1608000</v>
      </c>
    </row>
    <row r="124" spans="1:12" ht="54" x14ac:dyDescent="0.25">
      <c r="A124" s="57">
        <v>900471</v>
      </c>
      <c r="B124" s="58"/>
      <c r="C124" s="59" t="s">
        <v>4724</v>
      </c>
      <c r="D124" s="51"/>
      <c r="E124" s="60">
        <v>0.8</v>
      </c>
      <c r="F124" s="52">
        <v>0.5</v>
      </c>
      <c r="G124" s="52">
        <v>0.3</v>
      </c>
      <c r="H124" s="61">
        <v>0</v>
      </c>
      <c r="I124" s="13">
        <f t="shared" si="16"/>
        <v>737000</v>
      </c>
      <c r="J124" s="12">
        <f t="shared" si="13"/>
        <v>2455000</v>
      </c>
      <c r="K124" s="13">
        <f t="shared" si="14"/>
        <v>1543000</v>
      </c>
      <c r="L124" s="12">
        <f t="shared" si="15"/>
        <v>2227000</v>
      </c>
    </row>
    <row r="125" spans="1:12" ht="90" x14ac:dyDescent="0.25">
      <c r="A125" s="57">
        <v>900475</v>
      </c>
      <c r="B125" s="58"/>
      <c r="C125" s="59" t="s">
        <v>4725</v>
      </c>
      <c r="D125" s="51"/>
      <c r="E125" s="60">
        <v>1.4</v>
      </c>
      <c r="F125" s="52">
        <v>0.8</v>
      </c>
      <c r="G125" s="52">
        <v>0.6</v>
      </c>
      <c r="H125" s="61">
        <v>0</v>
      </c>
      <c r="I125" s="13">
        <f t="shared" si="16"/>
        <v>1316000</v>
      </c>
      <c r="J125" s="12">
        <f t="shared" si="13"/>
        <v>4540000</v>
      </c>
      <c r="K125" s="13">
        <f t="shared" si="14"/>
        <v>2716000</v>
      </c>
      <c r="L125" s="12">
        <f t="shared" si="15"/>
        <v>4084000</v>
      </c>
    </row>
    <row r="126" spans="1:12" ht="126" x14ac:dyDescent="0.25">
      <c r="A126" s="57">
        <v>900476</v>
      </c>
      <c r="B126" s="58"/>
      <c r="C126" s="59" t="s">
        <v>4726</v>
      </c>
      <c r="D126" s="51"/>
      <c r="E126" s="60">
        <v>2</v>
      </c>
      <c r="F126" s="52">
        <v>1.5</v>
      </c>
      <c r="G126" s="52">
        <v>0.5</v>
      </c>
      <c r="H126" s="61">
        <v>0</v>
      </c>
      <c r="I126" s="13">
        <f t="shared" si="16"/>
        <v>1755000</v>
      </c>
      <c r="J126" s="12">
        <f t="shared" si="13"/>
        <v>5325000</v>
      </c>
      <c r="K126" s="13">
        <f t="shared" si="14"/>
        <v>3805000</v>
      </c>
      <c r="L126" s="12">
        <f t="shared" si="15"/>
        <v>4945000</v>
      </c>
    </row>
    <row r="127" spans="1:12" ht="90" x14ac:dyDescent="0.25">
      <c r="A127" s="57">
        <v>900477</v>
      </c>
      <c r="B127" s="58"/>
      <c r="C127" s="59" t="s">
        <v>4727</v>
      </c>
      <c r="D127" s="51"/>
      <c r="E127" s="60">
        <v>1.7</v>
      </c>
      <c r="F127" s="52">
        <v>1.4</v>
      </c>
      <c r="G127" s="52">
        <v>0.3</v>
      </c>
      <c r="H127" s="61">
        <v>0</v>
      </c>
      <c r="I127" s="13">
        <f t="shared" si="16"/>
        <v>1448000</v>
      </c>
      <c r="J127" s="12">
        <f t="shared" si="13"/>
        <v>4120000</v>
      </c>
      <c r="K127" s="13">
        <f t="shared" si="14"/>
        <v>3208000</v>
      </c>
      <c r="L127" s="12">
        <f t="shared" si="15"/>
        <v>3892000</v>
      </c>
    </row>
    <row r="128" spans="1:12" ht="270" x14ac:dyDescent="0.25">
      <c r="A128" s="57">
        <v>900480</v>
      </c>
      <c r="B128" s="58"/>
      <c r="C128" s="59" t="s">
        <v>4728</v>
      </c>
      <c r="D128" s="51" t="s">
        <v>4729</v>
      </c>
      <c r="E128" s="60">
        <v>0.8</v>
      </c>
      <c r="F128" s="52">
        <v>0.5</v>
      </c>
      <c r="G128" s="52">
        <v>0.3</v>
      </c>
      <c r="H128" s="61">
        <v>0</v>
      </c>
      <c r="I128" s="13">
        <f t="shared" si="16"/>
        <v>737000</v>
      </c>
      <c r="J128" s="12">
        <f t="shared" si="13"/>
        <v>2455000</v>
      </c>
      <c r="K128" s="13">
        <f t="shared" si="14"/>
        <v>1543000</v>
      </c>
      <c r="L128" s="12">
        <f t="shared" si="15"/>
        <v>2227000</v>
      </c>
    </row>
    <row r="129" spans="1:12" ht="36" x14ac:dyDescent="0.25">
      <c r="A129" s="57">
        <v>900485</v>
      </c>
      <c r="B129" s="58"/>
      <c r="C129" s="59" t="s">
        <v>6706</v>
      </c>
      <c r="D129" s="51"/>
      <c r="E129" s="60">
        <v>0.7</v>
      </c>
      <c r="F129" s="52">
        <v>0.5</v>
      </c>
      <c r="G129" s="52">
        <v>0.2</v>
      </c>
      <c r="H129" s="61">
        <v>0</v>
      </c>
      <c r="I129" s="13">
        <f t="shared" si="16"/>
        <v>623000</v>
      </c>
      <c r="J129" s="12">
        <f t="shared" si="13"/>
        <v>1945000</v>
      </c>
      <c r="K129" s="13">
        <f t="shared" si="14"/>
        <v>1337000</v>
      </c>
      <c r="L129" s="12">
        <f t="shared" si="15"/>
        <v>1793000</v>
      </c>
    </row>
    <row r="130" spans="1:12" ht="36" x14ac:dyDescent="0.25">
      <c r="A130" s="57">
        <v>900490</v>
      </c>
      <c r="B130" s="58"/>
      <c r="C130" s="59" t="s">
        <v>4730</v>
      </c>
      <c r="D130" s="51"/>
      <c r="E130" s="60">
        <v>0.4</v>
      </c>
      <c r="F130" s="52">
        <v>0.25</v>
      </c>
      <c r="G130" s="52">
        <v>0.15</v>
      </c>
      <c r="H130" s="61">
        <v>0</v>
      </c>
      <c r="I130" s="13">
        <f t="shared" si="16"/>
        <v>368500</v>
      </c>
      <c r="J130" s="12">
        <f t="shared" si="13"/>
        <v>1227500</v>
      </c>
      <c r="K130" s="13">
        <f t="shared" si="14"/>
        <v>771500</v>
      </c>
      <c r="L130" s="12">
        <f t="shared" si="15"/>
        <v>1113500</v>
      </c>
    </row>
    <row r="131" spans="1:12" ht="54" x14ac:dyDescent="0.25">
      <c r="A131" s="57">
        <v>900495</v>
      </c>
      <c r="B131" s="58"/>
      <c r="C131" s="59" t="s">
        <v>4731</v>
      </c>
      <c r="D131" s="51"/>
      <c r="E131" s="60">
        <v>3.3</v>
      </c>
      <c r="F131" s="52">
        <v>1.8</v>
      </c>
      <c r="G131" s="52">
        <v>1.5</v>
      </c>
      <c r="H131" s="61">
        <v>0</v>
      </c>
      <c r="I131" s="13">
        <f t="shared" si="16"/>
        <v>3132000</v>
      </c>
      <c r="J131" s="12">
        <f t="shared" ref="J131:J194" si="17">F131*1850000+G131*5100000</f>
        <v>10980000</v>
      </c>
      <c r="K131" s="13">
        <f t="shared" ref="K131:K194" si="18">F131*1850000+G131*2060000</f>
        <v>6420000</v>
      </c>
      <c r="L131" s="12">
        <f t="shared" ref="L131:L194" si="19">F131*1850000+G131*4340000</f>
        <v>9840000</v>
      </c>
    </row>
    <row r="132" spans="1:12" ht="54" x14ac:dyDescent="0.25">
      <c r="A132" s="57">
        <v>900500</v>
      </c>
      <c r="B132" s="58"/>
      <c r="C132" s="59" t="s">
        <v>4732</v>
      </c>
      <c r="D132" s="51"/>
      <c r="E132" s="60">
        <v>3.3</v>
      </c>
      <c r="F132" s="52">
        <v>1.8</v>
      </c>
      <c r="G132" s="52">
        <v>1.5</v>
      </c>
      <c r="H132" s="61">
        <v>0</v>
      </c>
      <c r="I132" s="13">
        <f t="shared" si="16"/>
        <v>3132000</v>
      </c>
      <c r="J132" s="12">
        <f t="shared" si="17"/>
        <v>10980000</v>
      </c>
      <c r="K132" s="13">
        <f t="shared" si="18"/>
        <v>6420000</v>
      </c>
      <c r="L132" s="12">
        <f t="shared" si="19"/>
        <v>9840000</v>
      </c>
    </row>
    <row r="133" spans="1:12" ht="54" x14ac:dyDescent="0.25">
      <c r="A133" s="57">
        <v>900501</v>
      </c>
      <c r="B133" s="58"/>
      <c r="C133" s="59" t="s">
        <v>4733</v>
      </c>
      <c r="D133" s="51"/>
      <c r="E133" s="60">
        <v>4</v>
      </c>
      <c r="F133" s="52">
        <v>2.5</v>
      </c>
      <c r="G133" s="52">
        <v>1.5</v>
      </c>
      <c r="H133" s="61">
        <v>0</v>
      </c>
      <c r="I133" s="13">
        <f t="shared" si="16"/>
        <v>3685000</v>
      </c>
      <c r="J133" s="12">
        <f t="shared" si="17"/>
        <v>12275000</v>
      </c>
      <c r="K133" s="13">
        <f t="shared" si="18"/>
        <v>7715000</v>
      </c>
      <c r="L133" s="12">
        <f t="shared" si="19"/>
        <v>11135000</v>
      </c>
    </row>
    <row r="134" spans="1:12" ht="36" x14ac:dyDescent="0.25">
      <c r="A134" s="57">
        <v>900502</v>
      </c>
      <c r="B134" s="58"/>
      <c r="C134" s="59" t="s">
        <v>4734</v>
      </c>
      <c r="D134" s="51"/>
      <c r="E134" s="60">
        <v>2.6</v>
      </c>
      <c r="F134" s="52">
        <v>1.8</v>
      </c>
      <c r="G134" s="52">
        <v>0.8</v>
      </c>
      <c r="H134" s="61">
        <v>0</v>
      </c>
      <c r="I134" s="13">
        <f t="shared" si="16"/>
        <v>2334000</v>
      </c>
      <c r="J134" s="12">
        <f t="shared" si="17"/>
        <v>7410000</v>
      </c>
      <c r="K134" s="13">
        <f t="shared" si="18"/>
        <v>4978000</v>
      </c>
      <c r="L134" s="12">
        <f t="shared" si="19"/>
        <v>6802000</v>
      </c>
    </row>
    <row r="135" spans="1:12" ht="54" x14ac:dyDescent="0.25">
      <c r="A135" s="57">
        <v>900505</v>
      </c>
      <c r="B135" s="58"/>
      <c r="C135" s="59" t="s">
        <v>4735</v>
      </c>
      <c r="D135" s="51"/>
      <c r="E135" s="60">
        <v>0.8</v>
      </c>
      <c r="F135" s="52">
        <v>0.5</v>
      </c>
      <c r="G135" s="52">
        <v>0.3</v>
      </c>
      <c r="H135" s="61">
        <v>0</v>
      </c>
      <c r="I135" s="13">
        <f t="shared" si="16"/>
        <v>737000</v>
      </c>
      <c r="J135" s="12">
        <f t="shared" si="17"/>
        <v>2455000</v>
      </c>
      <c r="K135" s="13">
        <f t="shared" si="18"/>
        <v>1543000</v>
      </c>
      <c r="L135" s="12">
        <f t="shared" si="19"/>
        <v>2227000</v>
      </c>
    </row>
    <row r="136" spans="1:12" ht="144" x14ac:dyDescent="0.25">
      <c r="A136" s="57">
        <v>900506</v>
      </c>
      <c r="B136" s="58"/>
      <c r="C136" s="59" t="s">
        <v>4736</v>
      </c>
      <c r="D136" s="51"/>
      <c r="E136" s="60">
        <v>2.4</v>
      </c>
      <c r="F136" s="52">
        <v>1.7</v>
      </c>
      <c r="G136" s="52">
        <v>0.7</v>
      </c>
      <c r="H136" s="61">
        <v>0</v>
      </c>
      <c r="I136" s="13">
        <f t="shared" si="16"/>
        <v>2141000</v>
      </c>
      <c r="J136" s="12">
        <f t="shared" si="17"/>
        <v>6715000</v>
      </c>
      <c r="K136" s="13">
        <f t="shared" si="18"/>
        <v>4587000</v>
      </c>
      <c r="L136" s="12">
        <f t="shared" si="19"/>
        <v>6183000</v>
      </c>
    </row>
    <row r="137" spans="1:12" ht="36" x14ac:dyDescent="0.25">
      <c r="A137" s="57">
        <v>900510</v>
      </c>
      <c r="B137" s="58" t="s">
        <v>16</v>
      </c>
      <c r="C137" s="59" t="s">
        <v>4737</v>
      </c>
      <c r="D137" s="51"/>
      <c r="E137" s="60">
        <v>1.2</v>
      </c>
      <c r="F137" s="52">
        <v>0.7</v>
      </c>
      <c r="G137" s="52">
        <v>0.5</v>
      </c>
      <c r="H137" s="61">
        <v>0</v>
      </c>
      <c r="I137" s="13">
        <f t="shared" si="16"/>
        <v>1123000</v>
      </c>
      <c r="J137" s="12">
        <f t="shared" si="17"/>
        <v>3845000</v>
      </c>
      <c r="K137" s="13">
        <f t="shared" si="18"/>
        <v>2325000</v>
      </c>
      <c r="L137" s="12">
        <f t="shared" si="19"/>
        <v>3465000</v>
      </c>
    </row>
    <row r="138" spans="1:12" ht="90" x14ac:dyDescent="0.25">
      <c r="A138" s="57">
        <v>900515</v>
      </c>
      <c r="B138" s="58" t="s">
        <v>16</v>
      </c>
      <c r="C138" s="59" t="s">
        <v>4738</v>
      </c>
      <c r="D138" s="51"/>
      <c r="E138" s="60">
        <v>1.6</v>
      </c>
      <c r="F138" s="52">
        <v>1.1000000000000001</v>
      </c>
      <c r="G138" s="52">
        <v>0.5</v>
      </c>
      <c r="H138" s="61">
        <v>0</v>
      </c>
      <c r="I138" s="13">
        <f t="shared" si="16"/>
        <v>1439000</v>
      </c>
      <c r="J138" s="12">
        <f t="shared" si="17"/>
        <v>4585000</v>
      </c>
      <c r="K138" s="13">
        <f t="shared" si="18"/>
        <v>3065000</v>
      </c>
      <c r="L138" s="12">
        <f t="shared" si="19"/>
        <v>4205000</v>
      </c>
    </row>
    <row r="139" spans="1:12" ht="72" x14ac:dyDescent="0.25">
      <c r="A139" s="57">
        <v>900520</v>
      </c>
      <c r="B139" s="58" t="s">
        <v>16</v>
      </c>
      <c r="C139" s="59" t="s">
        <v>4739</v>
      </c>
      <c r="D139" s="51"/>
      <c r="E139" s="60">
        <v>2.6</v>
      </c>
      <c r="F139" s="52">
        <v>1.5</v>
      </c>
      <c r="G139" s="52">
        <v>1.1000000000000001</v>
      </c>
      <c r="H139" s="61">
        <v>0</v>
      </c>
      <c r="I139" s="13">
        <f t="shared" si="16"/>
        <v>2439000</v>
      </c>
      <c r="J139" s="12">
        <f t="shared" si="17"/>
        <v>8385000</v>
      </c>
      <c r="K139" s="13">
        <f t="shared" si="18"/>
        <v>5041000</v>
      </c>
      <c r="L139" s="12">
        <f t="shared" si="19"/>
        <v>7549000</v>
      </c>
    </row>
    <row r="140" spans="1:12" ht="54" x14ac:dyDescent="0.25">
      <c r="A140" s="57">
        <v>900525</v>
      </c>
      <c r="B140" s="58" t="s">
        <v>16</v>
      </c>
      <c r="C140" s="59" t="s">
        <v>4740</v>
      </c>
      <c r="D140" s="51"/>
      <c r="E140" s="60">
        <v>2.2000000000000002</v>
      </c>
      <c r="F140" s="52">
        <v>1.3</v>
      </c>
      <c r="G140" s="52">
        <v>0.9</v>
      </c>
      <c r="H140" s="61">
        <v>0</v>
      </c>
      <c r="I140" s="13">
        <f>F140*790000+G140*1140000</f>
        <v>2053000</v>
      </c>
      <c r="J140" s="12">
        <f t="shared" si="17"/>
        <v>6995000</v>
      </c>
      <c r="K140" s="13">
        <f t="shared" si="18"/>
        <v>4259000</v>
      </c>
      <c r="L140" s="12">
        <f t="shared" si="19"/>
        <v>6311000</v>
      </c>
    </row>
    <row r="141" spans="1:12" ht="162" x14ac:dyDescent="0.25">
      <c r="A141" s="57">
        <v>900526</v>
      </c>
      <c r="B141" s="58"/>
      <c r="C141" s="59" t="s">
        <v>4741</v>
      </c>
      <c r="D141" s="51" t="s">
        <v>6707</v>
      </c>
      <c r="E141" s="60">
        <v>28</v>
      </c>
      <c r="F141" s="52">
        <v>16</v>
      </c>
      <c r="G141" s="52">
        <v>12</v>
      </c>
      <c r="H141" s="61">
        <v>0</v>
      </c>
      <c r="I141" s="13">
        <f t="shared" ref="I141:I147" si="20">F141*790000+G141*1140000</f>
        <v>26320000</v>
      </c>
      <c r="J141" s="12">
        <f t="shared" si="17"/>
        <v>90800000</v>
      </c>
      <c r="K141" s="13">
        <f t="shared" si="18"/>
        <v>54320000</v>
      </c>
      <c r="L141" s="12">
        <f t="shared" si="19"/>
        <v>81680000</v>
      </c>
    </row>
    <row r="142" spans="1:12" ht="162" x14ac:dyDescent="0.25">
      <c r="A142" s="57">
        <v>900527</v>
      </c>
      <c r="B142" s="58"/>
      <c r="C142" s="59" t="s">
        <v>4742</v>
      </c>
      <c r="D142" s="51" t="s">
        <v>6707</v>
      </c>
      <c r="E142" s="60">
        <v>38.799999999999997</v>
      </c>
      <c r="F142" s="52">
        <v>22</v>
      </c>
      <c r="G142" s="52">
        <v>16.8</v>
      </c>
      <c r="H142" s="61">
        <v>0</v>
      </c>
      <c r="I142" s="13">
        <f t="shared" si="20"/>
        <v>36532000</v>
      </c>
      <c r="J142" s="12">
        <f t="shared" si="17"/>
        <v>126380000</v>
      </c>
      <c r="K142" s="13">
        <f t="shared" si="18"/>
        <v>75308000</v>
      </c>
      <c r="L142" s="12">
        <f t="shared" si="19"/>
        <v>113612000</v>
      </c>
    </row>
    <row r="143" spans="1:12" ht="54" x14ac:dyDescent="0.25">
      <c r="A143" s="57">
        <v>900530</v>
      </c>
      <c r="B143" s="58" t="s">
        <v>16</v>
      </c>
      <c r="C143" s="59" t="s">
        <v>4743</v>
      </c>
      <c r="D143" s="51" t="s">
        <v>4744</v>
      </c>
      <c r="E143" s="60">
        <v>2.1</v>
      </c>
      <c r="F143" s="52">
        <v>1.1000000000000001</v>
      </c>
      <c r="G143" s="52">
        <v>1</v>
      </c>
      <c r="H143" s="61">
        <v>0</v>
      </c>
      <c r="I143" s="13">
        <f t="shared" si="20"/>
        <v>2009000</v>
      </c>
      <c r="J143" s="12">
        <f t="shared" si="17"/>
        <v>7135000</v>
      </c>
      <c r="K143" s="13">
        <f t="shared" si="18"/>
        <v>4095000</v>
      </c>
      <c r="L143" s="12">
        <f t="shared" si="19"/>
        <v>6375000</v>
      </c>
    </row>
    <row r="144" spans="1:12" ht="54" x14ac:dyDescent="0.25">
      <c r="A144" s="57">
        <v>900535</v>
      </c>
      <c r="B144" s="58"/>
      <c r="C144" s="59" t="s">
        <v>4745</v>
      </c>
      <c r="D144" s="51"/>
      <c r="E144" s="60">
        <v>3.2</v>
      </c>
      <c r="F144" s="52">
        <v>1.8</v>
      </c>
      <c r="G144" s="52">
        <v>1.4</v>
      </c>
      <c r="H144" s="61">
        <v>0</v>
      </c>
      <c r="I144" s="13">
        <f t="shared" si="20"/>
        <v>3018000</v>
      </c>
      <c r="J144" s="12">
        <f t="shared" si="17"/>
        <v>10470000</v>
      </c>
      <c r="K144" s="13">
        <f t="shared" si="18"/>
        <v>6214000</v>
      </c>
      <c r="L144" s="12">
        <f t="shared" si="19"/>
        <v>9406000</v>
      </c>
    </row>
    <row r="145" spans="1:12" ht="54" x14ac:dyDescent="0.25">
      <c r="A145" s="57">
        <v>900540</v>
      </c>
      <c r="B145" s="58"/>
      <c r="C145" s="59" t="s">
        <v>4746</v>
      </c>
      <c r="D145" s="51"/>
      <c r="E145" s="60">
        <v>1.6</v>
      </c>
      <c r="F145" s="52">
        <v>1</v>
      </c>
      <c r="G145" s="52">
        <v>0.6</v>
      </c>
      <c r="H145" s="61">
        <v>0</v>
      </c>
      <c r="I145" s="13">
        <f t="shared" si="20"/>
        <v>1474000</v>
      </c>
      <c r="J145" s="12">
        <f t="shared" si="17"/>
        <v>4910000</v>
      </c>
      <c r="K145" s="13">
        <f t="shared" si="18"/>
        <v>3086000</v>
      </c>
      <c r="L145" s="12">
        <f t="shared" si="19"/>
        <v>4454000</v>
      </c>
    </row>
    <row r="146" spans="1:12" ht="54" x14ac:dyDescent="0.25">
      <c r="A146" s="57">
        <v>900541</v>
      </c>
      <c r="B146" s="58" t="s">
        <v>16</v>
      </c>
      <c r="C146" s="59" t="s">
        <v>4747</v>
      </c>
      <c r="D146" s="51"/>
      <c r="E146" s="60">
        <v>6.6</v>
      </c>
      <c r="F146" s="52">
        <v>5.2</v>
      </c>
      <c r="G146" s="52">
        <v>1.4</v>
      </c>
      <c r="H146" s="61">
        <v>0</v>
      </c>
      <c r="I146" s="13">
        <f t="shared" si="20"/>
        <v>5704000</v>
      </c>
      <c r="J146" s="12">
        <f t="shared" si="17"/>
        <v>16760000</v>
      </c>
      <c r="K146" s="13">
        <f t="shared" si="18"/>
        <v>12504000</v>
      </c>
      <c r="L146" s="12">
        <f t="shared" si="19"/>
        <v>15696000</v>
      </c>
    </row>
    <row r="147" spans="1:12" ht="54" x14ac:dyDescent="0.25">
      <c r="A147" s="57">
        <v>900542</v>
      </c>
      <c r="B147" s="58" t="s">
        <v>16</v>
      </c>
      <c r="C147" s="59" t="s">
        <v>4748</v>
      </c>
      <c r="D147" s="51"/>
      <c r="E147" s="60">
        <v>3.4</v>
      </c>
      <c r="F147" s="52">
        <v>2.8</v>
      </c>
      <c r="G147" s="52">
        <v>0.6</v>
      </c>
      <c r="H147" s="61">
        <v>0</v>
      </c>
      <c r="I147" s="13">
        <f t="shared" si="20"/>
        <v>2896000</v>
      </c>
      <c r="J147" s="12">
        <f t="shared" si="17"/>
        <v>8240000</v>
      </c>
      <c r="K147" s="13">
        <f t="shared" si="18"/>
        <v>6416000</v>
      </c>
      <c r="L147" s="12">
        <f t="shared" si="19"/>
        <v>7784000</v>
      </c>
    </row>
    <row r="148" spans="1:12" ht="108" x14ac:dyDescent="0.25">
      <c r="A148" s="57">
        <v>900545</v>
      </c>
      <c r="B148" s="58" t="s">
        <v>16</v>
      </c>
      <c r="C148" s="59" t="s">
        <v>4749</v>
      </c>
      <c r="D148" s="51"/>
      <c r="E148" s="60">
        <v>2.4</v>
      </c>
      <c r="F148" s="52">
        <v>1.4</v>
      </c>
      <c r="G148" s="52">
        <v>1</v>
      </c>
      <c r="H148" s="61">
        <v>0</v>
      </c>
      <c r="I148" s="13">
        <f>F148*790000+G148*1140000</f>
        <v>2246000</v>
      </c>
      <c r="J148" s="12">
        <f t="shared" si="17"/>
        <v>7690000</v>
      </c>
      <c r="K148" s="13">
        <f t="shared" si="18"/>
        <v>4650000</v>
      </c>
      <c r="L148" s="12">
        <f t="shared" si="19"/>
        <v>6930000</v>
      </c>
    </row>
    <row r="149" spans="1:12" ht="108" x14ac:dyDescent="0.25">
      <c r="A149" s="57">
        <v>900546</v>
      </c>
      <c r="B149" s="58" t="s">
        <v>70</v>
      </c>
      <c r="C149" s="59" t="s">
        <v>4750</v>
      </c>
      <c r="D149" s="51"/>
      <c r="E149" s="60">
        <v>1.2</v>
      </c>
      <c r="F149" s="52">
        <v>1.2</v>
      </c>
      <c r="G149" s="52">
        <v>0</v>
      </c>
      <c r="H149" s="61">
        <v>0</v>
      </c>
      <c r="I149" s="13">
        <f t="shared" ref="I149:I150" si="21">F149*790000+G149*1140000</f>
        <v>948000</v>
      </c>
      <c r="J149" s="12">
        <f t="shared" si="17"/>
        <v>2220000</v>
      </c>
      <c r="K149" s="13">
        <f t="shared" si="18"/>
        <v>2220000</v>
      </c>
      <c r="L149" s="12">
        <f t="shared" si="19"/>
        <v>2220000</v>
      </c>
    </row>
    <row r="150" spans="1:12" ht="90" x14ac:dyDescent="0.25">
      <c r="A150" s="57">
        <v>900550</v>
      </c>
      <c r="B150" s="58" t="s">
        <v>16</v>
      </c>
      <c r="C150" s="59" t="s">
        <v>4751</v>
      </c>
      <c r="D150" s="51"/>
      <c r="E150" s="60">
        <v>1.6</v>
      </c>
      <c r="F150" s="52">
        <v>1.1000000000000001</v>
      </c>
      <c r="G150" s="52">
        <v>0.5</v>
      </c>
      <c r="H150" s="61">
        <v>0</v>
      </c>
      <c r="I150" s="13">
        <f t="shared" si="21"/>
        <v>1439000</v>
      </c>
      <c r="J150" s="12">
        <f t="shared" si="17"/>
        <v>4585000</v>
      </c>
      <c r="K150" s="13">
        <f t="shared" si="18"/>
        <v>3065000</v>
      </c>
      <c r="L150" s="12">
        <f t="shared" si="19"/>
        <v>4205000</v>
      </c>
    </row>
    <row r="151" spans="1:12" ht="72" x14ac:dyDescent="0.25">
      <c r="A151" s="57">
        <v>900555</v>
      </c>
      <c r="B151" s="58" t="s">
        <v>16</v>
      </c>
      <c r="C151" s="59" t="s">
        <v>4752</v>
      </c>
      <c r="D151" s="51"/>
      <c r="E151" s="60">
        <v>2.4</v>
      </c>
      <c r="F151" s="52">
        <v>1.4</v>
      </c>
      <c r="G151" s="52">
        <v>1</v>
      </c>
      <c r="H151" s="61">
        <v>0</v>
      </c>
      <c r="I151" s="13">
        <f>F151*790000+G151*1140000</f>
        <v>2246000</v>
      </c>
      <c r="J151" s="12">
        <f t="shared" si="17"/>
        <v>7690000</v>
      </c>
      <c r="K151" s="13">
        <f t="shared" si="18"/>
        <v>4650000</v>
      </c>
      <c r="L151" s="12">
        <f t="shared" si="19"/>
        <v>6930000</v>
      </c>
    </row>
    <row r="152" spans="1:12" ht="90" x14ac:dyDescent="0.25">
      <c r="A152" s="57">
        <v>900556</v>
      </c>
      <c r="B152" s="58" t="s">
        <v>70</v>
      </c>
      <c r="C152" s="59" t="s">
        <v>4753</v>
      </c>
      <c r="D152" s="51"/>
      <c r="E152" s="60">
        <v>0.8</v>
      </c>
      <c r="F152" s="52">
        <v>0.8</v>
      </c>
      <c r="G152" s="52">
        <v>0</v>
      </c>
      <c r="H152" s="61">
        <v>0</v>
      </c>
      <c r="I152" s="13">
        <f t="shared" ref="I152:I156" si="22">F152*790000+G152*1140000</f>
        <v>632000</v>
      </c>
      <c r="J152" s="12">
        <f t="shared" si="17"/>
        <v>1480000</v>
      </c>
      <c r="K152" s="13">
        <f t="shared" si="18"/>
        <v>1480000</v>
      </c>
      <c r="L152" s="12">
        <f t="shared" si="19"/>
        <v>1480000</v>
      </c>
    </row>
    <row r="153" spans="1:12" ht="72" x14ac:dyDescent="0.25">
      <c r="A153" s="57">
        <v>900560</v>
      </c>
      <c r="B153" s="58" t="s">
        <v>16</v>
      </c>
      <c r="C153" s="59" t="s">
        <v>4754</v>
      </c>
      <c r="D153" s="51" t="s">
        <v>4755</v>
      </c>
      <c r="E153" s="60">
        <v>1.7</v>
      </c>
      <c r="F153" s="52">
        <v>1.1000000000000001</v>
      </c>
      <c r="G153" s="52">
        <v>0.6</v>
      </c>
      <c r="H153" s="61">
        <v>0</v>
      </c>
      <c r="I153" s="13">
        <f t="shared" si="22"/>
        <v>1553000</v>
      </c>
      <c r="J153" s="12">
        <f t="shared" si="17"/>
        <v>5095000</v>
      </c>
      <c r="K153" s="13">
        <f t="shared" si="18"/>
        <v>3271000</v>
      </c>
      <c r="L153" s="12">
        <f t="shared" si="19"/>
        <v>4639000</v>
      </c>
    </row>
    <row r="154" spans="1:12" ht="72" x14ac:dyDescent="0.25">
      <c r="A154" s="57">
        <v>900565</v>
      </c>
      <c r="B154" s="58" t="s">
        <v>16</v>
      </c>
      <c r="C154" s="59" t="s">
        <v>4756</v>
      </c>
      <c r="D154" s="51" t="s">
        <v>4757</v>
      </c>
      <c r="E154" s="60">
        <v>2</v>
      </c>
      <c r="F154" s="52">
        <v>1.2</v>
      </c>
      <c r="G154" s="52">
        <v>0.8</v>
      </c>
      <c r="H154" s="61">
        <v>0</v>
      </c>
      <c r="I154" s="13">
        <f t="shared" si="22"/>
        <v>1860000</v>
      </c>
      <c r="J154" s="12">
        <f t="shared" si="17"/>
        <v>6300000</v>
      </c>
      <c r="K154" s="13">
        <f t="shared" si="18"/>
        <v>3868000</v>
      </c>
      <c r="L154" s="12">
        <f t="shared" si="19"/>
        <v>5692000</v>
      </c>
    </row>
    <row r="155" spans="1:12" ht="90" x14ac:dyDescent="0.25">
      <c r="A155" s="57">
        <v>900570</v>
      </c>
      <c r="B155" s="58" t="s">
        <v>16</v>
      </c>
      <c r="C155" s="59" t="s">
        <v>4758</v>
      </c>
      <c r="D155" s="51" t="s">
        <v>4759</v>
      </c>
      <c r="E155" s="60">
        <v>3.3</v>
      </c>
      <c r="F155" s="52">
        <v>1.8</v>
      </c>
      <c r="G155" s="52">
        <v>1.5</v>
      </c>
      <c r="H155" s="61">
        <v>0</v>
      </c>
      <c r="I155" s="13">
        <f t="shared" si="22"/>
        <v>3132000</v>
      </c>
      <c r="J155" s="12">
        <f t="shared" si="17"/>
        <v>10980000</v>
      </c>
      <c r="K155" s="13">
        <f t="shared" si="18"/>
        <v>6420000</v>
      </c>
      <c r="L155" s="12">
        <f t="shared" si="19"/>
        <v>9840000</v>
      </c>
    </row>
    <row r="156" spans="1:12" ht="72" x14ac:dyDescent="0.25">
      <c r="A156" s="57">
        <v>900575</v>
      </c>
      <c r="B156" s="58" t="s">
        <v>16</v>
      </c>
      <c r="C156" s="59" t="s">
        <v>4760</v>
      </c>
      <c r="D156" s="51" t="s">
        <v>4761</v>
      </c>
      <c r="E156" s="60">
        <v>1.8</v>
      </c>
      <c r="F156" s="52">
        <v>1.8</v>
      </c>
      <c r="G156" s="52">
        <v>0</v>
      </c>
      <c r="H156" s="61">
        <v>0</v>
      </c>
      <c r="I156" s="13">
        <f t="shared" si="22"/>
        <v>1422000</v>
      </c>
      <c r="J156" s="12">
        <f t="shared" si="17"/>
        <v>3330000</v>
      </c>
      <c r="K156" s="13">
        <f t="shared" si="18"/>
        <v>3330000</v>
      </c>
      <c r="L156" s="12">
        <f t="shared" si="19"/>
        <v>3330000</v>
      </c>
    </row>
    <row r="157" spans="1:12" ht="54" x14ac:dyDescent="0.25">
      <c r="A157" s="57">
        <v>900580</v>
      </c>
      <c r="B157" s="58" t="s">
        <v>16</v>
      </c>
      <c r="C157" s="59" t="s">
        <v>4762</v>
      </c>
      <c r="D157" s="51"/>
      <c r="E157" s="60">
        <v>2.4</v>
      </c>
      <c r="F157" s="52">
        <v>1.4</v>
      </c>
      <c r="G157" s="52">
        <v>1</v>
      </c>
      <c r="H157" s="61">
        <v>0</v>
      </c>
      <c r="I157" s="13">
        <f>F157*790000+G157*1140000</f>
        <v>2246000</v>
      </c>
      <c r="J157" s="12">
        <f t="shared" si="17"/>
        <v>7690000</v>
      </c>
      <c r="K157" s="13">
        <f t="shared" si="18"/>
        <v>4650000</v>
      </c>
      <c r="L157" s="12">
        <f t="shared" si="19"/>
        <v>6930000</v>
      </c>
    </row>
    <row r="158" spans="1:12" ht="108" x14ac:dyDescent="0.25">
      <c r="A158" s="57">
        <v>900581</v>
      </c>
      <c r="B158" s="58" t="s">
        <v>70</v>
      </c>
      <c r="C158" s="59" t="s">
        <v>4763</v>
      </c>
      <c r="D158" s="51"/>
      <c r="E158" s="60">
        <v>1.1000000000000001</v>
      </c>
      <c r="F158" s="52">
        <v>0.8</v>
      </c>
      <c r="G158" s="52">
        <v>0.3</v>
      </c>
      <c r="H158" s="61">
        <v>0</v>
      </c>
      <c r="I158" s="13">
        <f t="shared" ref="I158:I162" si="23">F158*790000+G158*1140000</f>
        <v>974000</v>
      </c>
      <c r="J158" s="12">
        <f t="shared" si="17"/>
        <v>3010000</v>
      </c>
      <c r="K158" s="13">
        <f t="shared" si="18"/>
        <v>2098000</v>
      </c>
      <c r="L158" s="12">
        <f t="shared" si="19"/>
        <v>2782000</v>
      </c>
    </row>
    <row r="159" spans="1:12" ht="54" x14ac:dyDescent="0.25">
      <c r="A159" s="57">
        <v>900585</v>
      </c>
      <c r="B159" s="58"/>
      <c r="C159" s="59" t="s">
        <v>4764</v>
      </c>
      <c r="D159" s="59"/>
      <c r="E159" s="60">
        <v>1.4</v>
      </c>
      <c r="F159" s="52">
        <v>0.8</v>
      </c>
      <c r="G159" s="52">
        <v>0.6</v>
      </c>
      <c r="H159" s="61">
        <v>0</v>
      </c>
      <c r="I159" s="13">
        <f t="shared" si="23"/>
        <v>1316000</v>
      </c>
      <c r="J159" s="12">
        <f t="shared" si="17"/>
        <v>4540000</v>
      </c>
      <c r="K159" s="13">
        <f t="shared" si="18"/>
        <v>2716000</v>
      </c>
      <c r="L159" s="12">
        <f t="shared" si="19"/>
        <v>4084000</v>
      </c>
    </row>
    <row r="160" spans="1:12" ht="54" x14ac:dyDescent="0.25">
      <c r="A160" s="57">
        <v>900590</v>
      </c>
      <c r="B160" s="58" t="s">
        <v>16</v>
      </c>
      <c r="C160" s="59" t="s">
        <v>4765</v>
      </c>
      <c r="D160" s="51"/>
      <c r="E160" s="60">
        <v>2.4</v>
      </c>
      <c r="F160" s="52">
        <v>1.4</v>
      </c>
      <c r="G160" s="52">
        <v>1</v>
      </c>
      <c r="H160" s="61">
        <v>0</v>
      </c>
      <c r="I160" s="13">
        <f t="shared" si="23"/>
        <v>2246000</v>
      </c>
      <c r="J160" s="12">
        <f t="shared" si="17"/>
        <v>7690000</v>
      </c>
      <c r="K160" s="13">
        <f t="shared" si="18"/>
        <v>4650000</v>
      </c>
      <c r="L160" s="12">
        <f t="shared" si="19"/>
        <v>6930000</v>
      </c>
    </row>
    <row r="161" spans="1:12" ht="108" x14ac:dyDescent="0.25">
      <c r="A161" s="57">
        <v>900591</v>
      </c>
      <c r="B161" s="58" t="s">
        <v>70</v>
      </c>
      <c r="C161" s="59" t="s">
        <v>4766</v>
      </c>
      <c r="D161" s="51"/>
      <c r="E161" s="60">
        <v>2</v>
      </c>
      <c r="F161" s="52">
        <v>1</v>
      </c>
      <c r="G161" s="52">
        <v>1</v>
      </c>
      <c r="H161" s="61">
        <v>0</v>
      </c>
      <c r="I161" s="13">
        <f t="shared" si="23"/>
        <v>1930000</v>
      </c>
      <c r="J161" s="12">
        <f t="shared" si="17"/>
        <v>6950000</v>
      </c>
      <c r="K161" s="13">
        <f t="shared" si="18"/>
        <v>3910000</v>
      </c>
      <c r="L161" s="12">
        <f t="shared" si="19"/>
        <v>6190000</v>
      </c>
    </row>
    <row r="162" spans="1:12" ht="36" x14ac:dyDescent="0.25">
      <c r="A162" s="57">
        <v>900595</v>
      </c>
      <c r="B162" s="58" t="s">
        <v>16</v>
      </c>
      <c r="C162" s="59" t="s">
        <v>4767</v>
      </c>
      <c r="D162" s="51"/>
      <c r="E162" s="60">
        <v>1.6</v>
      </c>
      <c r="F162" s="52">
        <v>1.1000000000000001</v>
      </c>
      <c r="G162" s="52">
        <v>0.5</v>
      </c>
      <c r="H162" s="61">
        <v>0</v>
      </c>
      <c r="I162" s="13">
        <f t="shared" si="23"/>
        <v>1439000</v>
      </c>
      <c r="J162" s="12">
        <f t="shared" si="17"/>
        <v>4585000</v>
      </c>
      <c r="K162" s="13">
        <f t="shared" si="18"/>
        <v>3065000</v>
      </c>
      <c r="L162" s="12">
        <f t="shared" si="19"/>
        <v>4205000</v>
      </c>
    </row>
    <row r="163" spans="1:12" ht="54" x14ac:dyDescent="0.25">
      <c r="A163" s="57">
        <v>900600</v>
      </c>
      <c r="B163" s="58" t="s">
        <v>16</v>
      </c>
      <c r="C163" s="59" t="s">
        <v>4768</v>
      </c>
      <c r="D163" s="51"/>
      <c r="E163" s="60">
        <v>1.6</v>
      </c>
      <c r="F163" s="52">
        <v>1.1000000000000001</v>
      </c>
      <c r="G163" s="52">
        <v>0.5</v>
      </c>
      <c r="H163" s="61">
        <v>0</v>
      </c>
      <c r="I163" s="13">
        <f>F163*790000+G163*1140000</f>
        <v>1439000</v>
      </c>
      <c r="J163" s="12">
        <f t="shared" si="17"/>
        <v>4585000</v>
      </c>
      <c r="K163" s="13">
        <f t="shared" si="18"/>
        <v>3065000</v>
      </c>
      <c r="L163" s="12">
        <f t="shared" si="19"/>
        <v>4205000</v>
      </c>
    </row>
    <row r="164" spans="1:12" ht="72" x14ac:dyDescent="0.25">
      <c r="A164" s="57">
        <v>900605</v>
      </c>
      <c r="B164" s="58" t="s">
        <v>16</v>
      </c>
      <c r="C164" s="59" t="s">
        <v>4769</v>
      </c>
      <c r="D164" s="51"/>
      <c r="E164" s="60">
        <v>1.2</v>
      </c>
      <c r="F164" s="52">
        <v>0.7</v>
      </c>
      <c r="G164" s="52">
        <v>0.5</v>
      </c>
      <c r="H164" s="61">
        <v>0</v>
      </c>
      <c r="I164" s="13">
        <f>F164*790000+G164*1140000</f>
        <v>1123000</v>
      </c>
      <c r="J164" s="12">
        <f t="shared" si="17"/>
        <v>3845000</v>
      </c>
      <c r="K164" s="13">
        <f t="shared" si="18"/>
        <v>2325000</v>
      </c>
      <c r="L164" s="12">
        <f t="shared" si="19"/>
        <v>3465000</v>
      </c>
    </row>
    <row r="165" spans="1:12" ht="36" x14ac:dyDescent="0.25">
      <c r="A165" s="57">
        <v>900610</v>
      </c>
      <c r="B165" s="58"/>
      <c r="C165" s="59" t="s">
        <v>4770</v>
      </c>
      <c r="D165" s="51"/>
      <c r="E165" s="60">
        <v>18.399999999999999</v>
      </c>
      <c r="F165" s="52">
        <v>14</v>
      </c>
      <c r="G165" s="52">
        <v>4.4000000000000004</v>
      </c>
      <c r="H165" s="61">
        <v>0</v>
      </c>
      <c r="I165" s="13">
        <f t="shared" ref="I165:I228" si="24">F165*553500+G165*1140000</f>
        <v>12765000</v>
      </c>
      <c r="J165" s="12">
        <f t="shared" si="17"/>
        <v>48340000</v>
      </c>
      <c r="K165" s="13">
        <f t="shared" si="18"/>
        <v>34964000</v>
      </c>
      <c r="L165" s="12">
        <f t="shared" si="19"/>
        <v>44996000</v>
      </c>
    </row>
    <row r="166" spans="1:12" ht="54" x14ac:dyDescent="0.25">
      <c r="A166" s="57">
        <v>900620</v>
      </c>
      <c r="B166" s="58"/>
      <c r="C166" s="59" t="s">
        <v>4771</v>
      </c>
      <c r="D166" s="51"/>
      <c r="E166" s="60">
        <v>13.4</v>
      </c>
      <c r="F166" s="52">
        <v>9</v>
      </c>
      <c r="G166" s="52">
        <v>4.4000000000000004</v>
      </c>
      <c r="H166" s="61">
        <v>7</v>
      </c>
      <c r="I166" s="13">
        <f t="shared" si="24"/>
        <v>9997500</v>
      </c>
      <c r="J166" s="12">
        <f t="shared" si="17"/>
        <v>39090000</v>
      </c>
      <c r="K166" s="13">
        <f t="shared" si="18"/>
        <v>25714000</v>
      </c>
      <c r="L166" s="12">
        <f t="shared" si="19"/>
        <v>35746000</v>
      </c>
    </row>
    <row r="167" spans="1:12" ht="54" x14ac:dyDescent="0.25">
      <c r="A167" s="57">
        <v>900621</v>
      </c>
      <c r="B167" s="58"/>
      <c r="C167" s="59" t="s">
        <v>4772</v>
      </c>
      <c r="D167" s="51"/>
      <c r="E167" s="60">
        <v>17</v>
      </c>
      <c r="F167" s="52">
        <v>14</v>
      </c>
      <c r="G167" s="52">
        <v>3</v>
      </c>
      <c r="H167" s="61">
        <v>7</v>
      </c>
      <c r="I167" s="13">
        <f t="shared" si="24"/>
        <v>11169000</v>
      </c>
      <c r="J167" s="12">
        <f t="shared" si="17"/>
        <v>41200000</v>
      </c>
      <c r="K167" s="13">
        <f t="shared" si="18"/>
        <v>32080000</v>
      </c>
      <c r="L167" s="12">
        <f t="shared" si="19"/>
        <v>38920000</v>
      </c>
    </row>
    <row r="168" spans="1:12" ht="54" x14ac:dyDescent="0.25">
      <c r="A168" s="57">
        <v>900625</v>
      </c>
      <c r="B168" s="58"/>
      <c r="C168" s="59" t="s">
        <v>4773</v>
      </c>
      <c r="D168" s="51" t="s">
        <v>4774</v>
      </c>
      <c r="E168" s="60">
        <v>12.9</v>
      </c>
      <c r="F168" s="52">
        <v>10</v>
      </c>
      <c r="G168" s="52">
        <v>2.9</v>
      </c>
      <c r="H168" s="61">
        <v>0</v>
      </c>
      <c r="I168" s="13">
        <f t="shared" si="24"/>
        <v>8841000</v>
      </c>
      <c r="J168" s="12">
        <f t="shared" si="17"/>
        <v>33290000</v>
      </c>
      <c r="K168" s="13">
        <f t="shared" si="18"/>
        <v>24474000</v>
      </c>
      <c r="L168" s="12">
        <f t="shared" si="19"/>
        <v>31086000</v>
      </c>
    </row>
    <row r="169" spans="1:12" ht="54" x14ac:dyDescent="0.25">
      <c r="A169" s="57">
        <v>900626</v>
      </c>
      <c r="B169" s="58"/>
      <c r="C169" s="63" t="s">
        <v>4775</v>
      </c>
      <c r="D169" s="50" t="s">
        <v>4774</v>
      </c>
      <c r="E169" s="60">
        <v>10</v>
      </c>
      <c r="F169" s="52">
        <v>8</v>
      </c>
      <c r="G169" s="52">
        <v>2</v>
      </c>
      <c r="H169" s="61">
        <v>0</v>
      </c>
      <c r="I169" s="13">
        <f t="shared" si="24"/>
        <v>6708000</v>
      </c>
      <c r="J169" s="12">
        <f t="shared" si="17"/>
        <v>25000000</v>
      </c>
      <c r="K169" s="13">
        <f t="shared" si="18"/>
        <v>18920000</v>
      </c>
      <c r="L169" s="12">
        <f t="shared" si="19"/>
        <v>23480000</v>
      </c>
    </row>
    <row r="170" spans="1:12" ht="90" x14ac:dyDescent="0.25">
      <c r="A170" s="57">
        <v>900630</v>
      </c>
      <c r="B170" s="58" t="s">
        <v>24</v>
      </c>
      <c r="C170" s="59" t="s">
        <v>4776</v>
      </c>
      <c r="D170" s="51"/>
      <c r="E170" s="60">
        <v>28.6</v>
      </c>
      <c r="F170" s="52">
        <v>17</v>
      </c>
      <c r="G170" s="52">
        <v>11.6</v>
      </c>
      <c r="H170" s="61">
        <v>0</v>
      </c>
      <c r="I170" s="13">
        <f t="shared" si="24"/>
        <v>22633500</v>
      </c>
      <c r="J170" s="12">
        <f t="shared" si="17"/>
        <v>90610000</v>
      </c>
      <c r="K170" s="13">
        <f t="shared" si="18"/>
        <v>55346000</v>
      </c>
      <c r="L170" s="12">
        <f t="shared" si="19"/>
        <v>81794000</v>
      </c>
    </row>
    <row r="171" spans="1:12" ht="72" x14ac:dyDescent="0.25">
      <c r="A171" s="57">
        <v>900635</v>
      </c>
      <c r="B171" s="58" t="s">
        <v>24</v>
      </c>
      <c r="C171" s="59" t="s">
        <v>4777</v>
      </c>
      <c r="D171" s="51" t="s">
        <v>113</v>
      </c>
      <c r="E171" s="60">
        <v>15.8</v>
      </c>
      <c r="F171" s="52">
        <v>11.6</v>
      </c>
      <c r="G171" s="52">
        <v>4.2</v>
      </c>
      <c r="H171" s="61">
        <v>0</v>
      </c>
      <c r="I171" s="13">
        <f t="shared" si="24"/>
        <v>11208600</v>
      </c>
      <c r="J171" s="12">
        <f t="shared" si="17"/>
        <v>42880000</v>
      </c>
      <c r="K171" s="13">
        <f t="shared" si="18"/>
        <v>30112000</v>
      </c>
      <c r="L171" s="12">
        <f t="shared" si="19"/>
        <v>39688000</v>
      </c>
    </row>
    <row r="172" spans="1:12" ht="54" x14ac:dyDescent="0.25">
      <c r="A172" s="57">
        <v>900640</v>
      </c>
      <c r="B172" s="58"/>
      <c r="C172" s="63" t="s">
        <v>4778</v>
      </c>
      <c r="D172" s="50"/>
      <c r="E172" s="60">
        <v>25.6</v>
      </c>
      <c r="F172" s="52">
        <v>14</v>
      </c>
      <c r="G172" s="52">
        <v>11.6</v>
      </c>
      <c r="H172" s="61">
        <v>0</v>
      </c>
      <c r="I172" s="13">
        <f t="shared" si="24"/>
        <v>20973000</v>
      </c>
      <c r="J172" s="12">
        <f t="shared" si="17"/>
        <v>85060000</v>
      </c>
      <c r="K172" s="13">
        <f t="shared" si="18"/>
        <v>49796000</v>
      </c>
      <c r="L172" s="12">
        <f t="shared" si="19"/>
        <v>76244000</v>
      </c>
    </row>
    <row r="173" spans="1:12" ht="72" x14ac:dyDescent="0.25">
      <c r="A173" s="57">
        <v>900645</v>
      </c>
      <c r="B173" s="58"/>
      <c r="C173" s="63" t="s">
        <v>4779</v>
      </c>
      <c r="D173" s="50" t="s">
        <v>4780</v>
      </c>
      <c r="E173" s="60">
        <v>12.9</v>
      </c>
      <c r="F173" s="52">
        <v>7.5</v>
      </c>
      <c r="G173" s="52">
        <v>5.4</v>
      </c>
      <c r="H173" s="61">
        <v>0</v>
      </c>
      <c r="I173" s="13">
        <f t="shared" si="24"/>
        <v>10307250</v>
      </c>
      <c r="J173" s="12">
        <f t="shared" si="17"/>
        <v>41415000</v>
      </c>
      <c r="K173" s="13">
        <f t="shared" si="18"/>
        <v>24999000</v>
      </c>
      <c r="L173" s="12">
        <f t="shared" si="19"/>
        <v>37311000</v>
      </c>
    </row>
    <row r="174" spans="1:12" ht="36" x14ac:dyDescent="0.25">
      <c r="A174" s="57">
        <v>900646</v>
      </c>
      <c r="B174" s="58"/>
      <c r="C174" s="63" t="s">
        <v>4781</v>
      </c>
      <c r="D174" s="50"/>
      <c r="E174" s="60">
        <v>5</v>
      </c>
      <c r="F174" s="52">
        <v>5</v>
      </c>
      <c r="G174" s="52">
        <v>0</v>
      </c>
      <c r="H174" s="61">
        <v>0</v>
      </c>
      <c r="I174" s="13">
        <f t="shared" si="24"/>
        <v>2767500</v>
      </c>
      <c r="J174" s="12">
        <f t="shared" si="17"/>
        <v>9250000</v>
      </c>
      <c r="K174" s="13">
        <f t="shared" si="18"/>
        <v>9250000</v>
      </c>
      <c r="L174" s="12">
        <f t="shared" si="19"/>
        <v>9250000</v>
      </c>
    </row>
    <row r="175" spans="1:12" ht="90" x14ac:dyDescent="0.25">
      <c r="A175" s="57">
        <v>900650</v>
      </c>
      <c r="B175" s="58" t="s">
        <v>24</v>
      </c>
      <c r="C175" s="63" t="s">
        <v>4782</v>
      </c>
      <c r="D175" s="50"/>
      <c r="E175" s="60">
        <v>48.3</v>
      </c>
      <c r="F175" s="52">
        <v>28</v>
      </c>
      <c r="G175" s="52">
        <v>20.3</v>
      </c>
      <c r="H175" s="61">
        <v>4</v>
      </c>
      <c r="I175" s="13">
        <f t="shared" si="24"/>
        <v>38640000</v>
      </c>
      <c r="J175" s="12">
        <f t="shared" si="17"/>
        <v>155330000</v>
      </c>
      <c r="K175" s="13">
        <f t="shared" si="18"/>
        <v>93618000</v>
      </c>
      <c r="L175" s="12">
        <f t="shared" si="19"/>
        <v>139902000</v>
      </c>
    </row>
    <row r="176" spans="1:12" ht="36" x14ac:dyDescent="0.25">
      <c r="A176" s="57">
        <v>900655</v>
      </c>
      <c r="B176" s="58" t="s">
        <v>24</v>
      </c>
      <c r="C176" s="59" t="s">
        <v>4783</v>
      </c>
      <c r="D176" s="51"/>
      <c r="E176" s="60">
        <v>3.5</v>
      </c>
      <c r="F176" s="52">
        <v>2</v>
      </c>
      <c r="G176" s="52">
        <v>1.5</v>
      </c>
      <c r="H176" s="61">
        <v>0</v>
      </c>
      <c r="I176" s="13">
        <f t="shared" si="24"/>
        <v>2817000</v>
      </c>
      <c r="J176" s="12">
        <f t="shared" si="17"/>
        <v>11350000</v>
      </c>
      <c r="K176" s="13">
        <f t="shared" si="18"/>
        <v>6790000</v>
      </c>
      <c r="L176" s="12">
        <f t="shared" si="19"/>
        <v>10210000</v>
      </c>
    </row>
    <row r="177" spans="1:12" ht="54" x14ac:dyDescent="0.25">
      <c r="A177" s="57">
        <v>900665</v>
      </c>
      <c r="B177" s="58" t="s">
        <v>24</v>
      </c>
      <c r="C177" s="59" t="s">
        <v>4784</v>
      </c>
      <c r="D177" s="51"/>
      <c r="E177" s="60">
        <v>31.6</v>
      </c>
      <c r="F177" s="52">
        <v>20</v>
      </c>
      <c r="G177" s="52">
        <v>11.6</v>
      </c>
      <c r="H177" s="61">
        <v>0</v>
      </c>
      <c r="I177" s="13">
        <f t="shared" si="24"/>
        <v>24294000</v>
      </c>
      <c r="J177" s="12">
        <f t="shared" si="17"/>
        <v>96160000</v>
      </c>
      <c r="K177" s="13">
        <f t="shared" si="18"/>
        <v>60896000</v>
      </c>
      <c r="L177" s="12">
        <f t="shared" si="19"/>
        <v>87344000</v>
      </c>
    </row>
    <row r="178" spans="1:12" ht="180" x14ac:dyDescent="0.25">
      <c r="A178" s="57">
        <v>900670</v>
      </c>
      <c r="B178" s="58"/>
      <c r="C178" s="59" t="s">
        <v>4785</v>
      </c>
      <c r="D178" s="51"/>
      <c r="E178" s="60">
        <v>71.5</v>
      </c>
      <c r="F178" s="52">
        <v>41</v>
      </c>
      <c r="G178" s="52">
        <v>30.5</v>
      </c>
      <c r="H178" s="61">
        <v>4</v>
      </c>
      <c r="I178" s="13">
        <f t="shared" si="24"/>
        <v>57463500</v>
      </c>
      <c r="J178" s="12">
        <f t="shared" si="17"/>
        <v>231400000</v>
      </c>
      <c r="K178" s="13">
        <f t="shared" si="18"/>
        <v>138680000</v>
      </c>
      <c r="L178" s="12">
        <f t="shared" si="19"/>
        <v>208220000</v>
      </c>
    </row>
    <row r="179" spans="1:12" ht="180" x14ac:dyDescent="0.25">
      <c r="A179" s="57">
        <v>900672</v>
      </c>
      <c r="B179" s="58"/>
      <c r="C179" s="59" t="s">
        <v>4786</v>
      </c>
      <c r="D179" s="51"/>
      <c r="E179" s="60">
        <v>149.9</v>
      </c>
      <c r="F179" s="52">
        <v>89</v>
      </c>
      <c r="G179" s="52">
        <v>60.9</v>
      </c>
      <c r="H179" s="61">
        <v>4</v>
      </c>
      <c r="I179" s="13">
        <f t="shared" si="24"/>
        <v>118687500</v>
      </c>
      <c r="J179" s="12">
        <f t="shared" si="17"/>
        <v>475240000</v>
      </c>
      <c r="K179" s="13">
        <f t="shared" si="18"/>
        <v>290104000</v>
      </c>
      <c r="L179" s="12">
        <f t="shared" si="19"/>
        <v>428956000</v>
      </c>
    </row>
    <row r="180" spans="1:12" ht="198" x14ac:dyDescent="0.25">
      <c r="A180" s="57">
        <v>900673</v>
      </c>
      <c r="B180" s="58" t="s">
        <v>24</v>
      </c>
      <c r="C180" s="63" t="s">
        <v>4787</v>
      </c>
      <c r="D180" s="50"/>
      <c r="E180" s="60">
        <v>79.400000000000006</v>
      </c>
      <c r="F180" s="52">
        <v>46</v>
      </c>
      <c r="G180" s="52">
        <v>33.4</v>
      </c>
      <c r="H180" s="61">
        <v>0</v>
      </c>
      <c r="I180" s="13">
        <f t="shared" si="24"/>
        <v>63537000</v>
      </c>
      <c r="J180" s="12">
        <f t="shared" si="17"/>
        <v>255440000</v>
      </c>
      <c r="K180" s="13">
        <f t="shared" si="18"/>
        <v>153904000</v>
      </c>
      <c r="L180" s="12">
        <f t="shared" si="19"/>
        <v>230056000</v>
      </c>
    </row>
    <row r="181" spans="1:12" ht="72" x14ac:dyDescent="0.25">
      <c r="A181" s="57">
        <v>900674</v>
      </c>
      <c r="B181" s="58" t="s">
        <v>24</v>
      </c>
      <c r="C181" s="59" t="s">
        <v>4788</v>
      </c>
      <c r="D181" s="51"/>
      <c r="E181" s="60">
        <v>25.2</v>
      </c>
      <c r="F181" s="52">
        <v>15</v>
      </c>
      <c r="G181" s="52">
        <v>10.199999999999999</v>
      </c>
      <c r="H181" s="61">
        <v>0</v>
      </c>
      <c r="I181" s="13">
        <f t="shared" si="24"/>
        <v>19930500</v>
      </c>
      <c r="J181" s="12">
        <f t="shared" si="17"/>
        <v>79770000</v>
      </c>
      <c r="K181" s="13">
        <f t="shared" si="18"/>
        <v>48762000</v>
      </c>
      <c r="L181" s="12">
        <f t="shared" si="19"/>
        <v>72018000</v>
      </c>
    </row>
    <row r="182" spans="1:12" ht="198" x14ac:dyDescent="0.25">
      <c r="A182" s="57">
        <v>900675</v>
      </c>
      <c r="B182" s="58" t="s">
        <v>24</v>
      </c>
      <c r="C182" s="59" t="s">
        <v>4789</v>
      </c>
      <c r="D182" s="51" t="s">
        <v>4790</v>
      </c>
      <c r="E182" s="60">
        <v>56.7</v>
      </c>
      <c r="F182" s="52">
        <v>32</v>
      </c>
      <c r="G182" s="52">
        <v>24.7</v>
      </c>
      <c r="H182" s="61">
        <v>0</v>
      </c>
      <c r="I182" s="13">
        <f t="shared" si="24"/>
        <v>45870000</v>
      </c>
      <c r="J182" s="12">
        <f t="shared" si="17"/>
        <v>185170000</v>
      </c>
      <c r="K182" s="13">
        <f t="shared" si="18"/>
        <v>110082000</v>
      </c>
      <c r="L182" s="12">
        <f t="shared" si="19"/>
        <v>166398000</v>
      </c>
    </row>
    <row r="183" spans="1:12" ht="162" x14ac:dyDescent="0.25">
      <c r="A183" s="57">
        <v>900676</v>
      </c>
      <c r="B183" s="58"/>
      <c r="C183" s="59" t="s">
        <v>4791</v>
      </c>
      <c r="D183" s="51"/>
      <c r="E183" s="60">
        <v>168</v>
      </c>
      <c r="F183" s="52">
        <v>110</v>
      </c>
      <c r="G183" s="52">
        <v>58</v>
      </c>
      <c r="H183" s="61">
        <v>4</v>
      </c>
      <c r="I183" s="13">
        <f t="shared" si="24"/>
        <v>127005000</v>
      </c>
      <c r="J183" s="12">
        <f t="shared" si="17"/>
        <v>499300000</v>
      </c>
      <c r="K183" s="13">
        <f t="shared" si="18"/>
        <v>322980000</v>
      </c>
      <c r="L183" s="12">
        <f t="shared" si="19"/>
        <v>455220000</v>
      </c>
    </row>
    <row r="184" spans="1:12" ht="162" x14ac:dyDescent="0.25">
      <c r="A184" s="57">
        <v>900677</v>
      </c>
      <c r="B184" s="58"/>
      <c r="C184" s="59" t="s">
        <v>4792</v>
      </c>
      <c r="D184" s="51"/>
      <c r="E184" s="60">
        <v>237</v>
      </c>
      <c r="F184" s="52">
        <v>150</v>
      </c>
      <c r="G184" s="52">
        <v>87</v>
      </c>
      <c r="H184" s="61">
        <v>4</v>
      </c>
      <c r="I184" s="13">
        <f t="shared" si="24"/>
        <v>182205000</v>
      </c>
      <c r="J184" s="12">
        <f t="shared" si="17"/>
        <v>721200000</v>
      </c>
      <c r="K184" s="13">
        <f t="shared" si="18"/>
        <v>456720000</v>
      </c>
      <c r="L184" s="12">
        <f t="shared" si="19"/>
        <v>655080000</v>
      </c>
    </row>
    <row r="185" spans="1:12" ht="72" x14ac:dyDescent="0.25">
      <c r="A185" s="57">
        <v>900678</v>
      </c>
      <c r="B185" s="58"/>
      <c r="C185" s="59" t="s">
        <v>4793</v>
      </c>
      <c r="D185" s="51"/>
      <c r="E185" s="60">
        <v>178</v>
      </c>
      <c r="F185" s="52">
        <v>120</v>
      </c>
      <c r="G185" s="52">
        <v>58</v>
      </c>
      <c r="H185" s="61">
        <v>4</v>
      </c>
      <c r="I185" s="13">
        <f t="shared" si="24"/>
        <v>132540000</v>
      </c>
      <c r="J185" s="12">
        <f t="shared" si="17"/>
        <v>517800000</v>
      </c>
      <c r="K185" s="13">
        <f t="shared" si="18"/>
        <v>341480000</v>
      </c>
      <c r="L185" s="12">
        <f t="shared" si="19"/>
        <v>473720000</v>
      </c>
    </row>
    <row r="186" spans="1:12" ht="54" x14ac:dyDescent="0.25">
      <c r="A186" s="57">
        <v>900679</v>
      </c>
      <c r="B186" s="58"/>
      <c r="C186" s="59" t="s">
        <v>4794</v>
      </c>
      <c r="D186" s="51"/>
      <c r="E186" s="60">
        <v>133.5</v>
      </c>
      <c r="F186" s="52">
        <v>90</v>
      </c>
      <c r="G186" s="52">
        <v>43.5</v>
      </c>
      <c r="H186" s="61">
        <v>4</v>
      </c>
      <c r="I186" s="13">
        <f t="shared" si="24"/>
        <v>99405000</v>
      </c>
      <c r="J186" s="12">
        <f t="shared" si="17"/>
        <v>388350000</v>
      </c>
      <c r="K186" s="13">
        <f t="shared" si="18"/>
        <v>256110000</v>
      </c>
      <c r="L186" s="12">
        <f t="shared" si="19"/>
        <v>355290000</v>
      </c>
    </row>
    <row r="187" spans="1:12" ht="90" x14ac:dyDescent="0.25">
      <c r="A187" s="57">
        <v>900680</v>
      </c>
      <c r="B187" s="58"/>
      <c r="C187" s="59" t="s">
        <v>4795</v>
      </c>
      <c r="D187" s="51" t="s">
        <v>4796</v>
      </c>
      <c r="E187" s="60">
        <v>206.4</v>
      </c>
      <c r="F187" s="52">
        <v>131</v>
      </c>
      <c r="G187" s="52">
        <v>75.400000000000006</v>
      </c>
      <c r="H187" s="61">
        <v>4</v>
      </c>
      <c r="I187" s="13">
        <f t="shared" si="24"/>
        <v>158464500</v>
      </c>
      <c r="J187" s="12">
        <f t="shared" si="17"/>
        <v>626890000</v>
      </c>
      <c r="K187" s="13">
        <f t="shared" si="18"/>
        <v>397674000</v>
      </c>
      <c r="L187" s="12">
        <f t="shared" si="19"/>
        <v>569586000</v>
      </c>
    </row>
    <row r="188" spans="1:12" ht="90" x14ac:dyDescent="0.25">
      <c r="A188" s="57">
        <v>900681</v>
      </c>
      <c r="B188" s="58"/>
      <c r="C188" s="59" t="s">
        <v>4797</v>
      </c>
      <c r="D188" s="51" t="s">
        <v>4796</v>
      </c>
      <c r="E188" s="60">
        <v>162</v>
      </c>
      <c r="F188" s="52">
        <v>110</v>
      </c>
      <c r="G188" s="52">
        <v>52</v>
      </c>
      <c r="H188" s="61">
        <v>4</v>
      </c>
      <c r="I188" s="13">
        <f t="shared" si="24"/>
        <v>120165000</v>
      </c>
      <c r="J188" s="12">
        <f t="shared" si="17"/>
        <v>468700000</v>
      </c>
      <c r="K188" s="13">
        <f t="shared" si="18"/>
        <v>310620000</v>
      </c>
      <c r="L188" s="12">
        <f t="shared" si="19"/>
        <v>429180000</v>
      </c>
    </row>
    <row r="189" spans="1:12" ht="72" x14ac:dyDescent="0.25">
      <c r="A189" s="57">
        <v>900682</v>
      </c>
      <c r="B189" s="58" t="s">
        <v>24</v>
      </c>
      <c r="C189" s="59" t="s">
        <v>4798</v>
      </c>
      <c r="D189" s="51"/>
      <c r="E189" s="60">
        <v>23</v>
      </c>
      <c r="F189" s="52">
        <v>16</v>
      </c>
      <c r="G189" s="52">
        <v>7</v>
      </c>
      <c r="H189" s="61">
        <v>0</v>
      </c>
      <c r="I189" s="13">
        <f t="shared" si="24"/>
        <v>16836000</v>
      </c>
      <c r="J189" s="12">
        <f t="shared" si="17"/>
        <v>65300000</v>
      </c>
      <c r="K189" s="13">
        <f t="shared" si="18"/>
        <v>44020000</v>
      </c>
      <c r="L189" s="12">
        <f t="shared" si="19"/>
        <v>59980000</v>
      </c>
    </row>
    <row r="190" spans="1:12" ht="36" x14ac:dyDescent="0.25">
      <c r="A190" s="57">
        <v>900685</v>
      </c>
      <c r="B190" s="58"/>
      <c r="C190" s="63" t="s">
        <v>4799</v>
      </c>
      <c r="D190" s="50"/>
      <c r="E190" s="60">
        <v>175</v>
      </c>
      <c r="F190" s="52">
        <v>117</v>
      </c>
      <c r="G190" s="52">
        <v>58</v>
      </c>
      <c r="H190" s="61">
        <v>4</v>
      </c>
      <c r="I190" s="13">
        <f t="shared" si="24"/>
        <v>130879500</v>
      </c>
      <c r="J190" s="12">
        <f t="shared" si="17"/>
        <v>512250000</v>
      </c>
      <c r="K190" s="13">
        <f t="shared" si="18"/>
        <v>335930000</v>
      </c>
      <c r="L190" s="12">
        <f t="shared" si="19"/>
        <v>468170000</v>
      </c>
    </row>
    <row r="191" spans="1:12" ht="54" x14ac:dyDescent="0.25">
      <c r="A191" s="57">
        <v>900690</v>
      </c>
      <c r="B191" s="58"/>
      <c r="C191" s="59" t="s">
        <v>4800</v>
      </c>
      <c r="D191" s="51"/>
      <c r="E191" s="60">
        <v>189</v>
      </c>
      <c r="F191" s="52">
        <v>131</v>
      </c>
      <c r="G191" s="52">
        <v>58</v>
      </c>
      <c r="H191" s="61">
        <v>4</v>
      </c>
      <c r="I191" s="13">
        <f t="shared" si="24"/>
        <v>138628500</v>
      </c>
      <c r="J191" s="12">
        <f t="shared" si="17"/>
        <v>538150000</v>
      </c>
      <c r="K191" s="13">
        <f t="shared" si="18"/>
        <v>361830000</v>
      </c>
      <c r="L191" s="12">
        <f t="shared" si="19"/>
        <v>494070000</v>
      </c>
    </row>
    <row r="192" spans="1:12" ht="36" x14ac:dyDescent="0.25">
      <c r="A192" s="57">
        <v>900695</v>
      </c>
      <c r="B192" s="58"/>
      <c r="C192" s="59" t="s">
        <v>4801</v>
      </c>
      <c r="D192" s="51"/>
      <c r="E192" s="60">
        <v>141.80000000000001</v>
      </c>
      <c r="F192" s="52">
        <v>91</v>
      </c>
      <c r="G192" s="52">
        <v>50.8</v>
      </c>
      <c r="H192" s="61">
        <v>4</v>
      </c>
      <c r="I192" s="13">
        <f t="shared" si="24"/>
        <v>108280500</v>
      </c>
      <c r="J192" s="12">
        <f t="shared" si="17"/>
        <v>427430000</v>
      </c>
      <c r="K192" s="13">
        <f t="shared" si="18"/>
        <v>272998000</v>
      </c>
      <c r="L192" s="12">
        <f t="shared" si="19"/>
        <v>388822000</v>
      </c>
    </row>
    <row r="193" spans="1:12" ht="144" x14ac:dyDescent="0.25">
      <c r="A193" s="57">
        <v>900698</v>
      </c>
      <c r="B193" s="58" t="s">
        <v>16</v>
      </c>
      <c r="C193" s="59" t="s">
        <v>4802</v>
      </c>
      <c r="D193" s="51"/>
      <c r="E193" s="60">
        <v>180</v>
      </c>
      <c r="F193" s="52">
        <v>180</v>
      </c>
      <c r="G193" s="52">
        <v>0</v>
      </c>
      <c r="H193" s="61">
        <v>45</v>
      </c>
      <c r="I193" s="13">
        <f t="shared" si="24"/>
        <v>99630000</v>
      </c>
      <c r="J193" s="12">
        <f t="shared" si="17"/>
        <v>333000000</v>
      </c>
      <c r="K193" s="13">
        <f t="shared" si="18"/>
        <v>333000000</v>
      </c>
      <c r="L193" s="12">
        <f t="shared" si="19"/>
        <v>333000000</v>
      </c>
    </row>
    <row r="194" spans="1:12" ht="54" x14ac:dyDescent="0.25">
      <c r="A194" s="57">
        <v>900699</v>
      </c>
      <c r="B194" s="58"/>
      <c r="C194" s="59" t="s">
        <v>4803</v>
      </c>
      <c r="D194" s="51"/>
      <c r="E194" s="60">
        <v>112</v>
      </c>
      <c r="F194" s="52">
        <v>112</v>
      </c>
      <c r="G194" s="52">
        <v>0</v>
      </c>
      <c r="H194" s="61">
        <v>30</v>
      </c>
      <c r="I194" s="13">
        <f t="shared" si="24"/>
        <v>61992000</v>
      </c>
      <c r="J194" s="12">
        <f t="shared" si="17"/>
        <v>207200000</v>
      </c>
      <c r="K194" s="13">
        <f t="shared" si="18"/>
        <v>207200000</v>
      </c>
      <c r="L194" s="12">
        <f t="shared" si="19"/>
        <v>207200000</v>
      </c>
    </row>
    <row r="195" spans="1:12" ht="162" x14ac:dyDescent="0.25">
      <c r="A195" s="57">
        <v>900700</v>
      </c>
      <c r="B195" s="58"/>
      <c r="C195" s="59" t="s">
        <v>4804</v>
      </c>
      <c r="D195" s="51"/>
      <c r="E195" s="60">
        <v>83.6</v>
      </c>
      <c r="F195" s="52">
        <v>57.5</v>
      </c>
      <c r="G195" s="52">
        <v>26.1</v>
      </c>
      <c r="H195" s="61">
        <v>4</v>
      </c>
      <c r="I195" s="13">
        <f t="shared" si="24"/>
        <v>61580250</v>
      </c>
      <c r="J195" s="12">
        <f t="shared" ref="J195:J258" si="25">F195*1850000+G195*5100000</f>
        <v>239485000</v>
      </c>
      <c r="K195" s="13">
        <f t="shared" ref="K195:K258" si="26">F195*1850000+G195*2060000</f>
        <v>160141000</v>
      </c>
      <c r="L195" s="12">
        <f t="shared" ref="L195:L258" si="27">F195*1850000+G195*4340000</f>
        <v>219649000</v>
      </c>
    </row>
    <row r="196" spans="1:12" ht="162" x14ac:dyDescent="0.25">
      <c r="A196" s="57">
        <v>900705</v>
      </c>
      <c r="B196" s="58" t="s">
        <v>24</v>
      </c>
      <c r="C196" s="59" t="s">
        <v>4805</v>
      </c>
      <c r="D196" s="51"/>
      <c r="E196" s="60">
        <v>8.1999999999999993</v>
      </c>
      <c r="F196" s="52">
        <v>6</v>
      </c>
      <c r="G196" s="52">
        <v>2.2000000000000002</v>
      </c>
      <c r="H196" s="61">
        <v>0</v>
      </c>
      <c r="I196" s="13">
        <f t="shared" si="24"/>
        <v>5829000</v>
      </c>
      <c r="J196" s="12">
        <f t="shared" si="25"/>
        <v>22320000</v>
      </c>
      <c r="K196" s="13">
        <f t="shared" si="26"/>
        <v>15632000</v>
      </c>
      <c r="L196" s="12">
        <f t="shared" si="27"/>
        <v>20648000</v>
      </c>
    </row>
    <row r="197" spans="1:12" ht="90" x14ac:dyDescent="0.25">
      <c r="A197" s="57">
        <v>900706</v>
      </c>
      <c r="B197" s="58"/>
      <c r="C197" s="59" t="s">
        <v>4806</v>
      </c>
      <c r="D197" s="51"/>
      <c r="E197" s="60">
        <v>141</v>
      </c>
      <c r="F197" s="52">
        <v>101</v>
      </c>
      <c r="G197" s="52">
        <v>40</v>
      </c>
      <c r="H197" s="61">
        <v>4</v>
      </c>
      <c r="I197" s="13">
        <f t="shared" si="24"/>
        <v>101503500</v>
      </c>
      <c r="J197" s="12">
        <f t="shared" si="25"/>
        <v>390850000</v>
      </c>
      <c r="K197" s="13">
        <f t="shared" si="26"/>
        <v>269250000</v>
      </c>
      <c r="L197" s="12">
        <f t="shared" si="27"/>
        <v>360450000</v>
      </c>
    </row>
    <row r="198" spans="1:12" ht="108" x14ac:dyDescent="0.25">
      <c r="A198" s="57">
        <v>900707</v>
      </c>
      <c r="B198" s="58" t="s">
        <v>24</v>
      </c>
      <c r="C198" s="59" t="s">
        <v>4807</v>
      </c>
      <c r="D198" s="51"/>
      <c r="E198" s="60">
        <v>83.5</v>
      </c>
      <c r="F198" s="52">
        <v>58.5</v>
      </c>
      <c r="G198" s="52">
        <v>25</v>
      </c>
      <c r="H198" s="61">
        <v>0</v>
      </c>
      <c r="I198" s="13">
        <f t="shared" si="24"/>
        <v>60879750</v>
      </c>
      <c r="J198" s="12">
        <f t="shared" si="25"/>
        <v>235725000</v>
      </c>
      <c r="K198" s="13">
        <f t="shared" si="26"/>
        <v>159725000</v>
      </c>
      <c r="L198" s="12">
        <f t="shared" si="27"/>
        <v>216725000</v>
      </c>
    </row>
    <row r="199" spans="1:12" ht="180" x14ac:dyDescent="0.25">
      <c r="A199" s="57">
        <v>900708</v>
      </c>
      <c r="B199" s="58"/>
      <c r="C199" s="59" t="s">
        <v>4808</v>
      </c>
      <c r="D199" s="51"/>
      <c r="E199" s="60">
        <v>99</v>
      </c>
      <c r="F199" s="52">
        <v>69</v>
      </c>
      <c r="G199" s="52">
        <v>30</v>
      </c>
      <c r="H199" s="61">
        <v>30</v>
      </c>
      <c r="I199" s="13">
        <f t="shared" si="24"/>
        <v>72391500</v>
      </c>
      <c r="J199" s="12">
        <f t="shared" si="25"/>
        <v>280650000</v>
      </c>
      <c r="K199" s="13">
        <f t="shared" si="26"/>
        <v>189450000</v>
      </c>
      <c r="L199" s="12">
        <f t="shared" si="27"/>
        <v>257850000</v>
      </c>
    </row>
    <row r="200" spans="1:12" ht="19.5" x14ac:dyDescent="0.25">
      <c r="A200" s="57">
        <v>900710</v>
      </c>
      <c r="B200" s="58"/>
      <c r="C200" s="59" t="s">
        <v>4809</v>
      </c>
      <c r="D200" s="51"/>
      <c r="E200" s="60">
        <v>1</v>
      </c>
      <c r="F200" s="52">
        <v>0.3</v>
      </c>
      <c r="G200" s="52">
        <v>0.7</v>
      </c>
      <c r="H200" s="61">
        <v>0</v>
      </c>
      <c r="I200" s="13">
        <f t="shared" si="24"/>
        <v>964050</v>
      </c>
      <c r="J200" s="12">
        <f t="shared" si="25"/>
        <v>4125000</v>
      </c>
      <c r="K200" s="13">
        <f t="shared" si="26"/>
        <v>1997000</v>
      </c>
      <c r="L200" s="12">
        <f t="shared" si="27"/>
        <v>3593000</v>
      </c>
    </row>
    <row r="201" spans="1:12" ht="90" x14ac:dyDescent="0.25">
      <c r="A201" s="57">
        <v>900715</v>
      </c>
      <c r="B201" s="58"/>
      <c r="C201" s="59" t="s">
        <v>4810</v>
      </c>
      <c r="D201" s="51"/>
      <c r="E201" s="60">
        <v>26.5</v>
      </c>
      <c r="F201" s="52">
        <v>17.5</v>
      </c>
      <c r="G201" s="52">
        <v>9</v>
      </c>
      <c r="H201" s="61">
        <v>0</v>
      </c>
      <c r="I201" s="13">
        <f t="shared" si="24"/>
        <v>19946250</v>
      </c>
      <c r="J201" s="12">
        <f t="shared" si="25"/>
        <v>78275000</v>
      </c>
      <c r="K201" s="13">
        <f t="shared" si="26"/>
        <v>50915000</v>
      </c>
      <c r="L201" s="12">
        <f t="shared" si="27"/>
        <v>71435000</v>
      </c>
    </row>
    <row r="202" spans="1:12" ht="54" x14ac:dyDescent="0.25">
      <c r="A202" s="57">
        <v>900716</v>
      </c>
      <c r="B202" s="58"/>
      <c r="C202" s="59" t="s">
        <v>4811</v>
      </c>
      <c r="D202" s="51"/>
      <c r="E202" s="60">
        <v>3</v>
      </c>
      <c r="F202" s="52">
        <v>2</v>
      </c>
      <c r="G202" s="52">
        <v>1</v>
      </c>
      <c r="H202" s="61">
        <v>0</v>
      </c>
      <c r="I202" s="13">
        <f t="shared" si="24"/>
        <v>2247000</v>
      </c>
      <c r="J202" s="12">
        <f t="shared" si="25"/>
        <v>8800000</v>
      </c>
      <c r="K202" s="13">
        <f t="shared" si="26"/>
        <v>5760000</v>
      </c>
      <c r="L202" s="12">
        <f t="shared" si="27"/>
        <v>8040000</v>
      </c>
    </row>
    <row r="203" spans="1:12" ht="19.5" x14ac:dyDescent="0.25">
      <c r="A203" s="57">
        <v>900725</v>
      </c>
      <c r="B203" s="58"/>
      <c r="C203" s="59" t="s">
        <v>4812</v>
      </c>
      <c r="D203" s="51"/>
      <c r="E203" s="60">
        <v>1.1000000000000001</v>
      </c>
      <c r="F203" s="52">
        <v>0.7</v>
      </c>
      <c r="G203" s="52">
        <v>0.4</v>
      </c>
      <c r="H203" s="61">
        <v>0</v>
      </c>
      <c r="I203" s="13">
        <f t="shared" si="24"/>
        <v>843450</v>
      </c>
      <c r="J203" s="12">
        <f t="shared" si="25"/>
        <v>3335000</v>
      </c>
      <c r="K203" s="13">
        <f t="shared" si="26"/>
        <v>2119000</v>
      </c>
      <c r="L203" s="12">
        <f t="shared" si="27"/>
        <v>3031000</v>
      </c>
    </row>
    <row r="204" spans="1:12" ht="90" x14ac:dyDescent="0.25">
      <c r="A204" s="57">
        <v>900730</v>
      </c>
      <c r="B204" s="58"/>
      <c r="C204" s="59" t="s">
        <v>4813</v>
      </c>
      <c r="D204" s="51"/>
      <c r="E204" s="60">
        <v>4.5</v>
      </c>
      <c r="F204" s="52">
        <v>4.5</v>
      </c>
      <c r="G204" s="52">
        <v>0</v>
      </c>
      <c r="H204" s="61">
        <v>0</v>
      </c>
      <c r="I204" s="13">
        <f t="shared" si="24"/>
        <v>2490750</v>
      </c>
      <c r="J204" s="12">
        <f t="shared" si="25"/>
        <v>8325000</v>
      </c>
      <c r="K204" s="13">
        <f t="shared" si="26"/>
        <v>8325000</v>
      </c>
      <c r="L204" s="12">
        <f t="shared" si="27"/>
        <v>8325000</v>
      </c>
    </row>
    <row r="205" spans="1:12" ht="54" x14ac:dyDescent="0.25">
      <c r="A205" s="57">
        <v>900735</v>
      </c>
      <c r="B205" s="58" t="s">
        <v>24</v>
      </c>
      <c r="C205" s="59" t="s">
        <v>4814</v>
      </c>
      <c r="D205" s="51"/>
      <c r="E205" s="60">
        <v>27</v>
      </c>
      <c r="F205" s="52">
        <v>18</v>
      </c>
      <c r="G205" s="52">
        <v>9</v>
      </c>
      <c r="H205" s="61">
        <v>0</v>
      </c>
      <c r="I205" s="13">
        <f t="shared" si="24"/>
        <v>20223000</v>
      </c>
      <c r="J205" s="12">
        <f t="shared" si="25"/>
        <v>79200000</v>
      </c>
      <c r="K205" s="13">
        <f t="shared" si="26"/>
        <v>51840000</v>
      </c>
      <c r="L205" s="12">
        <f t="shared" si="27"/>
        <v>72360000</v>
      </c>
    </row>
    <row r="206" spans="1:12" ht="36" x14ac:dyDescent="0.25">
      <c r="A206" s="57">
        <v>900736</v>
      </c>
      <c r="B206" s="58" t="s">
        <v>24</v>
      </c>
      <c r="C206" s="59" t="s">
        <v>4815</v>
      </c>
      <c r="D206" s="51"/>
      <c r="E206" s="60">
        <v>15</v>
      </c>
      <c r="F206" s="52">
        <v>10</v>
      </c>
      <c r="G206" s="52">
        <v>5</v>
      </c>
      <c r="H206" s="61">
        <v>0</v>
      </c>
      <c r="I206" s="13">
        <f t="shared" si="24"/>
        <v>11235000</v>
      </c>
      <c r="J206" s="12">
        <f t="shared" si="25"/>
        <v>44000000</v>
      </c>
      <c r="K206" s="13">
        <f t="shared" si="26"/>
        <v>28800000</v>
      </c>
      <c r="L206" s="12">
        <f t="shared" si="27"/>
        <v>40200000</v>
      </c>
    </row>
    <row r="207" spans="1:12" ht="36" x14ac:dyDescent="0.25">
      <c r="A207" s="57">
        <v>900740</v>
      </c>
      <c r="B207" s="58"/>
      <c r="C207" s="59" t="s">
        <v>4816</v>
      </c>
      <c r="D207" s="51"/>
      <c r="E207" s="60">
        <v>14.7</v>
      </c>
      <c r="F207" s="52">
        <v>10</v>
      </c>
      <c r="G207" s="52">
        <v>4.7</v>
      </c>
      <c r="H207" s="61">
        <v>0</v>
      </c>
      <c r="I207" s="13">
        <f t="shared" si="24"/>
        <v>10893000</v>
      </c>
      <c r="J207" s="12">
        <f t="shared" si="25"/>
        <v>42470000</v>
      </c>
      <c r="K207" s="13">
        <f t="shared" si="26"/>
        <v>28182000</v>
      </c>
      <c r="L207" s="12">
        <f t="shared" si="27"/>
        <v>38898000</v>
      </c>
    </row>
    <row r="208" spans="1:12" ht="54" x14ac:dyDescent="0.25">
      <c r="A208" s="57">
        <v>900745</v>
      </c>
      <c r="B208" s="58"/>
      <c r="C208" s="59" t="s">
        <v>4817</v>
      </c>
      <c r="D208" s="51"/>
      <c r="E208" s="60">
        <v>15</v>
      </c>
      <c r="F208" s="52">
        <v>10</v>
      </c>
      <c r="G208" s="52">
        <v>5</v>
      </c>
      <c r="H208" s="61">
        <v>0</v>
      </c>
      <c r="I208" s="13">
        <f t="shared" si="24"/>
        <v>11235000</v>
      </c>
      <c r="J208" s="12">
        <f t="shared" si="25"/>
        <v>44000000</v>
      </c>
      <c r="K208" s="13">
        <f t="shared" si="26"/>
        <v>28800000</v>
      </c>
      <c r="L208" s="12">
        <f t="shared" si="27"/>
        <v>40200000</v>
      </c>
    </row>
    <row r="209" spans="1:12" ht="54" x14ac:dyDescent="0.25">
      <c r="A209" s="57">
        <v>900750</v>
      </c>
      <c r="B209" s="58"/>
      <c r="C209" s="59" t="s">
        <v>4818</v>
      </c>
      <c r="D209" s="51"/>
      <c r="E209" s="60">
        <v>18</v>
      </c>
      <c r="F209" s="52">
        <v>12</v>
      </c>
      <c r="G209" s="52">
        <v>6</v>
      </c>
      <c r="H209" s="61">
        <v>0</v>
      </c>
      <c r="I209" s="13">
        <f t="shared" si="24"/>
        <v>13482000</v>
      </c>
      <c r="J209" s="12">
        <f t="shared" si="25"/>
        <v>52800000</v>
      </c>
      <c r="K209" s="13">
        <f t="shared" si="26"/>
        <v>34560000</v>
      </c>
      <c r="L209" s="12">
        <f t="shared" si="27"/>
        <v>48240000</v>
      </c>
    </row>
    <row r="210" spans="1:12" ht="36" x14ac:dyDescent="0.25">
      <c r="A210" s="57">
        <v>900755</v>
      </c>
      <c r="B210" s="58"/>
      <c r="C210" s="59" t="s">
        <v>4819</v>
      </c>
      <c r="D210" s="51"/>
      <c r="E210" s="60">
        <v>39</v>
      </c>
      <c r="F210" s="52">
        <v>19</v>
      </c>
      <c r="G210" s="52">
        <v>20</v>
      </c>
      <c r="H210" s="61">
        <v>0</v>
      </c>
      <c r="I210" s="13">
        <f t="shared" si="24"/>
        <v>33316500</v>
      </c>
      <c r="J210" s="12">
        <f t="shared" si="25"/>
        <v>137150000</v>
      </c>
      <c r="K210" s="13">
        <f t="shared" si="26"/>
        <v>76350000</v>
      </c>
      <c r="L210" s="12">
        <f t="shared" si="27"/>
        <v>121950000</v>
      </c>
    </row>
    <row r="211" spans="1:12" ht="36" x14ac:dyDescent="0.25">
      <c r="A211" s="57">
        <v>900760</v>
      </c>
      <c r="B211" s="58"/>
      <c r="C211" s="59" t="s">
        <v>4820</v>
      </c>
      <c r="D211" s="51"/>
      <c r="E211" s="60">
        <v>4.5</v>
      </c>
      <c r="F211" s="52">
        <v>4.5</v>
      </c>
      <c r="G211" s="52">
        <v>0</v>
      </c>
      <c r="H211" s="61">
        <v>0</v>
      </c>
      <c r="I211" s="13">
        <f t="shared" si="24"/>
        <v>2490750</v>
      </c>
      <c r="J211" s="12">
        <f t="shared" si="25"/>
        <v>8325000</v>
      </c>
      <c r="K211" s="13">
        <f t="shared" si="26"/>
        <v>8325000</v>
      </c>
      <c r="L211" s="12">
        <f t="shared" si="27"/>
        <v>8325000</v>
      </c>
    </row>
    <row r="212" spans="1:12" ht="90" x14ac:dyDescent="0.25">
      <c r="A212" s="57">
        <v>900765</v>
      </c>
      <c r="B212" s="58"/>
      <c r="C212" s="59" t="s">
        <v>4821</v>
      </c>
      <c r="D212" s="51"/>
      <c r="E212" s="60">
        <v>6.8</v>
      </c>
      <c r="F212" s="52">
        <v>3.9</v>
      </c>
      <c r="G212" s="52">
        <v>2.9</v>
      </c>
      <c r="H212" s="61">
        <v>0</v>
      </c>
      <c r="I212" s="13">
        <f t="shared" si="24"/>
        <v>5464650</v>
      </c>
      <c r="J212" s="12">
        <f t="shared" si="25"/>
        <v>22005000</v>
      </c>
      <c r="K212" s="13">
        <f t="shared" si="26"/>
        <v>13189000</v>
      </c>
      <c r="L212" s="12">
        <f t="shared" si="27"/>
        <v>19801000</v>
      </c>
    </row>
    <row r="213" spans="1:12" ht="54" x14ac:dyDescent="0.25">
      <c r="A213" s="57">
        <v>900770</v>
      </c>
      <c r="B213" s="58"/>
      <c r="C213" s="59" t="s">
        <v>4822</v>
      </c>
      <c r="D213" s="51" t="s">
        <v>4823</v>
      </c>
      <c r="E213" s="60">
        <v>4</v>
      </c>
      <c r="F213" s="52">
        <v>2.5</v>
      </c>
      <c r="G213" s="52">
        <v>1.5</v>
      </c>
      <c r="H213" s="61">
        <v>0</v>
      </c>
      <c r="I213" s="13">
        <f t="shared" si="24"/>
        <v>3093750</v>
      </c>
      <c r="J213" s="12">
        <f t="shared" si="25"/>
        <v>12275000</v>
      </c>
      <c r="K213" s="13">
        <f t="shared" si="26"/>
        <v>7715000</v>
      </c>
      <c r="L213" s="12">
        <f t="shared" si="27"/>
        <v>11135000</v>
      </c>
    </row>
    <row r="214" spans="1:12" ht="90" x14ac:dyDescent="0.25">
      <c r="A214" s="57">
        <v>900771</v>
      </c>
      <c r="B214" s="58"/>
      <c r="C214" s="59" t="s">
        <v>4824</v>
      </c>
      <c r="D214" s="51"/>
      <c r="E214" s="60">
        <v>5</v>
      </c>
      <c r="F214" s="52">
        <v>2.8</v>
      </c>
      <c r="G214" s="52">
        <v>2.2000000000000002</v>
      </c>
      <c r="H214" s="61">
        <v>0</v>
      </c>
      <c r="I214" s="13">
        <f t="shared" si="24"/>
        <v>4057800</v>
      </c>
      <c r="J214" s="12">
        <f t="shared" si="25"/>
        <v>16400000</v>
      </c>
      <c r="K214" s="13">
        <f t="shared" si="26"/>
        <v>9712000</v>
      </c>
      <c r="L214" s="12">
        <f t="shared" si="27"/>
        <v>14728000</v>
      </c>
    </row>
    <row r="215" spans="1:12" ht="54" x14ac:dyDescent="0.25">
      <c r="A215" s="57">
        <v>900775</v>
      </c>
      <c r="B215" s="58"/>
      <c r="C215" s="59" t="s">
        <v>4825</v>
      </c>
      <c r="D215" s="51"/>
      <c r="E215" s="60">
        <v>4.5</v>
      </c>
      <c r="F215" s="52">
        <v>3</v>
      </c>
      <c r="G215" s="52">
        <v>1.5</v>
      </c>
      <c r="H215" s="61">
        <v>0</v>
      </c>
      <c r="I215" s="13">
        <f t="shared" si="24"/>
        <v>3370500</v>
      </c>
      <c r="J215" s="12">
        <f t="shared" si="25"/>
        <v>13200000</v>
      </c>
      <c r="K215" s="13">
        <f t="shared" si="26"/>
        <v>8640000</v>
      </c>
      <c r="L215" s="12">
        <f t="shared" si="27"/>
        <v>12060000</v>
      </c>
    </row>
    <row r="216" spans="1:12" ht="36" x14ac:dyDescent="0.25">
      <c r="A216" s="57">
        <v>900780</v>
      </c>
      <c r="B216" s="58"/>
      <c r="C216" s="59" t="s">
        <v>4826</v>
      </c>
      <c r="D216" s="51"/>
      <c r="E216" s="60">
        <v>14</v>
      </c>
      <c r="F216" s="52">
        <v>9.5</v>
      </c>
      <c r="G216" s="52">
        <v>4.5</v>
      </c>
      <c r="H216" s="61">
        <v>0</v>
      </c>
      <c r="I216" s="13">
        <f t="shared" si="24"/>
        <v>10388250</v>
      </c>
      <c r="J216" s="12">
        <f t="shared" si="25"/>
        <v>40525000</v>
      </c>
      <c r="K216" s="13">
        <f t="shared" si="26"/>
        <v>26845000</v>
      </c>
      <c r="L216" s="12">
        <f t="shared" si="27"/>
        <v>37105000</v>
      </c>
    </row>
    <row r="217" spans="1:12" ht="36" x14ac:dyDescent="0.25">
      <c r="A217" s="57">
        <v>900781</v>
      </c>
      <c r="B217" s="58"/>
      <c r="C217" s="59" t="s">
        <v>4827</v>
      </c>
      <c r="D217" s="51"/>
      <c r="E217" s="60">
        <v>18</v>
      </c>
      <c r="F217" s="52">
        <v>12</v>
      </c>
      <c r="G217" s="52">
        <v>6</v>
      </c>
      <c r="H217" s="61">
        <v>0</v>
      </c>
      <c r="I217" s="13">
        <f t="shared" si="24"/>
        <v>13482000</v>
      </c>
      <c r="J217" s="12">
        <f t="shared" si="25"/>
        <v>52800000</v>
      </c>
      <c r="K217" s="13">
        <f t="shared" si="26"/>
        <v>34560000</v>
      </c>
      <c r="L217" s="12">
        <f t="shared" si="27"/>
        <v>48240000</v>
      </c>
    </row>
    <row r="218" spans="1:12" ht="36" x14ac:dyDescent="0.25">
      <c r="A218" s="57">
        <v>900782</v>
      </c>
      <c r="B218" s="58" t="s">
        <v>24</v>
      </c>
      <c r="C218" s="59" t="s">
        <v>4828</v>
      </c>
      <c r="D218" s="51"/>
      <c r="E218" s="60">
        <v>6</v>
      </c>
      <c r="F218" s="52">
        <v>4</v>
      </c>
      <c r="G218" s="52">
        <v>2</v>
      </c>
      <c r="H218" s="61">
        <v>0</v>
      </c>
      <c r="I218" s="13">
        <f t="shared" si="24"/>
        <v>4494000</v>
      </c>
      <c r="J218" s="12">
        <f t="shared" si="25"/>
        <v>17600000</v>
      </c>
      <c r="K218" s="13">
        <f t="shared" si="26"/>
        <v>11520000</v>
      </c>
      <c r="L218" s="12">
        <f t="shared" si="27"/>
        <v>16080000</v>
      </c>
    </row>
    <row r="219" spans="1:12" ht="36" x14ac:dyDescent="0.25">
      <c r="A219" s="57">
        <v>900785</v>
      </c>
      <c r="B219" s="58"/>
      <c r="C219" s="59" t="s">
        <v>4829</v>
      </c>
      <c r="D219" s="51"/>
      <c r="E219" s="60">
        <v>8</v>
      </c>
      <c r="F219" s="52">
        <v>5.5</v>
      </c>
      <c r="G219" s="52">
        <v>2.5</v>
      </c>
      <c r="H219" s="61">
        <v>0</v>
      </c>
      <c r="I219" s="13">
        <f t="shared" si="24"/>
        <v>5894250</v>
      </c>
      <c r="J219" s="12">
        <f t="shared" si="25"/>
        <v>22925000</v>
      </c>
      <c r="K219" s="13">
        <f t="shared" si="26"/>
        <v>15325000</v>
      </c>
      <c r="L219" s="12">
        <f t="shared" si="27"/>
        <v>21025000</v>
      </c>
    </row>
    <row r="220" spans="1:12" ht="54" x14ac:dyDescent="0.25">
      <c r="A220" s="57">
        <v>900790</v>
      </c>
      <c r="B220" s="58"/>
      <c r="C220" s="59" t="s">
        <v>4830</v>
      </c>
      <c r="D220" s="51"/>
      <c r="E220" s="60">
        <v>21</v>
      </c>
      <c r="F220" s="52">
        <v>14</v>
      </c>
      <c r="G220" s="52">
        <v>7</v>
      </c>
      <c r="H220" s="61">
        <v>0</v>
      </c>
      <c r="I220" s="13">
        <f t="shared" si="24"/>
        <v>15729000</v>
      </c>
      <c r="J220" s="12">
        <f t="shared" si="25"/>
        <v>61600000</v>
      </c>
      <c r="K220" s="13">
        <f t="shared" si="26"/>
        <v>40320000</v>
      </c>
      <c r="L220" s="12">
        <f t="shared" si="27"/>
        <v>56280000</v>
      </c>
    </row>
    <row r="221" spans="1:12" ht="54" x14ac:dyDescent="0.25">
      <c r="A221" s="57">
        <v>900795</v>
      </c>
      <c r="B221" s="58"/>
      <c r="C221" s="59" t="s">
        <v>4831</v>
      </c>
      <c r="D221" s="51"/>
      <c r="E221" s="60">
        <v>24</v>
      </c>
      <c r="F221" s="52">
        <v>16</v>
      </c>
      <c r="G221" s="52">
        <v>8</v>
      </c>
      <c r="H221" s="61">
        <v>0</v>
      </c>
      <c r="I221" s="13">
        <f t="shared" si="24"/>
        <v>17976000</v>
      </c>
      <c r="J221" s="12">
        <f t="shared" si="25"/>
        <v>70400000</v>
      </c>
      <c r="K221" s="13">
        <f t="shared" si="26"/>
        <v>46080000</v>
      </c>
      <c r="L221" s="12">
        <f t="shared" si="27"/>
        <v>64320000</v>
      </c>
    </row>
    <row r="222" spans="1:12" ht="36" x14ac:dyDescent="0.25">
      <c r="A222" s="57">
        <v>900797</v>
      </c>
      <c r="B222" s="58" t="s">
        <v>24</v>
      </c>
      <c r="C222" s="59" t="s">
        <v>4832</v>
      </c>
      <c r="D222" s="51"/>
      <c r="E222" s="60">
        <v>7.9</v>
      </c>
      <c r="F222" s="52">
        <v>5</v>
      </c>
      <c r="G222" s="52">
        <v>2.9</v>
      </c>
      <c r="H222" s="61">
        <v>0</v>
      </c>
      <c r="I222" s="13">
        <f t="shared" si="24"/>
        <v>6073500</v>
      </c>
      <c r="J222" s="12">
        <f t="shared" si="25"/>
        <v>24040000</v>
      </c>
      <c r="K222" s="13">
        <f t="shared" si="26"/>
        <v>15224000</v>
      </c>
      <c r="L222" s="12">
        <f t="shared" si="27"/>
        <v>21836000</v>
      </c>
    </row>
    <row r="223" spans="1:12" ht="126" x14ac:dyDescent="0.25">
      <c r="A223" s="57">
        <v>900800</v>
      </c>
      <c r="B223" s="58"/>
      <c r="C223" s="59" t="s">
        <v>4833</v>
      </c>
      <c r="D223" s="51"/>
      <c r="E223" s="60">
        <v>5.7</v>
      </c>
      <c r="F223" s="52">
        <v>3.8</v>
      </c>
      <c r="G223" s="52">
        <v>1.9</v>
      </c>
      <c r="H223" s="61">
        <v>0</v>
      </c>
      <c r="I223" s="13">
        <f t="shared" si="24"/>
        <v>4269300</v>
      </c>
      <c r="J223" s="12">
        <f t="shared" si="25"/>
        <v>16720000</v>
      </c>
      <c r="K223" s="13">
        <f t="shared" si="26"/>
        <v>10944000</v>
      </c>
      <c r="L223" s="12">
        <f t="shared" si="27"/>
        <v>15276000</v>
      </c>
    </row>
    <row r="224" spans="1:12" ht="72" x14ac:dyDescent="0.25">
      <c r="A224" s="57">
        <v>900801</v>
      </c>
      <c r="B224" s="58" t="s">
        <v>16</v>
      </c>
      <c r="C224" s="59" t="s">
        <v>4834</v>
      </c>
      <c r="D224" s="51"/>
      <c r="E224" s="60">
        <v>1.5</v>
      </c>
      <c r="F224" s="52">
        <v>0.8</v>
      </c>
      <c r="G224" s="52">
        <v>0.7</v>
      </c>
      <c r="H224" s="61">
        <v>0</v>
      </c>
      <c r="I224" s="13">
        <f t="shared" si="24"/>
        <v>1240800</v>
      </c>
      <c r="J224" s="12">
        <f t="shared" si="25"/>
        <v>5050000</v>
      </c>
      <c r="K224" s="13">
        <f t="shared" si="26"/>
        <v>2922000</v>
      </c>
      <c r="L224" s="12">
        <f t="shared" si="27"/>
        <v>4518000</v>
      </c>
    </row>
    <row r="225" spans="1:12" ht="19.5" x14ac:dyDescent="0.25">
      <c r="A225" s="57">
        <v>900802</v>
      </c>
      <c r="B225" s="58"/>
      <c r="C225" s="59" t="s">
        <v>4835</v>
      </c>
      <c r="D225" s="51"/>
      <c r="E225" s="60">
        <v>5.6</v>
      </c>
      <c r="F225" s="52">
        <v>5.6</v>
      </c>
      <c r="G225" s="52">
        <v>0</v>
      </c>
      <c r="H225" s="61">
        <v>0</v>
      </c>
      <c r="I225" s="13">
        <f t="shared" si="24"/>
        <v>3099600</v>
      </c>
      <c r="J225" s="12">
        <f t="shared" si="25"/>
        <v>10360000</v>
      </c>
      <c r="K225" s="13">
        <f t="shared" si="26"/>
        <v>10360000</v>
      </c>
      <c r="L225" s="12">
        <f t="shared" si="27"/>
        <v>10360000</v>
      </c>
    </row>
    <row r="226" spans="1:12" ht="72" x14ac:dyDescent="0.25">
      <c r="A226" s="57">
        <v>900805</v>
      </c>
      <c r="B226" s="58"/>
      <c r="C226" s="59" t="s">
        <v>4836</v>
      </c>
      <c r="D226" s="51"/>
      <c r="E226" s="60">
        <v>51.9</v>
      </c>
      <c r="F226" s="52">
        <v>33</v>
      </c>
      <c r="G226" s="52">
        <v>18.899999999999999</v>
      </c>
      <c r="H226" s="61">
        <v>4</v>
      </c>
      <c r="I226" s="13">
        <f t="shared" si="24"/>
        <v>39811500</v>
      </c>
      <c r="J226" s="12">
        <f t="shared" si="25"/>
        <v>157440000</v>
      </c>
      <c r="K226" s="13">
        <f t="shared" si="26"/>
        <v>99984000</v>
      </c>
      <c r="L226" s="12">
        <f t="shared" si="27"/>
        <v>143076000</v>
      </c>
    </row>
    <row r="227" spans="1:12" ht="72" x14ac:dyDescent="0.25">
      <c r="A227" s="57">
        <v>900810</v>
      </c>
      <c r="B227" s="58"/>
      <c r="C227" s="59" t="s">
        <v>4837</v>
      </c>
      <c r="D227" s="51"/>
      <c r="E227" s="60">
        <v>7.5</v>
      </c>
      <c r="F227" s="52">
        <v>5</v>
      </c>
      <c r="G227" s="52">
        <v>2.5</v>
      </c>
      <c r="H227" s="61">
        <v>0</v>
      </c>
      <c r="I227" s="13">
        <f t="shared" si="24"/>
        <v>5617500</v>
      </c>
      <c r="J227" s="12">
        <f t="shared" si="25"/>
        <v>22000000</v>
      </c>
      <c r="K227" s="13">
        <f t="shared" si="26"/>
        <v>14400000</v>
      </c>
      <c r="L227" s="12">
        <f t="shared" si="27"/>
        <v>20100000</v>
      </c>
    </row>
    <row r="228" spans="1:12" ht="36" x14ac:dyDescent="0.25">
      <c r="A228" s="57">
        <v>900815</v>
      </c>
      <c r="B228" s="58"/>
      <c r="C228" s="59" t="s">
        <v>4838</v>
      </c>
      <c r="D228" s="51"/>
      <c r="E228" s="60">
        <v>26.3</v>
      </c>
      <c r="F228" s="52">
        <v>18</v>
      </c>
      <c r="G228" s="52">
        <v>8.3000000000000007</v>
      </c>
      <c r="H228" s="61">
        <v>4</v>
      </c>
      <c r="I228" s="13">
        <f t="shared" si="24"/>
        <v>19425000</v>
      </c>
      <c r="J228" s="12">
        <f t="shared" si="25"/>
        <v>75630000</v>
      </c>
      <c r="K228" s="13">
        <f t="shared" si="26"/>
        <v>50398000</v>
      </c>
      <c r="L228" s="12">
        <f t="shared" si="27"/>
        <v>69322000</v>
      </c>
    </row>
    <row r="229" spans="1:12" ht="108" x14ac:dyDescent="0.25">
      <c r="A229" s="57">
        <v>900820</v>
      </c>
      <c r="B229" s="58"/>
      <c r="C229" s="59" t="s">
        <v>4839</v>
      </c>
      <c r="D229" s="51" t="s">
        <v>4840</v>
      </c>
      <c r="E229" s="60">
        <v>77.599999999999994</v>
      </c>
      <c r="F229" s="52">
        <v>50</v>
      </c>
      <c r="G229" s="52">
        <v>27.6</v>
      </c>
      <c r="H229" s="61">
        <v>4</v>
      </c>
      <c r="I229" s="13">
        <f t="shared" ref="I229:I292" si="28">F229*553500+G229*1140000</f>
        <v>59139000</v>
      </c>
      <c r="J229" s="12">
        <f t="shared" si="25"/>
        <v>233260000</v>
      </c>
      <c r="K229" s="13">
        <f t="shared" si="26"/>
        <v>149356000</v>
      </c>
      <c r="L229" s="12">
        <f t="shared" si="27"/>
        <v>212284000</v>
      </c>
    </row>
    <row r="230" spans="1:12" ht="90" x14ac:dyDescent="0.25">
      <c r="A230" s="57">
        <v>900825</v>
      </c>
      <c r="B230" s="58"/>
      <c r="C230" s="59" t="s">
        <v>4841</v>
      </c>
      <c r="D230" s="51"/>
      <c r="E230" s="60">
        <v>135.30000000000001</v>
      </c>
      <c r="F230" s="52">
        <v>86</v>
      </c>
      <c r="G230" s="52">
        <v>49.3</v>
      </c>
      <c r="H230" s="61">
        <v>4</v>
      </c>
      <c r="I230" s="13">
        <f t="shared" si="28"/>
        <v>103803000</v>
      </c>
      <c r="J230" s="12">
        <f t="shared" si="25"/>
        <v>410530000</v>
      </c>
      <c r="K230" s="13">
        <f t="shared" si="26"/>
        <v>260658000</v>
      </c>
      <c r="L230" s="12">
        <f t="shared" si="27"/>
        <v>373062000</v>
      </c>
    </row>
    <row r="231" spans="1:12" ht="72" x14ac:dyDescent="0.25">
      <c r="A231" s="57">
        <v>900830</v>
      </c>
      <c r="B231" s="58"/>
      <c r="C231" s="59" t="s">
        <v>4842</v>
      </c>
      <c r="D231" s="51"/>
      <c r="E231" s="60">
        <v>83.5</v>
      </c>
      <c r="F231" s="52">
        <v>53</v>
      </c>
      <c r="G231" s="52">
        <v>30.5</v>
      </c>
      <c r="H231" s="61">
        <v>4</v>
      </c>
      <c r="I231" s="13">
        <f t="shared" si="28"/>
        <v>64105500</v>
      </c>
      <c r="J231" s="12">
        <f t="shared" si="25"/>
        <v>253600000</v>
      </c>
      <c r="K231" s="13">
        <f t="shared" si="26"/>
        <v>160880000</v>
      </c>
      <c r="L231" s="12">
        <f t="shared" si="27"/>
        <v>230420000</v>
      </c>
    </row>
    <row r="232" spans="1:12" ht="126" x14ac:dyDescent="0.25">
      <c r="A232" s="57">
        <v>900835</v>
      </c>
      <c r="B232" s="58"/>
      <c r="C232" s="59" t="s">
        <v>4843</v>
      </c>
      <c r="D232" s="51"/>
      <c r="E232" s="60">
        <v>142.19999999999999</v>
      </c>
      <c r="F232" s="52">
        <v>90</v>
      </c>
      <c r="G232" s="52">
        <v>52.2</v>
      </c>
      <c r="H232" s="61">
        <v>4</v>
      </c>
      <c r="I232" s="13">
        <f t="shared" si="28"/>
        <v>109323000</v>
      </c>
      <c r="J232" s="12">
        <f t="shared" si="25"/>
        <v>432720000</v>
      </c>
      <c r="K232" s="13">
        <f t="shared" si="26"/>
        <v>274032000</v>
      </c>
      <c r="L232" s="12">
        <f t="shared" si="27"/>
        <v>393048000</v>
      </c>
    </row>
    <row r="233" spans="1:12" ht="90" x14ac:dyDescent="0.25">
      <c r="A233" s="57">
        <v>900840</v>
      </c>
      <c r="B233" s="58"/>
      <c r="C233" s="59" t="s">
        <v>4844</v>
      </c>
      <c r="D233" s="51"/>
      <c r="E233" s="60">
        <v>56.3</v>
      </c>
      <c r="F233" s="52">
        <v>36</v>
      </c>
      <c r="G233" s="52">
        <v>20.3</v>
      </c>
      <c r="H233" s="61">
        <v>4</v>
      </c>
      <c r="I233" s="13">
        <f t="shared" si="28"/>
        <v>43068000</v>
      </c>
      <c r="J233" s="12">
        <f t="shared" si="25"/>
        <v>170130000</v>
      </c>
      <c r="K233" s="13">
        <f t="shared" si="26"/>
        <v>108418000</v>
      </c>
      <c r="L233" s="12">
        <f t="shared" si="27"/>
        <v>154702000</v>
      </c>
    </row>
    <row r="234" spans="1:12" ht="126" x14ac:dyDescent="0.25">
      <c r="A234" s="57">
        <v>900845</v>
      </c>
      <c r="B234" s="58"/>
      <c r="C234" s="59" t="s">
        <v>4845</v>
      </c>
      <c r="D234" s="51"/>
      <c r="E234" s="60">
        <v>113.1</v>
      </c>
      <c r="F234" s="52">
        <v>71</v>
      </c>
      <c r="G234" s="52">
        <v>42.1</v>
      </c>
      <c r="H234" s="61">
        <v>4</v>
      </c>
      <c r="I234" s="13">
        <f t="shared" si="28"/>
        <v>87292500</v>
      </c>
      <c r="J234" s="12">
        <f t="shared" si="25"/>
        <v>346060000</v>
      </c>
      <c r="K234" s="13">
        <f t="shared" si="26"/>
        <v>218076000</v>
      </c>
      <c r="L234" s="12">
        <f t="shared" si="27"/>
        <v>314064000</v>
      </c>
    </row>
    <row r="235" spans="1:12" ht="90" x14ac:dyDescent="0.25">
      <c r="A235" s="57">
        <v>900850</v>
      </c>
      <c r="B235" s="58"/>
      <c r="C235" s="59" t="s">
        <v>4846</v>
      </c>
      <c r="D235" s="51"/>
      <c r="E235" s="60">
        <v>149.1</v>
      </c>
      <c r="F235" s="52">
        <v>94</v>
      </c>
      <c r="G235" s="52">
        <v>55.1</v>
      </c>
      <c r="H235" s="61">
        <v>4</v>
      </c>
      <c r="I235" s="13">
        <f t="shared" si="28"/>
        <v>114843000</v>
      </c>
      <c r="J235" s="12">
        <f t="shared" si="25"/>
        <v>454910000</v>
      </c>
      <c r="K235" s="13">
        <f t="shared" si="26"/>
        <v>287406000</v>
      </c>
      <c r="L235" s="12">
        <f t="shared" si="27"/>
        <v>413034000</v>
      </c>
    </row>
    <row r="236" spans="1:12" ht="36" x14ac:dyDescent="0.25">
      <c r="A236" s="57">
        <v>900865</v>
      </c>
      <c r="B236" s="58" t="s">
        <v>16</v>
      </c>
      <c r="C236" s="59" t="s">
        <v>4847</v>
      </c>
      <c r="D236" s="51"/>
      <c r="E236" s="60">
        <v>48.3</v>
      </c>
      <c r="F236" s="52">
        <v>28</v>
      </c>
      <c r="G236" s="52">
        <v>20.3</v>
      </c>
      <c r="H236" s="61">
        <v>0</v>
      </c>
      <c r="I236" s="13">
        <f t="shared" si="28"/>
        <v>38640000</v>
      </c>
      <c r="J236" s="12">
        <f t="shared" si="25"/>
        <v>155330000</v>
      </c>
      <c r="K236" s="13">
        <f t="shared" si="26"/>
        <v>93618000</v>
      </c>
      <c r="L236" s="12">
        <f t="shared" si="27"/>
        <v>139902000</v>
      </c>
    </row>
    <row r="237" spans="1:12" ht="19.5" x14ac:dyDescent="0.25">
      <c r="A237" s="57">
        <v>900870</v>
      </c>
      <c r="B237" s="58" t="s">
        <v>70</v>
      </c>
      <c r="C237" s="59" t="s">
        <v>4848</v>
      </c>
      <c r="D237" s="51"/>
      <c r="E237" s="60">
        <v>3.5</v>
      </c>
      <c r="F237" s="52">
        <v>2</v>
      </c>
      <c r="G237" s="52">
        <v>1.5</v>
      </c>
      <c r="H237" s="61">
        <v>0</v>
      </c>
      <c r="I237" s="13">
        <f t="shared" si="28"/>
        <v>2817000</v>
      </c>
      <c r="J237" s="12">
        <f t="shared" si="25"/>
        <v>11350000</v>
      </c>
      <c r="K237" s="13">
        <f t="shared" si="26"/>
        <v>6790000</v>
      </c>
      <c r="L237" s="12">
        <f t="shared" si="27"/>
        <v>10210000</v>
      </c>
    </row>
    <row r="238" spans="1:12" ht="36" x14ac:dyDescent="0.25">
      <c r="A238" s="57">
        <v>900875</v>
      </c>
      <c r="B238" s="58"/>
      <c r="C238" s="59" t="s">
        <v>4849</v>
      </c>
      <c r="D238" s="51"/>
      <c r="E238" s="60">
        <v>168</v>
      </c>
      <c r="F238" s="52">
        <v>110</v>
      </c>
      <c r="G238" s="52">
        <v>58</v>
      </c>
      <c r="H238" s="61">
        <v>4</v>
      </c>
      <c r="I238" s="13">
        <f t="shared" si="28"/>
        <v>127005000</v>
      </c>
      <c r="J238" s="12">
        <f t="shared" si="25"/>
        <v>499300000</v>
      </c>
      <c r="K238" s="13">
        <f t="shared" si="26"/>
        <v>322980000</v>
      </c>
      <c r="L238" s="12">
        <f t="shared" si="27"/>
        <v>455220000</v>
      </c>
    </row>
    <row r="239" spans="1:12" ht="72" x14ac:dyDescent="0.25">
      <c r="A239" s="57">
        <v>900880</v>
      </c>
      <c r="B239" s="58"/>
      <c r="C239" s="59" t="s">
        <v>4850</v>
      </c>
      <c r="D239" s="51" t="s">
        <v>4851</v>
      </c>
      <c r="E239" s="60">
        <v>192.8</v>
      </c>
      <c r="F239" s="52">
        <v>127.5</v>
      </c>
      <c r="G239" s="52">
        <v>65.3</v>
      </c>
      <c r="H239" s="61">
        <v>4</v>
      </c>
      <c r="I239" s="13">
        <f t="shared" si="28"/>
        <v>145013250</v>
      </c>
      <c r="J239" s="12">
        <f t="shared" si="25"/>
        <v>568905000</v>
      </c>
      <c r="K239" s="13">
        <f t="shared" si="26"/>
        <v>370393000</v>
      </c>
      <c r="L239" s="12">
        <f t="shared" si="27"/>
        <v>519277000</v>
      </c>
    </row>
    <row r="240" spans="1:12" ht="36" x14ac:dyDescent="0.25">
      <c r="A240" s="57">
        <v>900881</v>
      </c>
      <c r="B240" s="58" t="s">
        <v>24</v>
      </c>
      <c r="C240" s="59" t="s">
        <v>4852</v>
      </c>
      <c r="D240" s="51"/>
      <c r="E240" s="60">
        <v>37.5</v>
      </c>
      <c r="F240" s="52">
        <v>23</v>
      </c>
      <c r="G240" s="52">
        <v>14.5</v>
      </c>
      <c r="H240" s="61">
        <v>0</v>
      </c>
      <c r="I240" s="13">
        <f t="shared" si="28"/>
        <v>29260500</v>
      </c>
      <c r="J240" s="12">
        <f t="shared" si="25"/>
        <v>116500000</v>
      </c>
      <c r="K240" s="13">
        <f t="shared" si="26"/>
        <v>72420000</v>
      </c>
      <c r="L240" s="12">
        <f t="shared" si="27"/>
        <v>105480000</v>
      </c>
    </row>
    <row r="241" spans="1:12" ht="54" x14ac:dyDescent="0.25">
      <c r="A241" s="57">
        <v>900882</v>
      </c>
      <c r="B241" s="58"/>
      <c r="C241" s="59" t="s">
        <v>4853</v>
      </c>
      <c r="D241" s="51"/>
      <c r="E241" s="60">
        <v>102</v>
      </c>
      <c r="F241" s="52">
        <v>102</v>
      </c>
      <c r="G241" s="52">
        <v>0</v>
      </c>
      <c r="H241" s="61">
        <v>45</v>
      </c>
      <c r="I241" s="13">
        <f t="shared" si="28"/>
        <v>56457000</v>
      </c>
      <c r="J241" s="12">
        <f t="shared" si="25"/>
        <v>188700000</v>
      </c>
      <c r="K241" s="13">
        <f t="shared" si="26"/>
        <v>188700000</v>
      </c>
      <c r="L241" s="12">
        <f t="shared" si="27"/>
        <v>188700000</v>
      </c>
    </row>
    <row r="242" spans="1:12" ht="19.5" x14ac:dyDescent="0.25">
      <c r="A242" s="57">
        <v>900883</v>
      </c>
      <c r="B242" s="58"/>
      <c r="C242" s="59" t="s">
        <v>4854</v>
      </c>
      <c r="D242" s="51"/>
      <c r="E242" s="60">
        <v>128.5</v>
      </c>
      <c r="F242" s="52">
        <v>85</v>
      </c>
      <c r="G242" s="52">
        <v>43.5</v>
      </c>
      <c r="H242" s="61">
        <v>4</v>
      </c>
      <c r="I242" s="13">
        <f t="shared" si="28"/>
        <v>96637500</v>
      </c>
      <c r="J242" s="12">
        <f t="shared" si="25"/>
        <v>379100000</v>
      </c>
      <c r="K242" s="13">
        <f t="shared" si="26"/>
        <v>246860000</v>
      </c>
      <c r="L242" s="12">
        <f t="shared" si="27"/>
        <v>346040000</v>
      </c>
    </row>
    <row r="243" spans="1:12" ht="54" x14ac:dyDescent="0.25">
      <c r="A243" s="57">
        <v>900885</v>
      </c>
      <c r="B243" s="58"/>
      <c r="C243" s="59" t="s">
        <v>4855</v>
      </c>
      <c r="D243" s="51"/>
      <c r="E243" s="60">
        <v>33.200000000000003</v>
      </c>
      <c r="F243" s="52">
        <v>23</v>
      </c>
      <c r="G243" s="52">
        <v>10.199999999999999</v>
      </c>
      <c r="H243" s="61">
        <v>0</v>
      </c>
      <c r="I243" s="13">
        <f t="shared" si="28"/>
        <v>24358500</v>
      </c>
      <c r="J243" s="12">
        <f t="shared" si="25"/>
        <v>94570000</v>
      </c>
      <c r="K243" s="13">
        <f t="shared" si="26"/>
        <v>63562000</v>
      </c>
      <c r="L243" s="12">
        <f t="shared" si="27"/>
        <v>86818000</v>
      </c>
    </row>
    <row r="244" spans="1:12" ht="90" x14ac:dyDescent="0.25">
      <c r="A244" s="57">
        <v>900890</v>
      </c>
      <c r="B244" s="58"/>
      <c r="C244" s="59" t="s">
        <v>4856</v>
      </c>
      <c r="D244" s="51"/>
      <c r="E244" s="60">
        <v>44.9</v>
      </c>
      <c r="F244" s="52">
        <v>26</v>
      </c>
      <c r="G244" s="52">
        <v>18.899999999999999</v>
      </c>
      <c r="H244" s="61">
        <v>0</v>
      </c>
      <c r="I244" s="13">
        <f t="shared" si="28"/>
        <v>35937000</v>
      </c>
      <c r="J244" s="12">
        <f t="shared" si="25"/>
        <v>144490000</v>
      </c>
      <c r="K244" s="13">
        <f t="shared" si="26"/>
        <v>87034000</v>
      </c>
      <c r="L244" s="12">
        <f t="shared" si="27"/>
        <v>130126000</v>
      </c>
    </row>
    <row r="245" spans="1:12" ht="72" x14ac:dyDescent="0.25">
      <c r="A245" s="57">
        <v>900895</v>
      </c>
      <c r="B245" s="58"/>
      <c r="C245" s="59" t="s">
        <v>4857</v>
      </c>
      <c r="D245" s="51"/>
      <c r="E245" s="60">
        <v>93.2</v>
      </c>
      <c r="F245" s="52">
        <v>54</v>
      </c>
      <c r="G245" s="52">
        <v>39.200000000000003</v>
      </c>
      <c r="H245" s="61">
        <v>0</v>
      </c>
      <c r="I245" s="13">
        <f t="shared" si="28"/>
        <v>74577000</v>
      </c>
      <c r="J245" s="12">
        <f t="shared" si="25"/>
        <v>299820000</v>
      </c>
      <c r="K245" s="13">
        <f t="shared" si="26"/>
        <v>180652000</v>
      </c>
      <c r="L245" s="12">
        <f t="shared" si="27"/>
        <v>270028000</v>
      </c>
    </row>
    <row r="246" spans="1:12" ht="90" x14ac:dyDescent="0.25">
      <c r="A246" s="57">
        <v>900900</v>
      </c>
      <c r="B246" s="58"/>
      <c r="C246" s="59" t="s">
        <v>4858</v>
      </c>
      <c r="D246" s="51"/>
      <c r="E246" s="60">
        <v>36.1</v>
      </c>
      <c r="F246" s="52">
        <v>23</v>
      </c>
      <c r="G246" s="52">
        <v>13.1</v>
      </c>
      <c r="H246" s="61">
        <v>0</v>
      </c>
      <c r="I246" s="13">
        <f t="shared" si="28"/>
        <v>27664500</v>
      </c>
      <c r="J246" s="12">
        <f t="shared" si="25"/>
        <v>109360000</v>
      </c>
      <c r="K246" s="13">
        <f t="shared" si="26"/>
        <v>69536000</v>
      </c>
      <c r="L246" s="12">
        <f t="shared" si="27"/>
        <v>99404000</v>
      </c>
    </row>
    <row r="247" spans="1:12" ht="72" x14ac:dyDescent="0.25">
      <c r="A247" s="57">
        <v>900905</v>
      </c>
      <c r="B247" s="58"/>
      <c r="C247" s="59" t="s">
        <v>4859</v>
      </c>
      <c r="D247" s="51" t="s">
        <v>4860</v>
      </c>
      <c r="E247" s="60">
        <v>38</v>
      </c>
      <c r="F247" s="52">
        <v>22</v>
      </c>
      <c r="G247" s="52">
        <v>16</v>
      </c>
      <c r="H247" s="61">
        <v>0</v>
      </c>
      <c r="I247" s="13">
        <f t="shared" si="28"/>
        <v>30417000</v>
      </c>
      <c r="J247" s="12">
        <f t="shared" si="25"/>
        <v>122300000</v>
      </c>
      <c r="K247" s="13">
        <f t="shared" si="26"/>
        <v>73660000</v>
      </c>
      <c r="L247" s="12">
        <f t="shared" si="27"/>
        <v>110140000</v>
      </c>
    </row>
    <row r="248" spans="1:12" ht="72" x14ac:dyDescent="0.25">
      <c r="A248" s="57">
        <v>900906</v>
      </c>
      <c r="B248" s="58"/>
      <c r="C248" s="59" t="s">
        <v>4861</v>
      </c>
      <c r="D248" s="51"/>
      <c r="E248" s="60">
        <v>24.2</v>
      </c>
      <c r="F248" s="52">
        <v>14</v>
      </c>
      <c r="G248" s="52">
        <v>10.199999999999999</v>
      </c>
      <c r="H248" s="61">
        <v>0</v>
      </c>
      <c r="I248" s="13">
        <f t="shared" si="28"/>
        <v>19377000</v>
      </c>
      <c r="J248" s="12">
        <f t="shared" si="25"/>
        <v>77920000</v>
      </c>
      <c r="K248" s="13">
        <f t="shared" si="26"/>
        <v>46912000</v>
      </c>
      <c r="L248" s="12">
        <f t="shared" si="27"/>
        <v>70168000</v>
      </c>
    </row>
    <row r="249" spans="1:12" ht="54" x14ac:dyDescent="0.25">
      <c r="A249" s="57">
        <v>900910</v>
      </c>
      <c r="B249" s="58"/>
      <c r="C249" s="59" t="s">
        <v>4862</v>
      </c>
      <c r="D249" s="51"/>
      <c r="E249" s="60">
        <v>34.5</v>
      </c>
      <c r="F249" s="52">
        <v>20</v>
      </c>
      <c r="G249" s="52">
        <v>14.5</v>
      </c>
      <c r="H249" s="61">
        <v>0</v>
      </c>
      <c r="I249" s="13">
        <f t="shared" si="28"/>
        <v>27600000</v>
      </c>
      <c r="J249" s="12">
        <f t="shared" si="25"/>
        <v>110950000</v>
      </c>
      <c r="K249" s="13">
        <f t="shared" si="26"/>
        <v>66870000</v>
      </c>
      <c r="L249" s="12">
        <f t="shared" si="27"/>
        <v>99930000</v>
      </c>
    </row>
    <row r="250" spans="1:12" ht="180" x14ac:dyDescent="0.25">
      <c r="A250" s="57">
        <v>900915</v>
      </c>
      <c r="B250" s="58"/>
      <c r="C250" s="59" t="s">
        <v>4863</v>
      </c>
      <c r="D250" s="51"/>
      <c r="E250" s="60">
        <v>237</v>
      </c>
      <c r="F250" s="52">
        <v>150</v>
      </c>
      <c r="G250" s="52">
        <v>87</v>
      </c>
      <c r="H250" s="61">
        <v>4</v>
      </c>
      <c r="I250" s="13">
        <f t="shared" si="28"/>
        <v>182205000</v>
      </c>
      <c r="J250" s="12">
        <f t="shared" si="25"/>
        <v>721200000</v>
      </c>
      <c r="K250" s="13">
        <f t="shared" si="26"/>
        <v>456720000</v>
      </c>
      <c r="L250" s="12">
        <f t="shared" si="27"/>
        <v>655080000</v>
      </c>
    </row>
    <row r="251" spans="1:12" ht="144" x14ac:dyDescent="0.25">
      <c r="A251" s="57">
        <v>900920</v>
      </c>
      <c r="B251" s="58"/>
      <c r="C251" s="59" t="s">
        <v>4864</v>
      </c>
      <c r="D251" s="51"/>
      <c r="E251" s="60">
        <v>384.1</v>
      </c>
      <c r="F251" s="52">
        <v>242</v>
      </c>
      <c r="G251" s="52">
        <v>142.1</v>
      </c>
      <c r="H251" s="61">
        <v>4</v>
      </c>
      <c r="I251" s="13">
        <f t="shared" si="28"/>
        <v>295941000</v>
      </c>
      <c r="J251" s="12">
        <f t="shared" si="25"/>
        <v>1172410000</v>
      </c>
      <c r="K251" s="13">
        <f t="shared" si="26"/>
        <v>740426000</v>
      </c>
      <c r="L251" s="12">
        <f t="shared" si="27"/>
        <v>1064414000</v>
      </c>
    </row>
    <row r="252" spans="1:12" ht="36" x14ac:dyDescent="0.25">
      <c r="A252" s="57">
        <v>900922</v>
      </c>
      <c r="B252" s="58" t="s">
        <v>24</v>
      </c>
      <c r="C252" s="59" t="s">
        <v>4865</v>
      </c>
      <c r="D252" s="51"/>
      <c r="E252" s="60">
        <v>132.9</v>
      </c>
      <c r="F252" s="52">
        <v>85</v>
      </c>
      <c r="G252" s="52">
        <v>47.9</v>
      </c>
      <c r="H252" s="61">
        <v>0</v>
      </c>
      <c r="I252" s="13">
        <f t="shared" si="28"/>
        <v>101653500</v>
      </c>
      <c r="J252" s="12">
        <f t="shared" si="25"/>
        <v>401540000</v>
      </c>
      <c r="K252" s="13">
        <f t="shared" si="26"/>
        <v>255924000</v>
      </c>
      <c r="L252" s="12">
        <f t="shared" si="27"/>
        <v>365136000</v>
      </c>
    </row>
    <row r="253" spans="1:12" ht="90" x14ac:dyDescent="0.25">
      <c r="A253" s="57">
        <v>900925</v>
      </c>
      <c r="B253" s="58"/>
      <c r="C253" s="59" t="s">
        <v>4866</v>
      </c>
      <c r="D253" s="51" t="s">
        <v>4867</v>
      </c>
      <c r="E253" s="60">
        <v>15</v>
      </c>
      <c r="F253" s="52">
        <v>10</v>
      </c>
      <c r="G253" s="52">
        <v>5</v>
      </c>
      <c r="H253" s="61">
        <v>0</v>
      </c>
      <c r="I253" s="13">
        <f t="shared" si="28"/>
        <v>11235000</v>
      </c>
      <c r="J253" s="12">
        <f t="shared" si="25"/>
        <v>44000000</v>
      </c>
      <c r="K253" s="13">
        <f t="shared" si="26"/>
        <v>28800000</v>
      </c>
      <c r="L253" s="12">
        <f t="shared" si="27"/>
        <v>40200000</v>
      </c>
    </row>
    <row r="254" spans="1:12" ht="19.5" x14ac:dyDescent="0.25">
      <c r="A254" s="57">
        <v>900930</v>
      </c>
      <c r="B254" s="58"/>
      <c r="C254" s="59" t="s">
        <v>4868</v>
      </c>
      <c r="D254" s="51"/>
      <c r="E254" s="60">
        <v>24</v>
      </c>
      <c r="F254" s="52">
        <v>16</v>
      </c>
      <c r="G254" s="52">
        <v>8</v>
      </c>
      <c r="H254" s="61">
        <v>0</v>
      </c>
      <c r="I254" s="13">
        <f t="shared" si="28"/>
        <v>17976000</v>
      </c>
      <c r="J254" s="12">
        <f t="shared" si="25"/>
        <v>70400000</v>
      </c>
      <c r="K254" s="13">
        <f t="shared" si="26"/>
        <v>46080000</v>
      </c>
      <c r="L254" s="12">
        <f t="shared" si="27"/>
        <v>64320000</v>
      </c>
    </row>
    <row r="255" spans="1:12" ht="36" x14ac:dyDescent="0.25">
      <c r="A255" s="57">
        <v>900935</v>
      </c>
      <c r="B255" s="58"/>
      <c r="C255" s="59" t="s">
        <v>4869</v>
      </c>
      <c r="D255" s="51"/>
      <c r="E255" s="60">
        <v>2</v>
      </c>
      <c r="F255" s="52">
        <v>1.5</v>
      </c>
      <c r="G255" s="52">
        <v>0.5</v>
      </c>
      <c r="H255" s="61">
        <v>0</v>
      </c>
      <c r="I255" s="13">
        <f t="shared" si="28"/>
        <v>1400250</v>
      </c>
      <c r="J255" s="12">
        <f t="shared" si="25"/>
        <v>5325000</v>
      </c>
      <c r="K255" s="13">
        <f t="shared" si="26"/>
        <v>3805000</v>
      </c>
      <c r="L255" s="12">
        <f t="shared" si="27"/>
        <v>4945000</v>
      </c>
    </row>
    <row r="256" spans="1:12" ht="36" x14ac:dyDescent="0.25">
      <c r="A256" s="57">
        <v>900940</v>
      </c>
      <c r="B256" s="58"/>
      <c r="C256" s="59" t="s">
        <v>4870</v>
      </c>
      <c r="D256" s="51"/>
      <c r="E256" s="60">
        <v>3</v>
      </c>
      <c r="F256" s="52">
        <v>2</v>
      </c>
      <c r="G256" s="52">
        <v>1</v>
      </c>
      <c r="H256" s="61">
        <v>0</v>
      </c>
      <c r="I256" s="13">
        <f t="shared" si="28"/>
        <v>2247000</v>
      </c>
      <c r="J256" s="12">
        <f t="shared" si="25"/>
        <v>8800000</v>
      </c>
      <c r="K256" s="13">
        <f t="shared" si="26"/>
        <v>5760000</v>
      </c>
      <c r="L256" s="12">
        <f t="shared" si="27"/>
        <v>8040000</v>
      </c>
    </row>
    <row r="257" spans="1:12" ht="54" x14ac:dyDescent="0.25">
      <c r="A257" s="57">
        <v>900945</v>
      </c>
      <c r="B257" s="58"/>
      <c r="C257" s="59" t="s">
        <v>4871</v>
      </c>
      <c r="D257" s="51" t="s">
        <v>4872</v>
      </c>
      <c r="E257" s="60">
        <v>16</v>
      </c>
      <c r="F257" s="52">
        <v>11</v>
      </c>
      <c r="G257" s="52">
        <v>5</v>
      </c>
      <c r="H257" s="61">
        <v>0</v>
      </c>
      <c r="I257" s="13">
        <f t="shared" si="28"/>
        <v>11788500</v>
      </c>
      <c r="J257" s="12">
        <f t="shared" si="25"/>
        <v>45850000</v>
      </c>
      <c r="K257" s="13">
        <f t="shared" si="26"/>
        <v>30650000</v>
      </c>
      <c r="L257" s="12">
        <f t="shared" si="27"/>
        <v>42050000</v>
      </c>
    </row>
    <row r="258" spans="1:12" ht="126" x14ac:dyDescent="0.25">
      <c r="A258" s="57">
        <v>900950</v>
      </c>
      <c r="B258" s="58"/>
      <c r="C258" s="59" t="s">
        <v>4873</v>
      </c>
      <c r="D258" s="51"/>
      <c r="E258" s="60">
        <v>0.5</v>
      </c>
      <c r="F258" s="52">
        <v>0.35</v>
      </c>
      <c r="G258" s="52">
        <v>0.15</v>
      </c>
      <c r="H258" s="61">
        <v>0</v>
      </c>
      <c r="I258" s="13">
        <f t="shared" si="28"/>
        <v>364725</v>
      </c>
      <c r="J258" s="12">
        <f t="shared" si="25"/>
        <v>1412500</v>
      </c>
      <c r="K258" s="13">
        <f t="shared" si="26"/>
        <v>956500</v>
      </c>
      <c r="L258" s="12">
        <f t="shared" si="27"/>
        <v>1298500</v>
      </c>
    </row>
    <row r="259" spans="1:12" ht="36" x14ac:dyDescent="0.25">
      <c r="A259" s="57">
        <v>900955</v>
      </c>
      <c r="B259" s="58"/>
      <c r="C259" s="59" t="s">
        <v>4874</v>
      </c>
      <c r="D259" s="51"/>
      <c r="E259" s="60">
        <v>4.8</v>
      </c>
      <c r="F259" s="52">
        <v>3.2</v>
      </c>
      <c r="G259" s="52">
        <v>1.6</v>
      </c>
      <c r="H259" s="61">
        <v>0</v>
      </c>
      <c r="I259" s="13">
        <f t="shared" si="28"/>
        <v>3595200</v>
      </c>
      <c r="J259" s="12">
        <f t="shared" ref="J259:J322" si="29">F259*1850000+G259*5100000</f>
        <v>14080000</v>
      </c>
      <c r="K259" s="13">
        <f t="shared" ref="K259:K322" si="30">F259*1850000+G259*2060000</f>
        <v>9216000</v>
      </c>
      <c r="L259" s="12">
        <f t="shared" ref="L259:L322" si="31">F259*1850000+G259*4340000</f>
        <v>12864000</v>
      </c>
    </row>
    <row r="260" spans="1:12" ht="72" x14ac:dyDescent="0.25">
      <c r="A260" s="57">
        <v>900965</v>
      </c>
      <c r="B260" s="58"/>
      <c r="C260" s="59" t="s">
        <v>4875</v>
      </c>
      <c r="D260" s="51" t="s">
        <v>4876</v>
      </c>
      <c r="E260" s="60">
        <v>8</v>
      </c>
      <c r="F260" s="52">
        <v>3.5</v>
      </c>
      <c r="G260" s="52">
        <v>4.5</v>
      </c>
      <c r="H260" s="61">
        <v>0</v>
      </c>
      <c r="I260" s="13">
        <f t="shared" si="28"/>
        <v>7067250</v>
      </c>
      <c r="J260" s="12">
        <f t="shared" si="29"/>
        <v>29425000</v>
      </c>
      <c r="K260" s="13">
        <f t="shared" si="30"/>
        <v>15745000</v>
      </c>
      <c r="L260" s="12">
        <f t="shared" si="31"/>
        <v>26005000</v>
      </c>
    </row>
    <row r="261" spans="1:12" ht="54" x14ac:dyDescent="0.25">
      <c r="A261" s="57">
        <v>900970</v>
      </c>
      <c r="B261" s="58" t="s">
        <v>16</v>
      </c>
      <c r="C261" s="59" t="s">
        <v>4877</v>
      </c>
      <c r="D261" s="51"/>
      <c r="E261" s="60">
        <v>12</v>
      </c>
      <c r="F261" s="52">
        <v>6</v>
      </c>
      <c r="G261" s="52">
        <v>6</v>
      </c>
      <c r="H261" s="61">
        <v>0</v>
      </c>
      <c r="I261" s="13">
        <f t="shared" si="28"/>
        <v>10161000</v>
      </c>
      <c r="J261" s="12">
        <f t="shared" si="29"/>
        <v>41700000</v>
      </c>
      <c r="K261" s="13">
        <f t="shared" si="30"/>
        <v>23460000</v>
      </c>
      <c r="L261" s="12">
        <f t="shared" si="31"/>
        <v>37140000</v>
      </c>
    </row>
    <row r="262" spans="1:12" ht="72" x14ac:dyDescent="0.25">
      <c r="A262" s="57">
        <v>900972</v>
      </c>
      <c r="B262" s="58"/>
      <c r="C262" s="59" t="s">
        <v>4878</v>
      </c>
      <c r="D262" s="51" t="s">
        <v>4879</v>
      </c>
      <c r="E262" s="60">
        <v>6</v>
      </c>
      <c r="F262" s="52">
        <v>4</v>
      </c>
      <c r="G262" s="52">
        <v>2</v>
      </c>
      <c r="H262" s="61">
        <v>0</v>
      </c>
      <c r="I262" s="13">
        <f t="shared" si="28"/>
        <v>4494000</v>
      </c>
      <c r="J262" s="12">
        <f t="shared" si="29"/>
        <v>17600000</v>
      </c>
      <c r="K262" s="13">
        <f t="shared" si="30"/>
        <v>11520000</v>
      </c>
      <c r="L262" s="12">
        <f t="shared" si="31"/>
        <v>16080000</v>
      </c>
    </row>
    <row r="263" spans="1:12" ht="72" x14ac:dyDescent="0.25">
      <c r="A263" s="57">
        <v>900985</v>
      </c>
      <c r="B263" s="58"/>
      <c r="C263" s="59" t="s">
        <v>4880</v>
      </c>
      <c r="D263" s="51"/>
      <c r="E263" s="60">
        <v>1.5</v>
      </c>
      <c r="F263" s="52">
        <v>1</v>
      </c>
      <c r="G263" s="52">
        <v>0.5</v>
      </c>
      <c r="H263" s="61">
        <v>0</v>
      </c>
      <c r="I263" s="13">
        <f t="shared" si="28"/>
        <v>1123500</v>
      </c>
      <c r="J263" s="12">
        <f t="shared" si="29"/>
        <v>4400000</v>
      </c>
      <c r="K263" s="13">
        <f t="shared" si="30"/>
        <v>2880000</v>
      </c>
      <c r="L263" s="12">
        <f t="shared" si="31"/>
        <v>4020000</v>
      </c>
    </row>
    <row r="264" spans="1:12" ht="90" x14ac:dyDescent="0.25">
      <c r="A264" s="57">
        <v>900990</v>
      </c>
      <c r="B264" s="58"/>
      <c r="C264" s="59" t="s">
        <v>4881</v>
      </c>
      <c r="D264" s="51"/>
      <c r="E264" s="60">
        <v>3</v>
      </c>
      <c r="F264" s="52">
        <v>2</v>
      </c>
      <c r="G264" s="52">
        <v>1</v>
      </c>
      <c r="H264" s="61">
        <v>0</v>
      </c>
      <c r="I264" s="13">
        <f t="shared" si="28"/>
        <v>2247000</v>
      </c>
      <c r="J264" s="12">
        <f t="shared" si="29"/>
        <v>8800000</v>
      </c>
      <c r="K264" s="13">
        <f t="shared" si="30"/>
        <v>5760000</v>
      </c>
      <c r="L264" s="12">
        <f t="shared" si="31"/>
        <v>8040000</v>
      </c>
    </row>
    <row r="265" spans="1:12" ht="144" x14ac:dyDescent="0.25">
      <c r="A265" s="57">
        <v>901005</v>
      </c>
      <c r="B265" s="58"/>
      <c r="C265" s="59" t="s">
        <v>4882</v>
      </c>
      <c r="D265" s="51"/>
      <c r="E265" s="60">
        <v>4.5</v>
      </c>
      <c r="F265" s="52">
        <v>3</v>
      </c>
      <c r="G265" s="52">
        <v>1.5</v>
      </c>
      <c r="H265" s="61">
        <v>0</v>
      </c>
      <c r="I265" s="13">
        <f t="shared" si="28"/>
        <v>3370500</v>
      </c>
      <c r="J265" s="12">
        <f t="shared" si="29"/>
        <v>13200000</v>
      </c>
      <c r="K265" s="13">
        <f t="shared" si="30"/>
        <v>8640000</v>
      </c>
      <c r="L265" s="12">
        <f t="shared" si="31"/>
        <v>12060000</v>
      </c>
    </row>
    <row r="266" spans="1:12" ht="180" x14ac:dyDescent="0.25">
      <c r="A266" s="57">
        <v>901010</v>
      </c>
      <c r="B266" s="58"/>
      <c r="C266" s="59" t="s">
        <v>4883</v>
      </c>
      <c r="D266" s="51"/>
      <c r="E266" s="60">
        <v>5.5</v>
      </c>
      <c r="F266" s="52">
        <v>4</v>
      </c>
      <c r="G266" s="52">
        <v>1.5</v>
      </c>
      <c r="H266" s="61">
        <v>0</v>
      </c>
      <c r="I266" s="13">
        <f t="shared" si="28"/>
        <v>3924000</v>
      </c>
      <c r="J266" s="12">
        <f t="shared" si="29"/>
        <v>15050000</v>
      </c>
      <c r="K266" s="13">
        <f t="shared" si="30"/>
        <v>10490000</v>
      </c>
      <c r="L266" s="12">
        <f t="shared" si="31"/>
        <v>13910000</v>
      </c>
    </row>
    <row r="267" spans="1:12" ht="144" x14ac:dyDescent="0.25">
      <c r="A267" s="57">
        <v>901015</v>
      </c>
      <c r="B267" s="58"/>
      <c r="C267" s="59" t="s">
        <v>4884</v>
      </c>
      <c r="D267" s="51" t="s">
        <v>4885</v>
      </c>
      <c r="E267" s="60">
        <v>10</v>
      </c>
      <c r="F267" s="52">
        <v>5.5</v>
      </c>
      <c r="G267" s="52">
        <v>4.5</v>
      </c>
      <c r="H267" s="61">
        <v>0</v>
      </c>
      <c r="I267" s="13">
        <f t="shared" si="28"/>
        <v>8174250</v>
      </c>
      <c r="J267" s="12">
        <f t="shared" si="29"/>
        <v>33125000</v>
      </c>
      <c r="K267" s="13">
        <f t="shared" si="30"/>
        <v>19445000</v>
      </c>
      <c r="L267" s="12">
        <f t="shared" si="31"/>
        <v>29705000</v>
      </c>
    </row>
    <row r="268" spans="1:12" ht="36" x14ac:dyDescent="0.25">
      <c r="A268" s="57">
        <v>901030</v>
      </c>
      <c r="B268" s="58"/>
      <c r="C268" s="59" t="s">
        <v>4886</v>
      </c>
      <c r="D268" s="51"/>
      <c r="E268" s="60">
        <v>5.8</v>
      </c>
      <c r="F268" s="52">
        <v>3</v>
      </c>
      <c r="G268" s="52">
        <v>2.8</v>
      </c>
      <c r="H268" s="61">
        <v>0</v>
      </c>
      <c r="I268" s="13">
        <f t="shared" si="28"/>
        <v>4852500</v>
      </c>
      <c r="J268" s="12">
        <f t="shared" si="29"/>
        <v>19830000</v>
      </c>
      <c r="K268" s="13">
        <f t="shared" si="30"/>
        <v>11318000</v>
      </c>
      <c r="L268" s="12">
        <f t="shared" si="31"/>
        <v>17702000</v>
      </c>
    </row>
    <row r="269" spans="1:12" ht="36" x14ac:dyDescent="0.25">
      <c r="A269" s="57">
        <v>901035</v>
      </c>
      <c r="B269" s="58"/>
      <c r="C269" s="59" t="s">
        <v>4887</v>
      </c>
      <c r="D269" s="51"/>
      <c r="E269" s="60">
        <v>2.2999999999999998</v>
      </c>
      <c r="F269" s="52">
        <v>1.5</v>
      </c>
      <c r="G269" s="52">
        <v>0.8</v>
      </c>
      <c r="H269" s="61">
        <v>0</v>
      </c>
      <c r="I269" s="13">
        <f t="shared" si="28"/>
        <v>1742250</v>
      </c>
      <c r="J269" s="12">
        <f t="shared" si="29"/>
        <v>6855000</v>
      </c>
      <c r="K269" s="13">
        <f t="shared" si="30"/>
        <v>4423000</v>
      </c>
      <c r="L269" s="12">
        <f t="shared" si="31"/>
        <v>6247000</v>
      </c>
    </row>
    <row r="270" spans="1:12" ht="72" x14ac:dyDescent="0.25">
      <c r="A270" s="57">
        <v>901040</v>
      </c>
      <c r="B270" s="58"/>
      <c r="C270" s="59" t="s">
        <v>4888</v>
      </c>
      <c r="D270" s="51"/>
      <c r="E270" s="60">
        <v>4.5</v>
      </c>
      <c r="F270" s="52">
        <v>3</v>
      </c>
      <c r="G270" s="52">
        <v>1.5</v>
      </c>
      <c r="H270" s="61">
        <v>0</v>
      </c>
      <c r="I270" s="13">
        <f t="shared" si="28"/>
        <v>3370500</v>
      </c>
      <c r="J270" s="12">
        <f t="shared" si="29"/>
        <v>13200000</v>
      </c>
      <c r="K270" s="13">
        <f t="shared" si="30"/>
        <v>8640000</v>
      </c>
      <c r="L270" s="12">
        <f t="shared" si="31"/>
        <v>12060000</v>
      </c>
    </row>
    <row r="271" spans="1:12" ht="72" x14ac:dyDescent="0.25">
      <c r="A271" s="57">
        <v>901045</v>
      </c>
      <c r="B271" s="58"/>
      <c r="C271" s="59" t="s">
        <v>4889</v>
      </c>
      <c r="D271" s="51"/>
      <c r="E271" s="60">
        <v>4.5</v>
      </c>
      <c r="F271" s="52">
        <v>3</v>
      </c>
      <c r="G271" s="52">
        <v>1.5</v>
      </c>
      <c r="H271" s="61">
        <v>0</v>
      </c>
      <c r="I271" s="13">
        <f t="shared" si="28"/>
        <v>3370500</v>
      </c>
      <c r="J271" s="12">
        <f t="shared" si="29"/>
        <v>13200000</v>
      </c>
      <c r="K271" s="13">
        <f t="shared" si="30"/>
        <v>8640000</v>
      </c>
      <c r="L271" s="12">
        <f t="shared" si="31"/>
        <v>12060000</v>
      </c>
    </row>
    <row r="272" spans="1:12" ht="72" x14ac:dyDescent="0.25">
      <c r="A272" s="57">
        <v>901050</v>
      </c>
      <c r="B272" s="58"/>
      <c r="C272" s="59" t="s">
        <v>4890</v>
      </c>
      <c r="D272" s="51"/>
      <c r="E272" s="60">
        <v>18</v>
      </c>
      <c r="F272" s="52">
        <v>18</v>
      </c>
      <c r="G272" s="52">
        <v>0</v>
      </c>
      <c r="H272" s="61">
        <v>0</v>
      </c>
      <c r="I272" s="13">
        <f t="shared" si="28"/>
        <v>9963000</v>
      </c>
      <c r="J272" s="12">
        <f t="shared" si="29"/>
        <v>33300000</v>
      </c>
      <c r="K272" s="13">
        <f t="shared" si="30"/>
        <v>33300000</v>
      </c>
      <c r="L272" s="12">
        <f t="shared" si="31"/>
        <v>33300000</v>
      </c>
    </row>
    <row r="273" spans="1:12" ht="162" x14ac:dyDescent="0.25">
      <c r="A273" s="57">
        <v>901060</v>
      </c>
      <c r="B273" s="58"/>
      <c r="C273" s="59" t="s">
        <v>4891</v>
      </c>
      <c r="D273" s="51"/>
      <c r="E273" s="60">
        <v>4.5</v>
      </c>
      <c r="F273" s="52">
        <v>3</v>
      </c>
      <c r="G273" s="52">
        <v>1.5</v>
      </c>
      <c r="H273" s="61">
        <v>0</v>
      </c>
      <c r="I273" s="13">
        <f t="shared" si="28"/>
        <v>3370500</v>
      </c>
      <c r="J273" s="12">
        <f t="shared" si="29"/>
        <v>13200000</v>
      </c>
      <c r="K273" s="13">
        <f t="shared" si="30"/>
        <v>8640000</v>
      </c>
      <c r="L273" s="12">
        <f t="shared" si="31"/>
        <v>12060000</v>
      </c>
    </row>
    <row r="274" spans="1:12" ht="72" x14ac:dyDescent="0.25">
      <c r="A274" s="57">
        <v>901065</v>
      </c>
      <c r="B274" s="58"/>
      <c r="C274" s="59" t="s">
        <v>4892</v>
      </c>
      <c r="D274" s="51"/>
      <c r="E274" s="60">
        <v>15.5</v>
      </c>
      <c r="F274" s="52">
        <v>10.5</v>
      </c>
      <c r="G274" s="52">
        <v>5</v>
      </c>
      <c r="H274" s="61">
        <v>0</v>
      </c>
      <c r="I274" s="13">
        <f t="shared" si="28"/>
        <v>11511750</v>
      </c>
      <c r="J274" s="12">
        <f t="shared" si="29"/>
        <v>44925000</v>
      </c>
      <c r="K274" s="13">
        <f t="shared" si="30"/>
        <v>29725000</v>
      </c>
      <c r="L274" s="12">
        <f t="shared" si="31"/>
        <v>41125000</v>
      </c>
    </row>
    <row r="275" spans="1:12" ht="126" x14ac:dyDescent="0.25">
      <c r="A275" s="57">
        <v>901080</v>
      </c>
      <c r="B275" s="58"/>
      <c r="C275" s="59" t="s">
        <v>4893</v>
      </c>
      <c r="D275" s="51"/>
      <c r="E275" s="60">
        <v>1.9</v>
      </c>
      <c r="F275" s="52">
        <v>1.3</v>
      </c>
      <c r="G275" s="52">
        <v>0.6</v>
      </c>
      <c r="H275" s="61">
        <v>0</v>
      </c>
      <c r="I275" s="13">
        <f t="shared" si="28"/>
        <v>1403550</v>
      </c>
      <c r="J275" s="12">
        <f t="shared" si="29"/>
        <v>5465000</v>
      </c>
      <c r="K275" s="13">
        <f t="shared" si="30"/>
        <v>3641000</v>
      </c>
      <c r="L275" s="12">
        <f t="shared" si="31"/>
        <v>5009000</v>
      </c>
    </row>
    <row r="276" spans="1:12" ht="90" x14ac:dyDescent="0.25">
      <c r="A276" s="57">
        <v>901085</v>
      </c>
      <c r="B276" s="58"/>
      <c r="C276" s="59" t="s">
        <v>4894</v>
      </c>
      <c r="D276" s="51" t="s">
        <v>4895</v>
      </c>
      <c r="E276" s="60">
        <v>4</v>
      </c>
      <c r="F276" s="52">
        <v>1</v>
      </c>
      <c r="G276" s="52">
        <v>3</v>
      </c>
      <c r="H276" s="61">
        <v>0</v>
      </c>
      <c r="I276" s="13">
        <f t="shared" si="28"/>
        <v>3973500</v>
      </c>
      <c r="J276" s="12">
        <f t="shared" si="29"/>
        <v>17150000</v>
      </c>
      <c r="K276" s="13">
        <f t="shared" si="30"/>
        <v>8030000</v>
      </c>
      <c r="L276" s="12">
        <f t="shared" si="31"/>
        <v>14870000</v>
      </c>
    </row>
    <row r="277" spans="1:12" ht="90" x14ac:dyDescent="0.25">
      <c r="A277" s="57">
        <v>901090</v>
      </c>
      <c r="B277" s="58"/>
      <c r="C277" s="59" t="s">
        <v>4896</v>
      </c>
      <c r="D277" s="51"/>
      <c r="E277" s="60">
        <v>3</v>
      </c>
      <c r="F277" s="52">
        <v>1</v>
      </c>
      <c r="G277" s="52">
        <v>2</v>
      </c>
      <c r="H277" s="61">
        <v>0</v>
      </c>
      <c r="I277" s="13">
        <f t="shared" si="28"/>
        <v>2833500</v>
      </c>
      <c r="J277" s="12">
        <f t="shared" si="29"/>
        <v>12050000</v>
      </c>
      <c r="K277" s="13">
        <f t="shared" si="30"/>
        <v>5970000</v>
      </c>
      <c r="L277" s="12">
        <f t="shared" si="31"/>
        <v>10530000</v>
      </c>
    </row>
    <row r="278" spans="1:12" ht="90" x14ac:dyDescent="0.25">
      <c r="A278" s="57">
        <v>901100</v>
      </c>
      <c r="B278" s="58"/>
      <c r="C278" s="59" t="s">
        <v>4897</v>
      </c>
      <c r="D278" s="51"/>
      <c r="E278" s="60">
        <v>0.7</v>
      </c>
      <c r="F278" s="52">
        <v>0.5</v>
      </c>
      <c r="G278" s="52">
        <v>0.2</v>
      </c>
      <c r="H278" s="61">
        <v>0</v>
      </c>
      <c r="I278" s="13">
        <f t="shared" si="28"/>
        <v>504750</v>
      </c>
      <c r="J278" s="12">
        <f t="shared" si="29"/>
        <v>1945000</v>
      </c>
      <c r="K278" s="13">
        <f t="shared" si="30"/>
        <v>1337000</v>
      </c>
      <c r="L278" s="12">
        <f t="shared" si="31"/>
        <v>1793000</v>
      </c>
    </row>
    <row r="279" spans="1:12" ht="90" x14ac:dyDescent="0.25">
      <c r="A279" s="57">
        <v>901110</v>
      </c>
      <c r="B279" s="58"/>
      <c r="C279" s="59" t="s">
        <v>4898</v>
      </c>
      <c r="D279" s="51"/>
      <c r="E279" s="60">
        <v>9</v>
      </c>
      <c r="F279" s="52">
        <v>4.5</v>
      </c>
      <c r="G279" s="52">
        <v>4.5</v>
      </c>
      <c r="H279" s="61">
        <v>0</v>
      </c>
      <c r="I279" s="13">
        <f t="shared" si="28"/>
        <v>7620750</v>
      </c>
      <c r="J279" s="12">
        <f t="shared" si="29"/>
        <v>31275000</v>
      </c>
      <c r="K279" s="13">
        <f t="shared" si="30"/>
        <v>17595000</v>
      </c>
      <c r="L279" s="12">
        <f t="shared" si="31"/>
        <v>27855000</v>
      </c>
    </row>
    <row r="280" spans="1:12" ht="54" x14ac:dyDescent="0.25">
      <c r="A280" s="57">
        <v>901120</v>
      </c>
      <c r="B280" s="58"/>
      <c r="C280" s="59" t="s">
        <v>4899</v>
      </c>
      <c r="D280" s="51"/>
      <c r="E280" s="60">
        <v>3.3</v>
      </c>
      <c r="F280" s="52">
        <v>2.2000000000000002</v>
      </c>
      <c r="G280" s="52">
        <v>1.1000000000000001</v>
      </c>
      <c r="H280" s="61">
        <v>0</v>
      </c>
      <c r="I280" s="13">
        <f t="shared" si="28"/>
        <v>2471700</v>
      </c>
      <c r="J280" s="12">
        <f t="shared" si="29"/>
        <v>9680000</v>
      </c>
      <c r="K280" s="13">
        <f t="shared" si="30"/>
        <v>6336000</v>
      </c>
      <c r="L280" s="12">
        <f t="shared" si="31"/>
        <v>8844000</v>
      </c>
    </row>
    <row r="281" spans="1:12" ht="216" x14ac:dyDescent="0.25">
      <c r="A281" s="57">
        <v>901121</v>
      </c>
      <c r="B281" s="58"/>
      <c r="C281" s="59" t="s">
        <v>4900</v>
      </c>
      <c r="D281" s="51" t="s">
        <v>4901</v>
      </c>
      <c r="E281" s="60">
        <v>9</v>
      </c>
      <c r="F281" s="52">
        <v>5</v>
      </c>
      <c r="G281" s="52">
        <v>4</v>
      </c>
      <c r="H281" s="61">
        <v>0</v>
      </c>
      <c r="I281" s="13">
        <f t="shared" si="28"/>
        <v>7327500</v>
      </c>
      <c r="J281" s="12">
        <f t="shared" si="29"/>
        <v>29650000</v>
      </c>
      <c r="K281" s="13">
        <f t="shared" si="30"/>
        <v>17490000</v>
      </c>
      <c r="L281" s="12">
        <f t="shared" si="31"/>
        <v>26610000</v>
      </c>
    </row>
    <row r="282" spans="1:12" ht="90" x14ac:dyDescent="0.25">
      <c r="A282" s="57">
        <v>901122</v>
      </c>
      <c r="B282" s="58"/>
      <c r="C282" s="59" t="s">
        <v>4902</v>
      </c>
      <c r="D282" s="51"/>
      <c r="E282" s="60">
        <v>4.5</v>
      </c>
      <c r="F282" s="52">
        <v>3</v>
      </c>
      <c r="G282" s="52">
        <v>1.5</v>
      </c>
      <c r="H282" s="61">
        <v>0</v>
      </c>
      <c r="I282" s="13">
        <f t="shared" si="28"/>
        <v>3370500</v>
      </c>
      <c r="J282" s="12">
        <f t="shared" si="29"/>
        <v>13200000</v>
      </c>
      <c r="K282" s="13">
        <f t="shared" si="30"/>
        <v>8640000</v>
      </c>
      <c r="L282" s="12">
        <f t="shared" si="31"/>
        <v>12060000</v>
      </c>
    </row>
    <row r="283" spans="1:12" ht="108" x14ac:dyDescent="0.25">
      <c r="A283" s="57">
        <v>901123</v>
      </c>
      <c r="B283" s="58"/>
      <c r="C283" s="59" t="s">
        <v>4903</v>
      </c>
      <c r="D283" s="51" t="s">
        <v>4901</v>
      </c>
      <c r="E283" s="60">
        <v>12</v>
      </c>
      <c r="F283" s="52">
        <v>7</v>
      </c>
      <c r="G283" s="52">
        <v>5</v>
      </c>
      <c r="H283" s="61">
        <v>0</v>
      </c>
      <c r="I283" s="13">
        <f t="shared" si="28"/>
        <v>9574500</v>
      </c>
      <c r="J283" s="12">
        <f t="shared" si="29"/>
        <v>38450000</v>
      </c>
      <c r="K283" s="13">
        <f t="shared" si="30"/>
        <v>23250000</v>
      </c>
      <c r="L283" s="12">
        <f t="shared" si="31"/>
        <v>34650000</v>
      </c>
    </row>
    <row r="284" spans="1:12" ht="72" x14ac:dyDescent="0.25">
      <c r="A284" s="57">
        <v>901125</v>
      </c>
      <c r="B284" s="58"/>
      <c r="C284" s="59" t="s">
        <v>4904</v>
      </c>
      <c r="D284" s="51"/>
      <c r="E284" s="60">
        <v>1</v>
      </c>
      <c r="F284" s="52">
        <v>0.3</v>
      </c>
      <c r="G284" s="52">
        <v>0.7</v>
      </c>
      <c r="H284" s="61">
        <v>0</v>
      </c>
      <c r="I284" s="13">
        <f t="shared" si="28"/>
        <v>964050</v>
      </c>
      <c r="J284" s="12">
        <f t="shared" si="29"/>
        <v>4125000</v>
      </c>
      <c r="K284" s="13">
        <f t="shared" si="30"/>
        <v>1997000</v>
      </c>
      <c r="L284" s="12">
        <f t="shared" si="31"/>
        <v>3593000</v>
      </c>
    </row>
    <row r="285" spans="1:12" ht="54" x14ac:dyDescent="0.25">
      <c r="A285" s="57">
        <v>901130</v>
      </c>
      <c r="B285" s="58"/>
      <c r="C285" s="59" t="s">
        <v>4905</v>
      </c>
      <c r="D285" s="51"/>
      <c r="E285" s="60">
        <v>1.5</v>
      </c>
      <c r="F285" s="52">
        <v>1</v>
      </c>
      <c r="G285" s="52">
        <v>0.5</v>
      </c>
      <c r="H285" s="61">
        <v>0</v>
      </c>
      <c r="I285" s="13">
        <f t="shared" si="28"/>
        <v>1123500</v>
      </c>
      <c r="J285" s="12">
        <f t="shared" si="29"/>
        <v>4400000</v>
      </c>
      <c r="K285" s="13">
        <f t="shared" si="30"/>
        <v>2880000</v>
      </c>
      <c r="L285" s="12">
        <f t="shared" si="31"/>
        <v>4020000</v>
      </c>
    </row>
    <row r="286" spans="1:12" ht="72" x14ac:dyDescent="0.25">
      <c r="A286" s="57">
        <v>901135</v>
      </c>
      <c r="B286" s="58"/>
      <c r="C286" s="59" t="s">
        <v>4906</v>
      </c>
      <c r="D286" s="51"/>
      <c r="E286" s="60">
        <v>2.7</v>
      </c>
      <c r="F286" s="52">
        <v>1.8</v>
      </c>
      <c r="G286" s="52">
        <v>0.9</v>
      </c>
      <c r="H286" s="61">
        <v>0</v>
      </c>
      <c r="I286" s="13">
        <f t="shared" si="28"/>
        <v>2022300</v>
      </c>
      <c r="J286" s="12">
        <f t="shared" si="29"/>
        <v>7920000</v>
      </c>
      <c r="K286" s="13">
        <f t="shared" si="30"/>
        <v>5184000</v>
      </c>
      <c r="L286" s="12">
        <f t="shared" si="31"/>
        <v>7236000</v>
      </c>
    </row>
    <row r="287" spans="1:12" ht="54" x14ac:dyDescent="0.25">
      <c r="A287" s="57">
        <v>901140</v>
      </c>
      <c r="B287" s="58" t="s">
        <v>16</v>
      </c>
      <c r="C287" s="59" t="s">
        <v>4907</v>
      </c>
      <c r="D287" s="51"/>
      <c r="E287" s="60">
        <v>3</v>
      </c>
      <c r="F287" s="52">
        <v>2</v>
      </c>
      <c r="G287" s="52">
        <v>1</v>
      </c>
      <c r="H287" s="61">
        <v>0</v>
      </c>
      <c r="I287" s="13">
        <f t="shared" si="28"/>
        <v>2247000</v>
      </c>
      <c r="J287" s="12">
        <f t="shared" si="29"/>
        <v>8800000</v>
      </c>
      <c r="K287" s="13">
        <f t="shared" si="30"/>
        <v>5760000</v>
      </c>
      <c r="L287" s="12">
        <f t="shared" si="31"/>
        <v>8040000</v>
      </c>
    </row>
    <row r="288" spans="1:12" ht="144" x14ac:dyDescent="0.25">
      <c r="A288" s="57">
        <v>901141</v>
      </c>
      <c r="B288" s="58" t="s">
        <v>24</v>
      </c>
      <c r="C288" s="59" t="s">
        <v>4908</v>
      </c>
      <c r="D288" s="51" t="s">
        <v>6708</v>
      </c>
      <c r="E288" s="60">
        <v>4.4000000000000004</v>
      </c>
      <c r="F288" s="52">
        <v>0</v>
      </c>
      <c r="G288" s="52">
        <v>4.4000000000000004</v>
      </c>
      <c r="H288" s="61">
        <v>0</v>
      </c>
      <c r="I288" s="13">
        <f>F288*553500+G288*1140000</f>
        <v>5016000</v>
      </c>
      <c r="J288" s="12">
        <f>F288*1850000+G288*1140000</f>
        <v>5016000</v>
      </c>
      <c r="K288" s="13">
        <f>F288*1850000+G288*1140000</f>
        <v>5016000</v>
      </c>
      <c r="L288" s="12">
        <f>F288*1850000+G288*1140000</f>
        <v>5016000</v>
      </c>
    </row>
    <row r="289" spans="1:12" ht="144" x14ac:dyDescent="0.25">
      <c r="A289" s="57">
        <v>901145</v>
      </c>
      <c r="B289" s="58" t="s">
        <v>16</v>
      </c>
      <c r="C289" s="59" t="s">
        <v>4909</v>
      </c>
      <c r="D289" s="51"/>
      <c r="E289" s="60">
        <v>0.5</v>
      </c>
      <c r="F289" s="52">
        <v>0.35</v>
      </c>
      <c r="G289" s="52">
        <v>0.15</v>
      </c>
      <c r="H289" s="61">
        <v>0</v>
      </c>
      <c r="I289" s="13">
        <f t="shared" si="28"/>
        <v>364725</v>
      </c>
      <c r="J289" s="12">
        <f t="shared" si="29"/>
        <v>1412500</v>
      </c>
      <c r="K289" s="13">
        <f t="shared" si="30"/>
        <v>956500</v>
      </c>
      <c r="L289" s="12">
        <f t="shared" si="31"/>
        <v>1298500</v>
      </c>
    </row>
    <row r="290" spans="1:12" ht="36" x14ac:dyDescent="0.25">
      <c r="A290" s="57">
        <v>901150</v>
      </c>
      <c r="B290" s="58" t="s">
        <v>16</v>
      </c>
      <c r="C290" s="59" t="s">
        <v>4910</v>
      </c>
      <c r="D290" s="51"/>
      <c r="E290" s="60">
        <v>3.5</v>
      </c>
      <c r="F290" s="52">
        <v>2</v>
      </c>
      <c r="G290" s="52">
        <v>1.5</v>
      </c>
      <c r="H290" s="61">
        <v>0</v>
      </c>
      <c r="I290" s="13">
        <f t="shared" si="28"/>
        <v>2817000</v>
      </c>
      <c r="J290" s="12">
        <f t="shared" si="29"/>
        <v>11350000</v>
      </c>
      <c r="K290" s="13">
        <f t="shared" si="30"/>
        <v>6790000</v>
      </c>
      <c r="L290" s="12">
        <f t="shared" si="31"/>
        <v>10210000</v>
      </c>
    </row>
    <row r="291" spans="1:12" ht="90" x14ac:dyDescent="0.25">
      <c r="A291" s="57">
        <v>901155</v>
      </c>
      <c r="B291" s="58"/>
      <c r="C291" s="59" t="s">
        <v>4911</v>
      </c>
      <c r="D291" s="51" t="s">
        <v>4912</v>
      </c>
      <c r="E291" s="60">
        <v>12</v>
      </c>
      <c r="F291" s="52">
        <v>7</v>
      </c>
      <c r="G291" s="52">
        <v>5</v>
      </c>
      <c r="H291" s="61">
        <v>0</v>
      </c>
      <c r="I291" s="13">
        <f t="shared" si="28"/>
        <v>9574500</v>
      </c>
      <c r="J291" s="12">
        <f t="shared" si="29"/>
        <v>38450000</v>
      </c>
      <c r="K291" s="13">
        <f t="shared" si="30"/>
        <v>23250000</v>
      </c>
      <c r="L291" s="12">
        <f t="shared" si="31"/>
        <v>34650000</v>
      </c>
    </row>
    <row r="292" spans="1:12" ht="90" x14ac:dyDescent="0.25">
      <c r="A292" s="57">
        <v>901165</v>
      </c>
      <c r="B292" s="58" t="s">
        <v>16</v>
      </c>
      <c r="C292" s="59" t="s">
        <v>4913</v>
      </c>
      <c r="D292" s="51"/>
      <c r="E292" s="60">
        <v>3.6</v>
      </c>
      <c r="F292" s="52">
        <v>2.4</v>
      </c>
      <c r="G292" s="52">
        <v>1.2</v>
      </c>
      <c r="H292" s="61">
        <v>0</v>
      </c>
      <c r="I292" s="13">
        <f t="shared" si="28"/>
        <v>2696400</v>
      </c>
      <c r="J292" s="12">
        <f t="shared" si="29"/>
        <v>10560000</v>
      </c>
      <c r="K292" s="13">
        <f t="shared" si="30"/>
        <v>6912000</v>
      </c>
      <c r="L292" s="12">
        <f t="shared" si="31"/>
        <v>9648000</v>
      </c>
    </row>
    <row r="293" spans="1:12" ht="36" x14ac:dyDescent="0.25">
      <c r="A293" s="57">
        <v>901170</v>
      </c>
      <c r="B293" s="58" t="s">
        <v>16</v>
      </c>
      <c r="C293" s="59" t="s">
        <v>4914</v>
      </c>
      <c r="D293" s="51"/>
      <c r="E293" s="60">
        <v>0.5</v>
      </c>
      <c r="F293" s="52">
        <v>0.35</v>
      </c>
      <c r="G293" s="52">
        <v>0.15</v>
      </c>
      <c r="H293" s="61">
        <v>0</v>
      </c>
      <c r="I293" s="13">
        <f t="shared" ref="I293:I314" si="32">F293*553500+G293*1140000</f>
        <v>364725</v>
      </c>
      <c r="J293" s="12">
        <f t="shared" si="29"/>
        <v>1412500</v>
      </c>
      <c r="K293" s="13">
        <f t="shared" si="30"/>
        <v>956500</v>
      </c>
      <c r="L293" s="12">
        <f t="shared" si="31"/>
        <v>1298500</v>
      </c>
    </row>
    <row r="294" spans="1:12" ht="72" x14ac:dyDescent="0.25">
      <c r="A294" s="57">
        <v>901175</v>
      </c>
      <c r="B294" s="58" t="s">
        <v>16</v>
      </c>
      <c r="C294" s="59" t="s">
        <v>4915</v>
      </c>
      <c r="D294" s="51"/>
      <c r="E294" s="60">
        <v>0.3</v>
      </c>
      <c r="F294" s="52">
        <v>0.3</v>
      </c>
      <c r="G294" s="52">
        <v>0</v>
      </c>
      <c r="H294" s="61">
        <v>0</v>
      </c>
      <c r="I294" s="13">
        <f t="shared" si="32"/>
        <v>166050</v>
      </c>
      <c r="J294" s="12">
        <f t="shared" si="29"/>
        <v>555000</v>
      </c>
      <c r="K294" s="13">
        <f t="shared" si="30"/>
        <v>555000</v>
      </c>
      <c r="L294" s="12">
        <f t="shared" si="31"/>
        <v>555000</v>
      </c>
    </row>
    <row r="295" spans="1:12" ht="90" x14ac:dyDescent="0.25">
      <c r="A295" s="57">
        <v>901180</v>
      </c>
      <c r="B295" s="58" t="s">
        <v>16</v>
      </c>
      <c r="C295" s="59" t="s">
        <v>4916</v>
      </c>
      <c r="D295" s="51"/>
      <c r="E295" s="60">
        <v>0.3</v>
      </c>
      <c r="F295" s="52">
        <v>0.3</v>
      </c>
      <c r="G295" s="52">
        <v>0</v>
      </c>
      <c r="H295" s="61">
        <v>0</v>
      </c>
      <c r="I295" s="13">
        <f t="shared" si="32"/>
        <v>166050</v>
      </c>
      <c r="J295" s="12">
        <f t="shared" si="29"/>
        <v>555000</v>
      </c>
      <c r="K295" s="13">
        <f t="shared" si="30"/>
        <v>555000</v>
      </c>
      <c r="L295" s="12">
        <f t="shared" si="31"/>
        <v>555000</v>
      </c>
    </row>
    <row r="296" spans="1:12" ht="108" x14ac:dyDescent="0.25">
      <c r="A296" s="57">
        <v>901185</v>
      </c>
      <c r="B296" s="58" t="s">
        <v>16</v>
      </c>
      <c r="C296" s="59" t="s">
        <v>4917</v>
      </c>
      <c r="D296" s="51"/>
      <c r="E296" s="60">
        <v>0.8</v>
      </c>
      <c r="F296" s="52">
        <v>0.8</v>
      </c>
      <c r="G296" s="52">
        <v>0</v>
      </c>
      <c r="H296" s="61">
        <v>0</v>
      </c>
      <c r="I296" s="13">
        <f t="shared" si="32"/>
        <v>442800</v>
      </c>
      <c r="J296" s="12">
        <f t="shared" si="29"/>
        <v>1480000</v>
      </c>
      <c r="K296" s="13">
        <f t="shared" si="30"/>
        <v>1480000</v>
      </c>
      <c r="L296" s="12">
        <f t="shared" si="31"/>
        <v>1480000</v>
      </c>
    </row>
    <row r="297" spans="1:12" ht="108" x14ac:dyDescent="0.25">
      <c r="A297" s="57">
        <v>901190</v>
      </c>
      <c r="B297" s="58" t="s">
        <v>16</v>
      </c>
      <c r="C297" s="59" t="s">
        <v>4918</v>
      </c>
      <c r="D297" s="51"/>
      <c r="E297" s="60">
        <v>0.3</v>
      </c>
      <c r="F297" s="52">
        <v>0.2</v>
      </c>
      <c r="G297" s="52">
        <v>0.1</v>
      </c>
      <c r="H297" s="61">
        <v>0</v>
      </c>
      <c r="I297" s="13">
        <f t="shared" si="32"/>
        <v>224700</v>
      </c>
      <c r="J297" s="12">
        <f t="shared" si="29"/>
        <v>880000</v>
      </c>
      <c r="K297" s="13">
        <f t="shared" si="30"/>
        <v>576000</v>
      </c>
      <c r="L297" s="12">
        <f t="shared" si="31"/>
        <v>804000</v>
      </c>
    </row>
    <row r="298" spans="1:12" ht="72" x14ac:dyDescent="0.25">
      <c r="A298" s="57">
        <v>901195</v>
      </c>
      <c r="B298" s="58" t="s">
        <v>16</v>
      </c>
      <c r="C298" s="59" t="s">
        <v>4919</v>
      </c>
      <c r="D298" s="51"/>
      <c r="E298" s="60">
        <v>0.4</v>
      </c>
      <c r="F298" s="52">
        <v>0.25</v>
      </c>
      <c r="G298" s="52">
        <v>0.15</v>
      </c>
      <c r="H298" s="61">
        <v>0</v>
      </c>
      <c r="I298" s="13">
        <f t="shared" si="32"/>
        <v>309375</v>
      </c>
      <c r="J298" s="12">
        <f t="shared" si="29"/>
        <v>1227500</v>
      </c>
      <c r="K298" s="13">
        <f t="shared" si="30"/>
        <v>771500</v>
      </c>
      <c r="L298" s="12">
        <f t="shared" si="31"/>
        <v>1113500</v>
      </c>
    </row>
    <row r="299" spans="1:12" ht="19.5" x14ac:dyDescent="0.25">
      <c r="A299" s="57">
        <v>901200</v>
      </c>
      <c r="B299" s="58" t="s">
        <v>16</v>
      </c>
      <c r="C299" s="59" t="s">
        <v>4920</v>
      </c>
      <c r="D299" s="51"/>
      <c r="E299" s="60">
        <v>3.3</v>
      </c>
      <c r="F299" s="52">
        <v>2.2000000000000002</v>
      </c>
      <c r="G299" s="52">
        <v>1.1000000000000001</v>
      </c>
      <c r="H299" s="61">
        <v>0</v>
      </c>
      <c r="I299" s="13">
        <f t="shared" si="32"/>
        <v>2471700</v>
      </c>
      <c r="J299" s="12">
        <f t="shared" si="29"/>
        <v>9680000</v>
      </c>
      <c r="K299" s="13">
        <f t="shared" si="30"/>
        <v>6336000</v>
      </c>
      <c r="L299" s="12">
        <f t="shared" si="31"/>
        <v>8844000</v>
      </c>
    </row>
    <row r="300" spans="1:12" ht="162" x14ac:dyDescent="0.25">
      <c r="A300" s="57">
        <v>901205</v>
      </c>
      <c r="B300" s="58" t="s">
        <v>16</v>
      </c>
      <c r="C300" s="59" t="s">
        <v>4921</v>
      </c>
      <c r="D300" s="51"/>
      <c r="E300" s="60">
        <v>4.5</v>
      </c>
      <c r="F300" s="52">
        <v>1.5</v>
      </c>
      <c r="G300" s="52">
        <v>3</v>
      </c>
      <c r="H300" s="61">
        <v>0</v>
      </c>
      <c r="I300" s="13">
        <f t="shared" si="32"/>
        <v>4250250</v>
      </c>
      <c r="J300" s="12">
        <f t="shared" si="29"/>
        <v>18075000</v>
      </c>
      <c r="K300" s="13">
        <f t="shared" si="30"/>
        <v>8955000</v>
      </c>
      <c r="L300" s="12">
        <f t="shared" si="31"/>
        <v>15795000</v>
      </c>
    </row>
    <row r="301" spans="1:12" ht="144" x14ac:dyDescent="0.25">
      <c r="A301" s="57">
        <v>901210</v>
      </c>
      <c r="B301" s="58"/>
      <c r="C301" s="59" t="s">
        <v>4922</v>
      </c>
      <c r="D301" s="51" t="s">
        <v>4923</v>
      </c>
      <c r="E301" s="60">
        <v>40</v>
      </c>
      <c r="F301" s="52">
        <v>30</v>
      </c>
      <c r="G301" s="52">
        <v>10</v>
      </c>
      <c r="H301" s="61">
        <v>0</v>
      </c>
      <c r="I301" s="13">
        <f t="shared" si="32"/>
        <v>28005000</v>
      </c>
      <c r="J301" s="12">
        <f t="shared" si="29"/>
        <v>106500000</v>
      </c>
      <c r="K301" s="13">
        <f t="shared" si="30"/>
        <v>76100000</v>
      </c>
      <c r="L301" s="12">
        <f t="shared" si="31"/>
        <v>98900000</v>
      </c>
    </row>
    <row r="302" spans="1:12" ht="360" x14ac:dyDescent="0.25">
      <c r="A302" s="57">
        <v>901215</v>
      </c>
      <c r="B302" s="58"/>
      <c r="C302" s="59" t="s">
        <v>4924</v>
      </c>
      <c r="D302" s="51" t="s">
        <v>4925</v>
      </c>
      <c r="E302" s="60">
        <v>57</v>
      </c>
      <c r="F302" s="52">
        <v>42</v>
      </c>
      <c r="G302" s="52">
        <v>15</v>
      </c>
      <c r="H302" s="61">
        <v>0</v>
      </c>
      <c r="I302" s="13">
        <f t="shared" si="32"/>
        <v>40347000</v>
      </c>
      <c r="J302" s="12">
        <f t="shared" si="29"/>
        <v>154200000</v>
      </c>
      <c r="K302" s="13">
        <f t="shared" si="30"/>
        <v>108600000</v>
      </c>
      <c r="L302" s="12">
        <f t="shared" si="31"/>
        <v>142800000</v>
      </c>
    </row>
    <row r="303" spans="1:12" ht="324" x14ac:dyDescent="0.25">
      <c r="A303" s="57">
        <v>901216</v>
      </c>
      <c r="B303" s="58"/>
      <c r="C303" s="59" t="s">
        <v>4924</v>
      </c>
      <c r="D303" s="51" t="s">
        <v>4926</v>
      </c>
      <c r="E303" s="60">
        <v>40</v>
      </c>
      <c r="F303" s="52">
        <v>30</v>
      </c>
      <c r="G303" s="52">
        <v>10</v>
      </c>
      <c r="H303" s="61">
        <v>0</v>
      </c>
      <c r="I303" s="13">
        <f t="shared" si="32"/>
        <v>28005000</v>
      </c>
      <c r="J303" s="12">
        <f t="shared" si="29"/>
        <v>106500000</v>
      </c>
      <c r="K303" s="13">
        <f t="shared" si="30"/>
        <v>76100000</v>
      </c>
      <c r="L303" s="12">
        <f t="shared" si="31"/>
        <v>98900000</v>
      </c>
    </row>
    <row r="304" spans="1:12" ht="72" x14ac:dyDescent="0.25">
      <c r="A304" s="57">
        <v>901217</v>
      </c>
      <c r="B304" s="58"/>
      <c r="C304" s="59" t="s">
        <v>4927</v>
      </c>
      <c r="D304" s="51" t="s">
        <v>4923</v>
      </c>
      <c r="E304" s="60">
        <v>30</v>
      </c>
      <c r="F304" s="52">
        <v>20</v>
      </c>
      <c r="G304" s="52">
        <v>10</v>
      </c>
      <c r="H304" s="61">
        <v>0</v>
      </c>
      <c r="I304" s="13">
        <f t="shared" si="32"/>
        <v>22470000</v>
      </c>
      <c r="J304" s="12">
        <f t="shared" si="29"/>
        <v>88000000</v>
      </c>
      <c r="K304" s="13">
        <f t="shared" si="30"/>
        <v>57600000</v>
      </c>
      <c r="L304" s="12">
        <f t="shared" si="31"/>
        <v>80400000</v>
      </c>
    </row>
    <row r="305" spans="1:12" ht="306" x14ac:dyDescent="0.25">
      <c r="A305" s="57">
        <v>901218</v>
      </c>
      <c r="B305" s="58"/>
      <c r="C305" s="59" t="s">
        <v>4928</v>
      </c>
      <c r="D305" s="51" t="s">
        <v>4929</v>
      </c>
      <c r="E305" s="60">
        <v>30</v>
      </c>
      <c r="F305" s="52">
        <v>20</v>
      </c>
      <c r="G305" s="52">
        <v>10</v>
      </c>
      <c r="H305" s="61">
        <v>0</v>
      </c>
      <c r="I305" s="13">
        <f t="shared" si="32"/>
        <v>22470000</v>
      </c>
      <c r="J305" s="12">
        <f t="shared" si="29"/>
        <v>88000000</v>
      </c>
      <c r="K305" s="13">
        <f t="shared" si="30"/>
        <v>57600000</v>
      </c>
      <c r="L305" s="12">
        <f t="shared" si="31"/>
        <v>80400000</v>
      </c>
    </row>
    <row r="306" spans="1:12" ht="36" x14ac:dyDescent="0.25">
      <c r="A306" s="57">
        <v>901220</v>
      </c>
      <c r="B306" s="58"/>
      <c r="C306" s="59" t="s">
        <v>4930</v>
      </c>
      <c r="D306" s="51"/>
      <c r="E306" s="60">
        <v>8.5</v>
      </c>
      <c r="F306" s="52">
        <v>4</v>
      </c>
      <c r="G306" s="52">
        <v>4.5</v>
      </c>
      <c r="H306" s="61">
        <v>4</v>
      </c>
      <c r="I306" s="13">
        <f t="shared" si="32"/>
        <v>7344000</v>
      </c>
      <c r="J306" s="12">
        <f t="shared" si="29"/>
        <v>30350000</v>
      </c>
      <c r="K306" s="13">
        <f t="shared" si="30"/>
        <v>16670000</v>
      </c>
      <c r="L306" s="12">
        <f t="shared" si="31"/>
        <v>26930000</v>
      </c>
    </row>
    <row r="307" spans="1:12" ht="72" x14ac:dyDescent="0.25">
      <c r="A307" s="57">
        <v>901225</v>
      </c>
      <c r="B307" s="58" t="s">
        <v>16</v>
      </c>
      <c r="C307" s="59" t="s">
        <v>4931</v>
      </c>
      <c r="D307" s="51" t="s">
        <v>4932</v>
      </c>
      <c r="E307" s="60">
        <v>16</v>
      </c>
      <c r="F307" s="52">
        <v>8</v>
      </c>
      <c r="G307" s="52">
        <v>8</v>
      </c>
      <c r="H307" s="61">
        <v>0</v>
      </c>
      <c r="I307" s="13">
        <f t="shared" si="32"/>
        <v>13548000</v>
      </c>
      <c r="J307" s="12">
        <f t="shared" si="29"/>
        <v>55600000</v>
      </c>
      <c r="K307" s="13">
        <f t="shared" si="30"/>
        <v>31280000</v>
      </c>
      <c r="L307" s="12">
        <f t="shared" si="31"/>
        <v>49520000</v>
      </c>
    </row>
    <row r="308" spans="1:12" ht="36" x14ac:dyDescent="0.25">
      <c r="A308" s="57">
        <v>901230</v>
      </c>
      <c r="B308" s="58" t="s">
        <v>16</v>
      </c>
      <c r="C308" s="59" t="s">
        <v>4933</v>
      </c>
      <c r="D308" s="51"/>
      <c r="E308" s="60">
        <v>8.5</v>
      </c>
      <c r="F308" s="52">
        <v>4</v>
      </c>
      <c r="G308" s="52">
        <v>4.5</v>
      </c>
      <c r="H308" s="61">
        <v>0</v>
      </c>
      <c r="I308" s="13">
        <f t="shared" si="32"/>
        <v>7344000</v>
      </c>
      <c r="J308" s="12">
        <f t="shared" si="29"/>
        <v>30350000</v>
      </c>
      <c r="K308" s="13">
        <f t="shared" si="30"/>
        <v>16670000</v>
      </c>
      <c r="L308" s="12">
        <f t="shared" si="31"/>
        <v>26930000</v>
      </c>
    </row>
    <row r="309" spans="1:12" ht="54" x14ac:dyDescent="0.25">
      <c r="A309" s="57">
        <v>901231</v>
      </c>
      <c r="B309" s="58"/>
      <c r="C309" s="59" t="s">
        <v>4934</v>
      </c>
      <c r="D309" s="51"/>
      <c r="E309" s="60">
        <v>6</v>
      </c>
      <c r="F309" s="52">
        <v>4</v>
      </c>
      <c r="G309" s="52">
        <v>2</v>
      </c>
      <c r="H309" s="61">
        <v>0</v>
      </c>
      <c r="I309" s="13">
        <f t="shared" si="32"/>
        <v>4494000</v>
      </c>
      <c r="J309" s="12">
        <f t="shared" si="29"/>
        <v>17600000</v>
      </c>
      <c r="K309" s="13">
        <f t="shared" si="30"/>
        <v>11520000</v>
      </c>
      <c r="L309" s="12">
        <f t="shared" si="31"/>
        <v>16080000</v>
      </c>
    </row>
    <row r="310" spans="1:12" ht="72" x14ac:dyDescent="0.25">
      <c r="A310" s="57">
        <v>901232</v>
      </c>
      <c r="B310" s="58"/>
      <c r="C310" s="59" t="s">
        <v>4935</v>
      </c>
      <c r="D310" s="51"/>
      <c r="E310" s="60">
        <v>8.5</v>
      </c>
      <c r="F310" s="52">
        <v>5.5</v>
      </c>
      <c r="G310" s="52">
        <v>3</v>
      </c>
      <c r="H310" s="61">
        <v>0</v>
      </c>
      <c r="I310" s="13">
        <f t="shared" si="32"/>
        <v>6464250</v>
      </c>
      <c r="J310" s="12">
        <f t="shared" si="29"/>
        <v>25475000</v>
      </c>
      <c r="K310" s="13">
        <f t="shared" si="30"/>
        <v>16355000</v>
      </c>
      <c r="L310" s="12">
        <f t="shared" si="31"/>
        <v>23195000</v>
      </c>
    </row>
    <row r="311" spans="1:12" ht="36" x14ac:dyDescent="0.25">
      <c r="A311" s="57">
        <v>901235</v>
      </c>
      <c r="B311" s="58" t="s">
        <v>16</v>
      </c>
      <c r="C311" s="59" t="s">
        <v>4936</v>
      </c>
      <c r="D311" s="51"/>
      <c r="E311" s="60">
        <v>26.6</v>
      </c>
      <c r="F311" s="52">
        <v>15</v>
      </c>
      <c r="G311" s="52">
        <v>11.6</v>
      </c>
      <c r="H311" s="61">
        <v>0</v>
      </c>
      <c r="I311" s="13">
        <f t="shared" si="32"/>
        <v>21526500</v>
      </c>
      <c r="J311" s="12">
        <f t="shared" si="29"/>
        <v>86910000</v>
      </c>
      <c r="K311" s="13">
        <f t="shared" si="30"/>
        <v>51646000</v>
      </c>
      <c r="L311" s="12">
        <f t="shared" si="31"/>
        <v>78094000</v>
      </c>
    </row>
    <row r="312" spans="1:12" ht="108" x14ac:dyDescent="0.25">
      <c r="A312" s="57">
        <v>901240</v>
      </c>
      <c r="B312" s="58" t="s">
        <v>16</v>
      </c>
      <c r="C312" s="59" t="s">
        <v>4937</v>
      </c>
      <c r="D312" s="51"/>
      <c r="E312" s="60">
        <v>1.9</v>
      </c>
      <c r="F312" s="52">
        <v>1.3</v>
      </c>
      <c r="G312" s="52">
        <v>0.6</v>
      </c>
      <c r="H312" s="61">
        <v>0</v>
      </c>
      <c r="I312" s="13">
        <f t="shared" si="32"/>
        <v>1403550</v>
      </c>
      <c r="J312" s="12">
        <f t="shared" si="29"/>
        <v>5465000</v>
      </c>
      <c r="K312" s="13">
        <f t="shared" si="30"/>
        <v>3641000</v>
      </c>
      <c r="L312" s="12">
        <f t="shared" si="31"/>
        <v>5009000</v>
      </c>
    </row>
    <row r="313" spans="1:12" ht="36" x14ac:dyDescent="0.25">
      <c r="A313" s="57">
        <v>901245</v>
      </c>
      <c r="B313" s="58"/>
      <c r="C313" s="59" t="s">
        <v>4938</v>
      </c>
      <c r="D313" s="51"/>
      <c r="E313" s="60">
        <v>4.5</v>
      </c>
      <c r="F313" s="52">
        <v>3</v>
      </c>
      <c r="G313" s="52">
        <v>1.5</v>
      </c>
      <c r="H313" s="61">
        <v>0</v>
      </c>
      <c r="I313" s="13">
        <f t="shared" si="32"/>
        <v>3370500</v>
      </c>
      <c r="J313" s="12">
        <f t="shared" si="29"/>
        <v>13200000</v>
      </c>
      <c r="K313" s="13">
        <f t="shared" si="30"/>
        <v>8640000</v>
      </c>
      <c r="L313" s="12">
        <f t="shared" si="31"/>
        <v>12060000</v>
      </c>
    </row>
    <row r="314" spans="1:12" ht="19.5" x14ac:dyDescent="0.25">
      <c r="A314" s="57">
        <v>901250</v>
      </c>
      <c r="B314" s="58" t="s">
        <v>24</v>
      </c>
      <c r="C314" s="59" t="s">
        <v>4939</v>
      </c>
      <c r="D314" s="51"/>
      <c r="E314" s="60">
        <v>2.5</v>
      </c>
      <c r="F314" s="52">
        <v>1.6</v>
      </c>
      <c r="G314" s="52">
        <v>0.9</v>
      </c>
      <c r="H314" s="61">
        <v>0</v>
      </c>
      <c r="I314" s="13">
        <f t="shared" si="32"/>
        <v>1911600</v>
      </c>
      <c r="J314" s="12">
        <f t="shared" si="29"/>
        <v>7550000</v>
      </c>
      <c r="K314" s="13">
        <f t="shared" si="30"/>
        <v>4814000</v>
      </c>
      <c r="L314" s="12">
        <f t="shared" si="31"/>
        <v>6866000</v>
      </c>
    </row>
    <row r="315" spans="1:12" ht="198" x14ac:dyDescent="0.25">
      <c r="A315" s="57">
        <v>901255</v>
      </c>
      <c r="B315" s="58"/>
      <c r="C315" s="59" t="s">
        <v>4940</v>
      </c>
      <c r="D315" s="51" t="s">
        <v>6709</v>
      </c>
      <c r="E315" s="60">
        <v>10</v>
      </c>
      <c r="F315" s="52">
        <v>6</v>
      </c>
      <c r="G315" s="52">
        <v>4</v>
      </c>
      <c r="H315" s="61">
        <v>0</v>
      </c>
      <c r="I315" s="13">
        <f t="shared" ref="I315:I322" si="33">F315*790000+G315*1140000</f>
        <v>9300000</v>
      </c>
      <c r="J315" s="12">
        <f t="shared" si="29"/>
        <v>31500000</v>
      </c>
      <c r="K315" s="13">
        <f t="shared" si="30"/>
        <v>19340000</v>
      </c>
      <c r="L315" s="12">
        <f t="shared" si="31"/>
        <v>28460000</v>
      </c>
    </row>
    <row r="316" spans="1:12" ht="144" x14ac:dyDescent="0.25">
      <c r="A316" s="57">
        <v>901260</v>
      </c>
      <c r="B316" s="58"/>
      <c r="C316" s="59" t="s">
        <v>4941</v>
      </c>
      <c r="D316" s="51" t="s">
        <v>6709</v>
      </c>
      <c r="E316" s="60">
        <v>13.9</v>
      </c>
      <c r="F316" s="52">
        <v>8.4</v>
      </c>
      <c r="G316" s="52">
        <v>5.5</v>
      </c>
      <c r="H316" s="61">
        <v>0</v>
      </c>
      <c r="I316" s="13">
        <f t="shared" si="33"/>
        <v>12906000</v>
      </c>
      <c r="J316" s="12">
        <f t="shared" si="29"/>
        <v>43590000</v>
      </c>
      <c r="K316" s="13">
        <f t="shared" si="30"/>
        <v>26870000</v>
      </c>
      <c r="L316" s="12">
        <f t="shared" si="31"/>
        <v>39410000</v>
      </c>
    </row>
    <row r="317" spans="1:12" ht="144" x14ac:dyDescent="0.25">
      <c r="A317" s="57">
        <v>901265</v>
      </c>
      <c r="B317" s="58"/>
      <c r="C317" s="59" t="s">
        <v>4942</v>
      </c>
      <c r="D317" s="51" t="s">
        <v>6709</v>
      </c>
      <c r="E317" s="60">
        <v>17.899999999999999</v>
      </c>
      <c r="F317" s="52">
        <v>10.9</v>
      </c>
      <c r="G317" s="52">
        <v>7</v>
      </c>
      <c r="H317" s="61">
        <v>0</v>
      </c>
      <c r="I317" s="13">
        <f t="shared" si="33"/>
        <v>16591000</v>
      </c>
      <c r="J317" s="12">
        <f t="shared" si="29"/>
        <v>55865000</v>
      </c>
      <c r="K317" s="13">
        <f t="shared" si="30"/>
        <v>34585000</v>
      </c>
      <c r="L317" s="12">
        <f t="shared" si="31"/>
        <v>50545000</v>
      </c>
    </row>
    <row r="318" spans="1:12" ht="144" x14ac:dyDescent="0.25">
      <c r="A318" s="57">
        <v>901270</v>
      </c>
      <c r="B318" s="58"/>
      <c r="C318" s="59" t="s">
        <v>4943</v>
      </c>
      <c r="D318" s="51" t="s">
        <v>6709</v>
      </c>
      <c r="E318" s="60">
        <v>20.3</v>
      </c>
      <c r="F318" s="52">
        <v>12.3</v>
      </c>
      <c r="G318" s="52">
        <v>8</v>
      </c>
      <c r="H318" s="61">
        <v>0</v>
      </c>
      <c r="I318" s="13">
        <f t="shared" si="33"/>
        <v>18837000</v>
      </c>
      <c r="J318" s="12">
        <f t="shared" si="29"/>
        <v>63555000</v>
      </c>
      <c r="K318" s="13">
        <f t="shared" si="30"/>
        <v>39235000</v>
      </c>
      <c r="L318" s="12">
        <f t="shared" si="31"/>
        <v>57475000</v>
      </c>
    </row>
    <row r="319" spans="1:12" ht="54" x14ac:dyDescent="0.25">
      <c r="A319" s="57">
        <v>901275</v>
      </c>
      <c r="B319" s="58"/>
      <c r="C319" s="59" t="s">
        <v>4944</v>
      </c>
      <c r="D319" s="51"/>
      <c r="E319" s="60">
        <v>4</v>
      </c>
      <c r="F319" s="52">
        <v>2.5</v>
      </c>
      <c r="G319" s="52">
        <v>1.5</v>
      </c>
      <c r="H319" s="61">
        <v>0</v>
      </c>
      <c r="I319" s="13">
        <f t="shared" si="33"/>
        <v>3685000</v>
      </c>
      <c r="J319" s="12">
        <f t="shared" si="29"/>
        <v>12275000</v>
      </c>
      <c r="K319" s="13">
        <f t="shared" si="30"/>
        <v>7715000</v>
      </c>
      <c r="L319" s="12">
        <f t="shared" si="31"/>
        <v>11135000</v>
      </c>
    </row>
    <row r="320" spans="1:12" ht="54" x14ac:dyDescent="0.25">
      <c r="A320" s="57">
        <v>901285</v>
      </c>
      <c r="B320" s="58"/>
      <c r="C320" s="59" t="s">
        <v>4945</v>
      </c>
      <c r="D320" s="51"/>
      <c r="E320" s="60">
        <v>1.2</v>
      </c>
      <c r="F320" s="52">
        <v>0.9</v>
      </c>
      <c r="G320" s="52">
        <v>0.3</v>
      </c>
      <c r="H320" s="61">
        <v>0</v>
      </c>
      <c r="I320" s="13">
        <f t="shared" si="33"/>
        <v>1053000</v>
      </c>
      <c r="J320" s="12">
        <f t="shared" si="29"/>
        <v>3195000</v>
      </c>
      <c r="K320" s="13">
        <f t="shared" si="30"/>
        <v>2283000</v>
      </c>
      <c r="L320" s="12">
        <f t="shared" si="31"/>
        <v>2967000</v>
      </c>
    </row>
    <row r="321" spans="1:12" ht="72" x14ac:dyDescent="0.25">
      <c r="A321" s="57">
        <v>901290</v>
      </c>
      <c r="B321" s="58"/>
      <c r="C321" s="59" t="s">
        <v>4946</v>
      </c>
      <c r="D321" s="51"/>
      <c r="E321" s="60">
        <v>1.3</v>
      </c>
      <c r="F321" s="52">
        <v>0.8</v>
      </c>
      <c r="G321" s="52">
        <v>0.5</v>
      </c>
      <c r="H321" s="61">
        <v>0</v>
      </c>
      <c r="I321" s="13">
        <f t="shared" si="33"/>
        <v>1202000</v>
      </c>
      <c r="J321" s="12">
        <f t="shared" si="29"/>
        <v>4030000</v>
      </c>
      <c r="K321" s="13">
        <f t="shared" si="30"/>
        <v>2510000</v>
      </c>
      <c r="L321" s="12">
        <f t="shared" si="31"/>
        <v>3650000</v>
      </c>
    </row>
    <row r="322" spans="1:12" ht="144" x14ac:dyDescent="0.25">
      <c r="A322" s="57">
        <v>901295</v>
      </c>
      <c r="B322" s="58"/>
      <c r="C322" s="59" t="s">
        <v>4947</v>
      </c>
      <c r="D322" s="51"/>
      <c r="E322" s="60">
        <v>8.1</v>
      </c>
      <c r="F322" s="52">
        <v>4.5999999999999996</v>
      </c>
      <c r="G322" s="52">
        <v>3.5</v>
      </c>
      <c r="H322" s="61">
        <v>0</v>
      </c>
      <c r="I322" s="13">
        <f t="shared" si="33"/>
        <v>7624000</v>
      </c>
      <c r="J322" s="12">
        <f t="shared" si="29"/>
        <v>26360000</v>
      </c>
      <c r="K322" s="13">
        <f t="shared" si="30"/>
        <v>15720000</v>
      </c>
      <c r="L322" s="12">
        <f t="shared" si="31"/>
        <v>23700000</v>
      </c>
    </row>
    <row r="323" spans="1:12" ht="54" x14ac:dyDescent="0.25">
      <c r="A323" s="57">
        <v>901300</v>
      </c>
      <c r="B323" s="58" t="s">
        <v>24</v>
      </c>
      <c r="C323" s="59" t="s">
        <v>4948</v>
      </c>
      <c r="D323" s="51"/>
      <c r="E323" s="60">
        <v>22.3</v>
      </c>
      <c r="F323" s="52">
        <v>15</v>
      </c>
      <c r="G323" s="52">
        <v>7.3</v>
      </c>
      <c r="H323" s="61">
        <v>0</v>
      </c>
      <c r="I323" s="13">
        <f>F323*553500+G323*1140000</f>
        <v>16624500</v>
      </c>
      <c r="J323" s="12">
        <f t="shared" ref="J323:J386" si="34">F323*1850000+G323*5100000</f>
        <v>64980000</v>
      </c>
      <c r="K323" s="13">
        <f t="shared" ref="K323:K386" si="35">F323*1850000+G323*2060000</f>
        <v>42788000</v>
      </c>
      <c r="L323" s="12">
        <f t="shared" ref="L323:L386" si="36">F323*1850000+G323*4340000</f>
        <v>59432000</v>
      </c>
    </row>
    <row r="324" spans="1:12" ht="54" x14ac:dyDescent="0.25">
      <c r="A324" s="57">
        <v>901302</v>
      </c>
      <c r="B324" s="58" t="s">
        <v>16</v>
      </c>
      <c r="C324" s="59" t="s">
        <v>4949</v>
      </c>
      <c r="D324" s="51"/>
      <c r="E324" s="60">
        <v>80</v>
      </c>
      <c r="F324" s="52">
        <v>60</v>
      </c>
      <c r="G324" s="52">
        <v>20</v>
      </c>
      <c r="H324" s="61">
        <v>0</v>
      </c>
      <c r="I324" s="13">
        <f t="shared" ref="I324:I387" si="37">F324*553500+G324*1140000</f>
        <v>56010000</v>
      </c>
      <c r="J324" s="12">
        <f t="shared" si="34"/>
        <v>213000000</v>
      </c>
      <c r="K324" s="13">
        <f t="shared" si="35"/>
        <v>152200000</v>
      </c>
      <c r="L324" s="12">
        <f t="shared" si="36"/>
        <v>197800000</v>
      </c>
    </row>
    <row r="325" spans="1:12" ht="144" x14ac:dyDescent="0.25">
      <c r="A325" s="57">
        <v>901305</v>
      </c>
      <c r="B325" s="58" t="s">
        <v>16</v>
      </c>
      <c r="C325" s="59" t="s">
        <v>4950</v>
      </c>
      <c r="D325" s="51"/>
      <c r="E325" s="60">
        <v>3.3</v>
      </c>
      <c r="F325" s="52">
        <v>2.2000000000000002</v>
      </c>
      <c r="G325" s="52">
        <v>1.1000000000000001</v>
      </c>
      <c r="H325" s="61">
        <v>0</v>
      </c>
      <c r="I325" s="13">
        <f t="shared" si="37"/>
        <v>2471700</v>
      </c>
      <c r="J325" s="12">
        <f t="shared" si="34"/>
        <v>9680000</v>
      </c>
      <c r="K325" s="13">
        <f t="shared" si="35"/>
        <v>6336000</v>
      </c>
      <c r="L325" s="12">
        <f t="shared" si="36"/>
        <v>8844000</v>
      </c>
    </row>
    <row r="326" spans="1:12" ht="144" x14ac:dyDescent="0.25">
      <c r="A326" s="57">
        <v>901310</v>
      </c>
      <c r="B326" s="58" t="s">
        <v>16</v>
      </c>
      <c r="C326" s="59" t="s">
        <v>4951</v>
      </c>
      <c r="D326" s="51"/>
      <c r="E326" s="60">
        <v>3.6</v>
      </c>
      <c r="F326" s="52">
        <v>2.4</v>
      </c>
      <c r="G326" s="52">
        <v>1.2</v>
      </c>
      <c r="H326" s="61">
        <v>0</v>
      </c>
      <c r="I326" s="13">
        <f t="shared" si="37"/>
        <v>2696400</v>
      </c>
      <c r="J326" s="12">
        <f t="shared" si="34"/>
        <v>10560000</v>
      </c>
      <c r="K326" s="13">
        <f t="shared" si="35"/>
        <v>6912000</v>
      </c>
      <c r="L326" s="12">
        <f t="shared" si="36"/>
        <v>9648000</v>
      </c>
    </row>
    <row r="327" spans="1:12" ht="108" x14ac:dyDescent="0.25">
      <c r="A327" s="57">
        <v>901311</v>
      </c>
      <c r="B327" s="58" t="s">
        <v>16</v>
      </c>
      <c r="C327" s="59" t="s">
        <v>4952</v>
      </c>
      <c r="D327" s="51"/>
      <c r="E327" s="60">
        <v>9.9</v>
      </c>
      <c r="F327" s="52">
        <v>6.9</v>
      </c>
      <c r="G327" s="52">
        <v>3</v>
      </c>
      <c r="H327" s="61">
        <v>0</v>
      </c>
      <c r="I327" s="13">
        <f t="shared" si="37"/>
        <v>7239150</v>
      </c>
      <c r="J327" s="12">
        <f t="shared" si="34"/>
        <v>28065000</v>
      </c>
      <c r="K327" s="13">
        <f t="shared" si="35"/>
        <v>18945000</v>
      </c>
      <c r="L327" s="12">
        <f t="shared" si="36"/>
        <v>25785000</v>
      </c>
    </row>
    <row r="328" spans="1:12" ht="144" x14ac:dyDescent="0.25">
      <c r="A328" s="57">
        <v>901315</v>
      </c>
      <c r="B328" s="58" t="s">
        <v>16</v>
      </c>
      <c r="C328" s="59" t="s">
        <v>4953</v>
      </c>
      <c r="D328" s="51"/>
      <c r="E328" s="60">
        <v>6.3</v>
      </c>
      <c r="F328" s="52">
        <v>4.2</v>
      </c>
      <c r="G328" s="52">
        <v>2.1</v>
      </c>
      <c r="H328" s="61">
        <v>0</v>
      </c>
      <c r="I328" s="13">
        <f t="shared" si="37"/>
        <v>4718700</v>
      </c>
      <c r="J328" s="12">
        <f t="shared" si="34"/>
        <v>18480000</v>
      </c>
      <c r="K328" s="13">
        <f t="shared" si="35"/>
        <v>12096000</v>
      </c>
      <c r="L328" s="12">
        <f t="shared" si="36"/>
        <v>16884000</v>
      </c>
    </row>
    <row r="329" spans="1:12" ht="90" x14ac:dyDescent="0.25">
      <c r="A329" s="57">
        <v>901320</v>
      </c>
      <c r="B329" s="58"/>
      <c r="C329" s="59" t="s">
        <v>4954</v>
      </c>
      <c r="D329" s="51"/>
      <c r="E329" s="60">
        <v>3.6</v>
      </c>
      <c r="F329" s="52">
        <v>2.6</v>
      </c>
      <c r="G329" s="52">
        <v>1</v>
      </c>
      <c r="H329" s="61">
        <v>0</v>
      </c>
      <c r="I329" s="13">
        <f t="shared" si="37"/>
        <v>2579100</v>
      </c>
      <c r="J329" s="12">
        <f t="shared" si="34"/>
        <v>9910000</v>
      </c>
      <c r="K329" s="13">
        <f t="shared" si="35"/>
        <v>6870000</v>
      </c>
      <c r="L329" s="12">
        <f t="shared" si="36"/>
        <v>9150000</v>
      </c>
    </row>
    <row r="330" spans="1:12" ht="72" x14ac:dyDescent="0.25">
      <c r="A330" s="57">
        <v>901325</v>
      </c>
      <c r="B330" s="58"/>
      <c r="C330" s="59" t="s">
        <v>4955</v>
      </c>
      <c r="D330" s="51"/>
      <c r="E330" s="60">
        <v>6</v>
      </c>
      <c r="F330" s="52">
        <v>4.5</v>
      </c>
      <c r="G330" s="52">
        <v>1.5</v>
      </c>
      <c r="H330" s="61">
        <v>0</v>
      </c>
      <c r="I330" s="13">
        <f t="shared" si="37"/>
        <v>4200750</v>
      </c>
      <c r="J330" s="12">
        <f t="shared" si="34"/>
        <v>15975000</v>
      </c>
      <c r="K330" s="13">
        <f t="shared" si="35"/>
        <v>11415000</v>
      </c>
      <c r="L330" s="12">
        <f t="shared" si="36"/>
        <v>14835000</v>
      </c>
    </row>
    <row r="331" spans="1:12" ht="54" x14ac:dyDescent="0.25">
      <c r="A331" s="57">
        <v>901330</v>
      </c>
      <c r="B331" s="58"/>
      <c r="C331" s="59" t="s">
        <v>4956</v>
      </c>
      <c r="D331" s="51"/>
      <c r="E331" s="60">
        <v>3.6</v>
      </c>
      <c r="F331" s="52">
        <v>2.4</v>
      </c>
      <c r="G331" s="52">
        <v>1.2</v>
      </c>
      <c r="H331" s="61">
        <v>0</v>
      </c>
      <c r="I331" s="13">
        <f t="shared" si="37"/>
        <v>2696400</v>
      </c>
      <c r="J331" s="12">
        <f t="shared" si="34"/>
        <v>10560000</v>
      </c>
      <c r="K331" s="13">
        <f t="shared" si="35"/>
        <v>6912000</v>
      </c>
      <c r="L331" s="12">
        <f t="shared" si="36"/>
        <v>9648000</v>
      </c>
    </row>
    <row r="332" spans="1:12" ht="36" x14ac:dyDescent="0.25">
      <c r="A332" s="57">
        <v>901340</v>
      </c>
      <c r="B332" s="58"/>
      <c r="C332" s="59" t="s">
        <v>4957</v>
      </c>
      <c r="D332" s="51"/>
      <c r="E332" s="60">
        <v>1.5</v>
      </c>
      <c r="F332" s="52">
        <v>1</v>
      </c>
      <c r="G332" s="52">
        <v>0.5</v>
      </c>
      <c r="H332" s="61">
        <v>0</v>
      </c>
      <c r="I332" s="13">
        <f t="shared" si="37"/>
        <v>1123500</v>
      </c>
      <c r="J332" s="12">
        <f t="shared" si="34"/>
        <v>4400000</v>
      </c>
      <c r="K332" s="13">
        <f t="shared" si="35"/>
        <v>2880000</v>
      </c>
      <c r="L332" s="12">
        <f t="shared" si="36"/>
        <v>4020000</v>
      </c>
    </row>
    <row r="333" spans="1:12" ht="90" x14ac:dyDescent="0.25">
      <c r="A333" s="57">
        <v>901345</v>
      </c>
      <c r="B333" s="58"/>
      <c r="C333" s="59" t="s">
        <v>4958</v>
      </c>
      <c r="D333" s="51"/>
      <c r="E333" s="60">
        <v>12</v>
      </c>
      <c r="F333" s="52">
        <v>8</v>
      </c>
      <c r="G333" s="52">
        <v>4</v>
      </c>
      <c r="H333" s="61">
        <v>0</v>
      </c>
      <c r="I333" s="13">
        <f t="shared" si="37"/>
        <v>8988000</v>
      </c>
      <c r="J333" s="12">
        <f t="shared" si="34"/>
        <v>35200000</v>
      </c>
      <c r="K333" s="13">
        <f t="shared" si="35"/>
        <v>23040000</v>
      </c>
      <c r="L333" s="12">
        <f t="shared" si="36"/>
        <v>32160000</v>
      </c>
    </row>
    <row r="334" spans="1:12" ht="54" x14ac:dyDescent="0.25">
      <c r="A334" s="57">
        <v>901346</v>
      </c>
      <c r="B334" s="58"/>
      <c r="C334" s="59" t="s">
        <v>4959</v>
      </c>
      <c r="D334" s="51"/>
      <c r="E334" s="60">
        <v>7</v>
      </c>
      <c r="F334" s="52">
        <v>7</v>
      </c>
      <c r="G334" s="52">
        <v>0</v>
      </c>
      <c r="H334" s="61">
        <v>0</v>
      </c>
      <c r="I334" s="13">
        <f t="shared" si="37"/>
        <v>3874500</v>
      </c>
      <c r="J334" s="12">
        <f t="shared" si="34"/>
        <v>12950000</v>
      </c>
      <c r="K334" s="13">
        <f t="shared" si="35"/>
        <v>12950000</v>
      </c>
      <c r="L334" s="12">
        <f t="shared" si="36"/>
        <v>12950000</v>
      </c>
    </row>
    <row r="335" spans="1:12" ht="90" x14ac:dyDescent="0.25">
      <c r="A335" s="57">
        <v>901350</v>
      </c>
      <c r="B335" s="58" t="s">
        <v>16</v>
      </c>
      <c r="C335" s="59" t="s">
        <v>4960</v>
      </c>
      <c r="D335" s="51" t="s">
        <v>4961</v>
      </c>
      <c r="E335" s="60">
        <v>13.3</v>
      </c>
      <c r="F335" s="52">
        <v>8.8000000000000007</v>
      </c>
      <c r="G335" s="52">
        <v>4.5</v>
      </c>
      <c r="H335" s="61">
        <v>0</v>
      </c>
      <c r="I335" s="13">
        <f t="shared" si="37"/>
        <v>10000800</v>
      </c>
      <c r="J335" s="12">
        <f t="shared" si="34"/>
        <v>39230000</v>
      </c>
      <c r="K335" s="13">
        <f t="shared" si="35"/>
        <v>25550000</v>
      </c>
      <c r="L335" s="12">
        <f t="shared" si="36"/>
        <v>35810000</v>
      </c>
    </row>
    <row r="336" spans="1:12" ht="180" x14ac:dyDescent="0.25">
      <c r="A336" s="57">
        <v>901355</v>
      </c>
      <c r="B336" s="58" t="s">
        <v>16</v>
      </c>
      <c r="C336" s="59" t="s">
        <v>4962</v>
      </c>
      <c r="D336" s="51" t="s">
        <v>4961</v>
      </c>
      <c r="E336" s="60">
        <v>79</v>
      </c>
      <c r="F336" s="52">
        <v>50</v>
      </c>
      <c r="G336" s="52">
        <v>29</v>
      </c>
      <c r="H336" s="61">
        <v>0</v>
      </c>
      <c r="I336" s="13">
        <f t="shared" si="37"/>
        <v>60735000</v>
      </c>
      <c r="J336" s="12">
        <f t="shared" si="34"/>
        <v>240400000</v>
      </c>
      <c r="K336" s="13">
        <f t="shared" si="35"/>
        <v>152240000</v>
      </c>
      <c r="L336" s="12">
        <f t="shared" si="36"/>
        <v>218360000</v>
      </c>
    </row>
    <row r="337" spans="1:12" ht="54" x14ac:dyDescent="0.25">
      <c r="A337" s="57">
        <v>901360</v>
      </c>
      <c r="B337" s="58" t="s">
        <v>16</v>
      </c>
      <c r="C337" s="59" t="s">
        <v>4963</v>
      </c>
      <c r="D337" s="51" t="s">
        <v>4961</v>
      </c>
      <c r="E337" s="60">
        <v>15</v>
      </c>
      <c r="F337" s="52">
        <v>10</v>
      </c>
      <c r="G337" s="52">
        <v>5</v>
      </c>
      <c r="H337" s="61">
        <v>0</v>
      </c>
      <c r="I337" s="13">
        <f t="shared" si="37"/>
        <v>11235000</v>
      </c>
      <c r="J337" s="12">
        <f t="shared" si="34"/>
        <v>44000000</v>
      </c>
      <c r="K337" s="13">
        <f t="shared" si="35"/>
        <v>28800000</v>
      </c>
      <c r="L337" s="12">
        <f t="shared" si="36"/>
        <v>40200000</v>
      </c>
    </row>
    <row r="338" spans="1:12" ht="72" x14ac:dyDescent="0.25">
      <c r="A338" s="57">
        <v>901365</v>
      </c>
      <c r="B338" s="58" t="s">
        <v>16</v>
      </c>
      <c r="C338" s="59" t="s">
        <v>4964</v>
      </c>
      <c r="D338" s="51"/>
      <c r="E338" s="60">
        <v>30</v>
      </c>
      <c r="F338" s="52">
        <v>20</v>
      </c>
      <c r="G338" s="52">
        <v>10</v>
      </c>
      <c r="H338" s="61">
        <v>0</v>
      </c>
      <c r="I338" s="13">
        <f t="shared" si="37"/>
        <v>22470000</v>
      </c>
      <c r="J338" s="12">
        <f t="shared" si="34"/>
        <v>88000000</v>
      </c>
      <c r="K338" s="13">
        <f t="shared" si="35"/>
        <v>57600000</v>
      </c>
      <c r="L338" s="12">
        <f t="shared" si="36"/>
        <v>80400000</v>
      </c>
    </row>
    <row r="339" spans="1:12" ht="108" x14ac:dyDescent="0.25">
      <c r="A339" s="57">
        <v>901370</v>
      </c>
      <c r="B339" s="58" t="s">
        <v>16</v>
      </c>
      <c r="C339" s="59" t="s">
        <v>4965</v>
      </c>
      <c r="D339" s="51" t="s">
        <v>4961</v>
      </c>
      <c r="E339" s="60">
        <v>30</v>
      </c>
      <c r="F339" s="52">
        <v>20</v>
      </c>
      <c r="G339" s="52">
        <v>10</v>
      </c>
      <c r="H339" s="61">
        <v>0</v>
      </c>
      <c r="I339" s="13">
        <f t="shared" si="37"/>
        <v>22470000</v>
      </c>
      <c r="J339" s="12">
        <f t="shared" si="34"/>
        <v>88000000</v>
      </c>
      <c r="K339" s="13">
        <f t="shared" si="35"/>
        <v>57600000</v>
      </c>
      <c r="L339" s="12">
        <f t="shared" si="36"/>
        <v>80400000</v>
      </c>
    </row>
    <row r="340" spans="1:12" ht="54" x14ac:dyDescent="0.25">
      <c r="A340" s="57">
        <v>901375</v>
      </c>
      <c r="B340" s="58" t="s">
        <v>16</v>
      </c>
      <c r="C340" s="59" t="s">
        <v>4966</v>
      </c>
      <c r="D340" s="51"/>
      <c r="E340" s="60">
        <v>3</v>
      </c>
      <c r="F340" s="52">
        <v>2</v>
      </c>
      <c r="G340" s="52">
        <v>1</v>
      </c>
      <c r="H340" s="61">
        <v>0</v>
      </c>
      <c r="I340" s="13">
        <f t="shared" si="37"/>
        <v>2247000</v>
      </c>
      <c r="J340" s="12">
        <f t="shared" si="34"/>
        <v>8800000</v>
      </c>
      <c r="K340" s="13">
        <f t="shared" si="35"/>
        <v>5760000</v>
      </c>
      <c r="L340" s="12">
        <f t="shared" si="36"/>
        <v>8040000</v>
      </c>
    </row>
    <row r="341" spans="1:12" ht="72" x14ac:dyDescent="0.25">
      <c r="A341" s="57">
        <v>901380</v>
      </c>
      <c r="B341" s="58" t="s">
        <v>16</v>
      </c>
      <c r="C341" s="59" t="s">
        <v>4967</v>
      </c>
      <c r="D341" s="51"/>
      <c r="E341" s="60">
        <v>16.3</v>
      </c>
      <c r="F341" s="52">
        <v>11</v>
      </c>
      <c r="G341" s="52">
        <v>5.3</v>
      </c>
      <c r="H341" s="61">
        <v>0</v>
      </c>
      <c r="I341" s="13">
        <f t="shared" si="37"/>
        <v>12130500</v>
      </c>
      <c r="J341" s="12">
        <f t="shared" si="34"/>
        <v>47380000</v>
      </c>
      <c r="K341" s="13">
        <f t="shared" si="35"/>
        <v>31268000</v>
      </c>
      <c r="L341" s="12">
        <f t="shared" si="36"/>
        <v>43352000</v>
      </c>
    </row>
    <row r="342" spans="1:12" ht="162" x14ac:dyDescent="0.25">
      <c r="A342" s="57">
        <v>901385</v>
      </c>
      <c r="B342" s="58" t="s">
        <v>16</v>
      </c>
      <c r="C342" s="59" t="s">
        <v>4968</v>
      </c>
      <c r="D342" s="51"/>
      <c r="E342" s="60">
        <v>12</v>
      </c>
      <c r="F342" s="52">
        <v>8</v>
      </c>
      <c r="G342" s="52">
        <v>4</v>
      </c>
      <c r="H342" s="61">
        <v>0</v>
      </c>
      <c r="I342" s="13">
        <f t="shared" si="37"/>
        <v>8988000</v>
      </c>
      <c r="J342" s="12">
        <f t="shared" si="34"/>
        <v>35200000</v>
      </c>
      <c r="K342" s="13">
        <f t="shared" si="35"/>
        <v>23040000</v>
      </c>
      <c r="L342" s="12">
        <f t="shared" si="36"/>
        <v>32160000</v>
      </c>
    </row>
    <row r="343" spans="1:12" ht="90" x14ac:dyDescent="0.25">
      <c r="A343" s="57">
        <v>901390</v>
      </c>
      <c r="B343" s="58" t="s">
        <v>16</v>
      </c>
      <c r="C343" s="59" t="s">
        <v>4969</v>
      </c>
      <c r="D343" s="51"/>
      <c r="E343" s="60">
        <v>30</v>
      </c>
      <c r="F343" s="52">
        <v>20</v>
      </c>
      <c r="G343" s="52">
        <v>10</v>
      </c>
      <c r="H343" s="61">
        <v>0</v>
      </c>
      <c r="I343" s="13">
        <f t="shared" si="37"/>
        <v>22470000</v>
      </c>
      <c r="J343" s="12">
        <f t="shared" si="34"/>
        <v>88000000</v>
      </c>
      <c r="K343" s="13">
        <f t="shared" si="35"/>
        <v>57600000</v>
      </c>
      <c r="L343" s="12">
        <f t="shared" si="36"/>
        <v>80400000</v>
      </c>
    </row>
    <row r="344" spans="1:12" ht="108" x14ac:dyDescent="0.25">
      <c r="A344" s="57">
        <v>901395</v>
      </c>
      <c r="B344" s="58" t="s">
        <v>16</v>
      </c>
      <c r="C344" s="59" t="s">
        <v>4970</v>
      </c>
      <c r="D344" s="51"/>
      <c r="E344" s="60">
        <v>30</v>
      </c>
      <c r="F344" s="52">
        <v>20</v>
      </c>
      <c r="G344" s="52">
        <v>10</v>
      </c>
      <c r="H344" s="61">
        <v>0</v>
      </c>
      <c r="I344" s="13">
        <f t="shared" si="37"/>
        <v>22470000</v>
      </c>
      <c r="J344" s="12">
        <f t="shared" si="34"/>
        <v>88000000</v>
      </c>
      <c r="K344" s="13">
        <f t="shared" si="35"/>
        <v>57600000</v>
      </c>
      <c r="L344" s="12">
        <f t="shared" si="36"/>
        <v>80400000</v>
      </c>
    </row>
    <row r="345" spans="1:12" ht="108" x14ac:dyDescent="0.25">
      <c r="A345" s="57">
        <v>901400</v>
      </c>
      <c r="B345" s="58" t="s">
        <v>16</v>
      </c>
      <c r="C345" s="59" t="s">
        <v>4971</v>
      </c>
      <c r="D345" s="51"/>
      <c r="E345" s="60">
        <v>30</v>
      </c>
      <c r="F345" s="52">
        <v>20</v>
      </c>
      <c r="G345" s="52">
        <v>10</v>
      </c>
      <c r="H345" s="61">
        <v>0</v>
      </c>
      <c r="I345" s="13">
        <f t="shared" si="37"/>
        <v>22470000</v>
      </c>
      <c r="J345" s="12">
        <f t="shared" si="34"/>
        <v>88000000</v>
      </c>
      <c r="K345" s="13">
        <f t="shared" si="35"/>
        <v>57600000</v>
      </c>
      <c r="L345" s="12">
        <f t="shared" si="36"/>
        <v>80400000</v>
      </c>
    </row>
    <row r="346" spans="1:12" ht="180" x14ac:dyDescent="0.25">
      <c r="A346" s="57">
        <v>901405</v>
      </c>
      <c r="B346" s="58" t="s">
        <v>16</v>
      </c>
      <c r="C346" s="59" t="s">
        <v>4972</v>
      </c>
      <c r="D346" s="51"/>
      <c r="E346" s="60">
        <v>3.5</v>
      </c>
      <c r="F346" s="52">
        <v>2</v>
      </c>
      <c r="G346" s="52">
        <v>1.5</v>
      </c>
      <c r="H346" s="61">
        <v>0</v>
      </c>
      <c r="I346" s="13">
        <f t="shared" si="37"/>
        <v>2817000</v>
      </c>
      <c r="J346" s="12">
        <f t="shared" si="34"/>
        <v>11350000</v>
      </c>
      <c r="K346" s="13">
        <f t="shared" si="35"/>
        <v>6790000</v>
      </c>
      <c r="L346" s="12">
        <f t="shared" si="36"/>
        <v>10210000</v>
      </c>
    </row>
    <row r="347" spans="1:12" ht="144" x14ac:dyDescent="0.25">
      <c r="A347" s="57">
        <v>901410</v>
      </c>
      <c r="B347" s="58" t="s">
        <v>16</v>
      </c>
      <c r="C347" s="59" t="s">
        <v>4973</v>
      </c>
      <c r="D347" s="51"/>
      <c r="E347" s="60">
        <v>4.5999999999999996</v>
      </c>
      <c r="F347" s="60">
        <v>3.1</v>
      </c>
      <c r="G347" s="60">
        <v>1.5</v>
      </c>
      <c r="H347" s="61">
        <v>0</v>
      </c>
      <c r="I347" s="13">
        <f t="shared" si="37"/>
        <v>3425850</v>
      </c>
      <c r="J347" s="12">
        <f t="shared" si="34"/>
        <v>13385000</v>
      </c>
      <c r="K347" s="13">
        <f t="shared" si="35"/>
        <v>8825000</v>
      </c>
      <c r="L347" s="12">
        <f t="shared" si="36"/>
        <v>12245000</v>
      </c>
    </row>
    <row r="348" spans="1:12" ht="126" x14ac:dyDescent="0.25">
      <c r="A348" s="57">
        <v>901415</v>
      </c>
      <c r="B348" s="58" t="s">
        <v>16</v>
      </c>
      <c r="C348" s="59" t="s">
        <v>4974</v>
      </c>
      <c r="D348" s="51"/>
      <c r="E348" s="60">
        <v>6</v>
      </c>
      <c r="F348" s="52">
        <v>3.7</v>
      </c>
      <c r="G348" s="52">
        <v>2.2999999999999998</v>
      </c>
      <c r="H348" s="61">
        <v>0</v>
      </c>
      <c r="I348" s="13">
        <f t="shared" si="37"/>
        <v>4669950</v>
      </c>
      <c r="J348" s="12">
        <f t="shared" si="34"/>
        <v>18575000</v>
      </c>
      <c r="K348" s="13">
        <f t="shared" si="35"/>
        <v>11583000</v>
      </c>
      <c r="L348" s="12">
        <f t="shared" si="36"/>
        <v>16827000</v>
      </c>
    </row>
    <row r="349" spans="1:12" ht="144" x14ac:dyDescent="0.25">
      <c r="A349" s="57">
        <v>901420</v>
      </c>
      <c r="B349" s="58" t="s">
        <v>70</v>
      </c>
      <c r="C349" s="59" t="s">
        <v>4975</v>
      </c>
      <c r="D349" s="51"/>
      <c r="E349" s="60">
        <v>3.5</v>
      </c>
      <c r="F349" s="52">
        <v>2</v>
      </c>
      <c r="G349" s="52">
        <v>1.5</v>
      </c>
      <c r="H349" s="61">
        <v>0</v>
      </c>
      <c r="I349" s="13">
        <f t="shared" si="37"/>
        <v>2817000</v>
      </c>
      <c r="J349" s="12">
        <f t="shared" si="34"/>
        <v>11350000</v>
      </c>
      <c r="K349" s="13">
        <f t="shared" si="35"/>
        <v>6790000</v>
      </c>
      <c r="L349" s="12">
        <f t="shared" si="36"/>
        <v>10210000</v>
      </c>
    </row>
    <row r="350" spans="1:12" ht="126" x14ac:dyDescent="0.25">
      <c r="A350" s="57">
        <v>901425</v>
      </c>
      <c r="B350" s="58" t="s">
        <v>16</v>
      </c>
      <c r="C350" s="59" t="s">
        <v>4976</v>
      </c>
      <c r="D350" s="51"/>
      <c r="E350" s="60">
        <v>15.7</v>
      </c>
      <c r="F350" s="52">
        <v>11.3</v>
      </c>
      <c r="G350" s="52">
        <v>4.4000000000000004</v>
      </c>
      <c r="H350" s="61">
        <v>0</v>
      </c>
      <c r="I350" s="13">
        <f t="shared" si="37"/>
        <v>11270550</v>
      </c>
      <c r="J350" s="12">
        <f t="shared" si="34"/>
        <v>43345000</v>
      </c>
      <c r="K350" s="13">
        <f t="shared" si="35"/>
        <v>29969000</v>
      </c>
      <c r="L350" s="12">
        <f t="shared" si="36"/>
        <v>40001000</v>
      </c>
    </row>
    <row r="351" spans="1:12" ht="126" x14ac:dyDescent="0.25">
      <c r="A351" s="57">
        <v>901430</v>
      </c>
      <c r="B351" s="58" t="s">
        <v>70</v>
      </c>
      <c r="C351" s="59" t="s">
        <v>4977</v>
      </c>
      <c r="D351" s="51"/>
      <c r="E351" s="60">
        <v>9.5</v>
      </c>
      <c r="F351" s="52">
        <v>6.6</v>
      </c>
      <c r="G351" s="52">
        <v>2.9</v>
      </c>
      <c r="H351" s="61">
        <v>0</v>
      </c>
      <c r="I351" s="13">
        <f t="shared" si="37"/>
        <v>6959100</v>
      </c>
      <c r="J351" s="12">
        <f t="shared" si="34"/>
        <v>27000000</v>
      </c>
      <c r="K351" s="13">
        <f t="shared" si="35"/>
        <v>18184000</v>
      </c>
      <c r="L351" s="12">
        <f t="shared" si="36"/>
        <v>24796000</v>
      </c>
    </row>
    <row r="352" spans="1:12" ht="216" x14ac:dyDescent="0.25">
      <c r="A352" s="57">
        <v>901435</v>
      </c>
      <c r="B352" s="58" t="s">
        <v>16</v>
      </c>
      <c r="C352" s="59" t="s">
        <v>4978</v>
      </c>
      <c r="D352" s="51"/>
      <c r="E352" s="60">
        <v>19.5</v>
      </c>
      <c r="F352" s="52">
        <v>13.7</v>
      </c>
      <c r="G352" s="52">
        <v>5.8</v>
      </c>
      <c r="H352" s="61">
        <v>0</v>
      </c>
      <c r="I352" s="13">
        <f t="shared" si="37"/>
        <v>14194950</v>
      </c>
      <c r="J352" s="12">
        <f t="shared" si="34"/>
        <v>54925000</v>
      </c>
      <c r="K352" s="13">
        <f t="shared" si="35"/>
        <v>37293000</v>
      </c>
      <c r="L352" s="12">
        <f t="shared" si="36"/>
        <v>50517000</v>
      </c>
    </row>
    <row r="353" spans="1:12" ht="234" x14ac:dyDescent="0.25">
      <c r="A353" s="57">
        <v>901440</v>
      </c>
      <c r="B353" s="58" t="s">
        <v>16</v>
      </c>
      <c r="C353" s="59" t="s">
        <v>4979</v>
      </c>
      <c r="D353" s="51"/>
      <c r="E353" s="60">
        <v>5</v>
      </c>
      <c r="F353" s="52">
        <v>3.5</v>
      </c>
      <c r="G353" s="52">
        <v>1.5</v>
      </c>
      <c r="H353" s="61">
        <v>0</v>
      </c>
      <c r="I353" s="13">
        <f t="shared" si="37"/>
        <v>3647250</v>
      </c>
      <c r="J353" s="12">
        <f t="shared" si="34"/>
        <v>14125000</v>
      </c>
      <c r="K353" s="13">
        <f t="shared" si="35"/>
        <v>9565000</v>
      </c>
      <c r="L353" s="12">
        <f t="shared" si="36"/>
        <v>12985000</v>
      </c>
    </row>
    <row r="354" spans="1:12" ht="234" x14ac:dyDescent="0.25">
      <c r="A354" s="57">
        <v>901441</v>
      </c>
      <c r="B354" s="58" t="s">
        <v>16</v>
      </c>
      <c r="C354" s="59" t="s">
        <v>4980</v>
      </c>
      <c r="D354" s="51"/>
      <c r="E354" s="60">
        <v>3.9</v>
      </c>
      <c r="F354" s="60">
        <v>2.4</v>
      </c>
      <c r="G354" s="60">
        <v>1.5</v>
      </c>
      <c r="H354" s="61">
        <v>0</v>
      </c>
      <c r="I354" s="13">
        <f t="shared" si="37"/>
        <v>3038400</v>
      </c>
      <c r="J354" s="12">
        <f t="shared" si="34"/>
        <v>12090000</v>
      </c>
      <c r="K354" s="13">
        <f t="shared" si="35"/>
        <v>7530000</v>
      </c>
      <c r="L354" s="12">
        <f t="shared" si="36"/>
        <v>10950000</v>
      </c>
    </row>
    <row r="355" spans="1:12" ht="90" x14ac:dyDescent="0.25">
      <c r="A355" s="57">
        <v>901445</v>
      </c>
      <c r="B355" s="58" t="s">
        <v>16</v>
      </c>
      <c r="C355" s="59" t="s">
        <v>4981</v>
      </c>
      <c r="D355" s="51"/>
      <c r="E355" s="60">
        <v>3</v>
      </c>
      <c r="F355" s="52">
        <v>2</v>
      </c>
      <c r="G355" s="52">
        <v>1</v>
      </c>
      <c r="H355" s="61">
        <v>0</v>
      </c>
      <c r="I355" s="13">
        <f t="shared" si="37"/>
        <v>2247000</v>
      </c>
      <c r="J355" s="12">
        <f t="shared" si="34"/>
        <v>8800000</v>
      </c>
      <c r="K355" s="13">
        <f t="shared" si="35"/>
        <v>5760000</v>
      </c>
      <c r="L355" s="12">
        <f t="shared" si="36"/>
        <v>8040000</v>
      </c>
    </row>
    <row r="356" spans="1:12" ht="72" x14ac:dyDescent="0.45">
      <c r="A356" s="57">
        <v>901450</v>
      </c>
      <c r="B356" s="58" t="s">
        <v>16</v>
      </c>
      <c r="C356" s="51" t="s">
        <v>4982</v>
      </c>
      <c r="D356" s="64"/>
      <c r="E356" s="60">
        <v>4.5999999999999996</v>
      </c>
      <c r="F356" s="52">
        <v>3</v>
      </c>
      <c r="G356" s="52">
        <v>1.6</v>
      </c>
      <c r="H356" s="61">
        <v>0</v>
      </c>
      <c r="I356" s="13">
        <f t="shared" si="37"/>
        <v>3484500</v>
      </c>
      <c r="J356" s="12">
        <f t="shared" si="34"/>
        <v>13710000</v>
      </c>
      <c r="K356" s="13">
        <f t="shared" si="35"/>
        <v>8846000</v>
      </c>
      <c r="L356" s="12">
        <f t="shared" si="36"/>
        <v>12494000</v>
      </c>
    </row>
    <row r="357" spans="1:12" ht="108" x14ac:dyDescent="0.25">
      <c r="A357" s="57">
        <v>901455</v>
      </c>
      <c r="B357" s="58" t="s">
        <v>16</v>
      </c>
      <c r="C357" s="59" t="s">
        <v>4983</v>
      </c>
      <c r="D357" s="51"/>
      <c r="E357" s="60">
        <v>10</v>
      </c>
      <c r="F357" s="52">
        <v>6.5</v>
      </c>
      <c r="G357" s="52">
        <v>3.5</v>
      </c>
      <c r="H357" s="61">
        <v>0</v>
      </c>
      <c r="I357" s="13">
        <f t="shared" si="37"/>
        <v>7587750</v>
      </c>
      <c r="J357" s="12">
        <f t="shared" si="34"/>
        <v>29875000</v>
      </c>
      <c r="K357" s="13">
        <f t="shared" si="35"/>
        <v>19235000</v>
      </c>
      <c r="L357" s="12">
        <f t="shared" si="36"/>
        <v>27215000</v>
      </c>
    </row>
    <row r="358" spans="1:12" ht="72" x14ac:dyDescent="0.25">
      <c r="A358" s="57">
        <v>901460</v>
      </c>
      <c r="B358" s="58" t="s">
        <v>16</v>
      </c>
      <c r="C358" s="59" t="s">
        <v>4984</v>
      </c>
      <c r="D358" s="51"/>
      <c r="E358" s="60">
        <v>0.65</v>
      </c>
      <c r="F358" s="52">
        <v>0.5</v>
      </c>
      <c r="G358" s="52">
        <v>0.15</v>
      </c>
      <c r="H358" s="61">
        <v>0</v>
      </c>
      <c r="I358" s="13">
        <f t="shared" si="37"/>
        <v>447750</v>
      </c>
      <c r="J358" s="12">
        <f t="shared" si="34"/>
        <v>1690000</v>
      </c>
      <c r="K358" s="13">
        <f t="shared" si="35"/>
        <v>1234000</v>
      </c>
      <c r="L358" s="12">
        <f t="shared" si="36"/>
        <v>1576000</v>
      </c>
    </row>
    <row r="359" spans="1:12" ht="144" x14ac:dyDescent="0.25">
      <c r="A359" s="57">
        <v>901465</v>
      </c>
      <c r="B359" s="58" t="s">
        <v>16</v>
      </c>
      <c r="C359" s="59" t="s">
        <v>4985</v>
      </c>
      <c r="D359" s="51"/>
      <c r="E359" s="60">
        <v>2.4</v>
      </c>
      <c r="F359" s="52">
        <v>1.6</v>
      </c>
      <c r="G359" s="52">
        <v>0.8</v>
      </c>
      <c r="H359" s="61">
        <v>0</v>
      </c>
      <c r="I359" s="13">
        <f t="shared" si="37"/>
        <v>1797600</v>
      </c>
      <c r="J359" s="12">
        <f t="shared" si="34"/>
        <v>7040000</v>
      </c>
      <c r="K359" s="13">
        <f t="shared" si="35"/>
        <v>4608000</v>
      </c>
      <c r="L359" s="12">
        <f t="shared" si="36"/>
        <v>6432000</v>
      </c>
    </row>
    <row r="360" spans="1:12" ht="144" x14ac:dyDescent="0.25">
      <c r="A360" s="57">
        <v>901470</v>
      </c>
      <c r="B360" s="58" t="s">
        <v>16</v>
      </c>
      <c r="C360" s="59" t="s">
        <v>4986</v>
      </c>
      <c r="D360" s="51"/>
      <c r="E360" s="60">
        <v>6</v>
      </c>
      <c r="F360" s="52">
        <v>6</v>
      </c>
      <c r="G360" s="52">
        <v>0</v>
      </c>
      <c r="H360" s="61">
        <v>0</v>
      </c>
      <c r="I360" s="13">
        <f t="shared" si="37"/>
        <v>3321000</v>
      </c>
      <c r="J360" s="12">
        <f t="shared" si="34"/>
        <v>11100000</v>
      </c>
      <c r="K360" s="13">
        <f t="shared" si="35"/>
        <v>11100000</v>
      </c>
      <c r="L360" s="12">
        <f t="shared" si="36"/>
        <v>11100000</v>
      </c>
    </row>
    <row r="361" spans="1:12" ht="72" x14ac:dyDescent="0.25">
      <c r="A361" s="57">
        <v>901475</v>
      </c>
      <c r="B361" s="58"/>
      <c r="C361" s="59" t="s">
        <v>4987</v>
      </c>
      <c r="D361" s="51" t="s">
        <v>4988</v>
      </c>
      <c r="E361" s="60">
        <v>3.5</v>
      </c>
      <c r="F361" s="52">
        <v>3.5</v>
      </c>
      <c r="G361" s="52">
        <v>0</v>
      </c>
      <c r="H361" s="61">
        <v>0</v>
      </c>
      <c r="I361" s="13">
        <f t="shared" si="37"/>
        <v>1937250</v>
      </c>
      <c r="J361" s="12">
        <f t="shared" si="34"/>
        <v>6475000</v>
      </c>
      <c r="K361" s="13">
        <f t="shared" si="35"/>
        <v>6475000</v>
      </c>
      <c r="L361" s="12">
        <f t="shared" si="36"/>
        <v>6475000</v>
      </c>
    </row>
    <row r="362" spans="1:12" ht="72" x14ac:dyDescent="0.25">
      <c r="A362" s="57">
        <v>901485</v>
      </c>
      <c r="B362" s="58" t="s">
        <v>16</v>
      </c>
      <c r="C362" s="63" t="s">
        <v>4989</v>
      </c>
      <c r="D362" s="50"/>
      <c r="E362" s="60">
        <v>3</v>
      </c>
      <c r="F362" s="52">
        <v>2</v>
      </c>
      <c r="G362" s="52">
        <v>1</v>
      </c>
      <c r="H362" s="61">
        <v>0</v>
      </c>
      <c r="I362" s="13">
        <f t="shared" si="37"/>
        <v>2247000</v>
      </c>
      <c r="J362" s="12">
        <f t="shared" si="34"/>
        <v>8800000</v>
      </c>
      <c r="K362" s="13">
        <f t="shared" si="35"/>
        <v>5760000</v>
      </c>
      <c r="L362" s="12">
        <f t="shared" si="36"/>
        <v>8040000</v>
      </c>
    </row>
    <row r="363" spans="1:12" ht="144" x14ac:dyDescent="0.25">
      <c r="A363" s="57">
        <v>901495</v>
      </c>
      <c r="B363" s="58" t="s">
        <v>16</v>
      </c>
      <c r="C363" s="59" t="s">
        <v>4990</v>
      </c>
      <c r="D363" s="51"/>
      <c r="E363" s="60">
        <v>1.2</v>
      </c>
      <c r="F363" s="52">
        <v>0.8</v>
      </c>
      <c r="G363" s="52">
        <v>0.4</v>
      </c>
      <c r="H363" s="61">
        <v>0</v>
      </c>
      <c r="I363" s="13">
        <f t="shared" si="37"/>
        <v>898800</v>
      </c>
      <c r="J363" s="12">
        <f t="shared" si="34"/>
        <v>3520000</v>
      </c>
      <c r="K363" s="13">
        <f t="shared" si="35"/>
        <v>2304000</v>
      </c>
      <c r="L363" s="12">
        <f t="shared" si="36"/>
        <v>3216000</v>
      </c>
    </row>
    <row r="364" spans="1:12" ht="108" x14ac:dyDescent="0.25">
      <c r="A364" s="57">
        <v>901500</v>
      </c>
      <c r="B364" s="58" t="s">
        <v>16</v>
      </c>
      <c r="C364" s="59" t="s">
        <v>4991</v>
      </c>
      <c r="D364" s="51"/>
      <c r="E364" s="60">
        <v>3</v>
      </c>
      <c r="F364" s="52">
        <v>2</v>
      </c>
      <c r="G364" s="52">
        <v>1</v>
      </c>
      <c r="H364" s="61">
        <v>0</v>
      </c>
      <c r="I364" s="13">
        <f t="shared" si="37"/>
        <v>2247000</v>
      </c>
      <c r="J364" s="12">
        <f t="shared" si="34"/>
        <v>8800000</v>
      </c>
      <c r="K364" s="13">
        <f t="shared" si="35"/>
        <v>5760000</v>
      </c>
      <c r="L364" s="12">
        <f t="shared" si="36"/>
        <v>8040000</v>
      </c>
    </row>
    <row r="365" spans="1:12" ht="144" x14ac:dyDescent="0.25">
      <c r="A365" s="57">
        <v>901505</v>
      </c>
      <c r="B365" s="58"/>
      <c r="C365" s="59" t="s">
        <v>4992</v>
      </c>
      <c r="D365" s="51"/>
      <c r="E365" s="60">
        <v>4</v>
      </c>
      <c r="F365" s="52">
        <v>2.5</v>
      </c>
      <c r="G365" s="52">
        <v>1.5</v>
      </c>
      <c r="H365" s="61">
        <v>0</v>
      </c>
      <c r="I365" s="13">
        <f t="shared" si="37"/>
        <v>3093750</v>
      </c>
      <c r="J365" s="12">
        <f t="shared" si="34"/>
        <v>12275000</v>
      </c>
      <c r="K365" s="13">
        <f t="shared" si="35"/>
        <v>7715000</v>
      </c>
      <c r="L365" s="12">
        <f t="shared" si="36"/>
        <v>11135000</v>
      </c>
    </row>
    <row r="366" spans="1:12" ht="36" x14ac:dyDescent="0.25">
      <c r="A366" s="57">
        <v>901510</v>
      </c>
      <c r="B366" s="58" t="s">
        <v>16</v>
      </c>
      <c r="C366" s="63" t="s">
        <v>4993</v>
      </c>
      <c r="D366" s="50"/>
      <c r="E366" s="60">
        <v>3.6</v>
      </c>
      <c r="F366" s="52">
        <v>2.4</v>
      </c>
      <c r="G366" s="52">
        <v>1.2</v>
      </c>
      <c r="H366" s="61">
        <v>0</v>
      </c>
      <c r="I366" s="13">
        <f t="shared" si="37"/>
        <v>2696400</v>
      </c>
      <c r="J366" s="12">
        <f t="shared" si="34"/>
        <v>10560000</v>
      </c>
      <c r="K366" s="13">
        <f t="shared" si="35"/>
        <v>6912000</v>
      </c>
      <c r="L366" s="12">
        <f t="shared" si="36"/>
        <v>9648000</v>
      </c>
    </row>
    <row r="367" spans="1:12" ht="234" x14ac:dyDescent="0.25">
      <c r="A367" s="57">
        <v>901515</v>
      </c>
      <c r="B367" s="58"/>
      <c r="C367" s="59" t="s">
        <v>4994</v>
      </c>
      <c r="D367" s="51"/>
      <c r="E367" s="60">
        <v>3</v>
      </c>
      <c r="F367" s="52">
        <v>3</v>
      </c>
      <c r="G367" s="52">
        <v>0</v>
      </c>
      <c r="H367" s="61">
        <v>0</v>
      </c>
      <c r="I367" s="13">
        <f t="shared" si="37"/>
        <v>1660500</v>
      </c>
      <c r="J367" s="12">
        <f t="shared" si="34"/>
        <v>5550000</v>
      </c>
      <c r="K367" s="13">
        <f t="shared" si="35"/>
        <v>5550000</v>
      </c>
      <c r="L367" s="12">
        <f t="shared" si="36"/>
        <v>5550000</v>
      </c>
    </row>
    <row r="368" spans="1:12" ht="216" x14ac:dyDescent="0.25">
      <c r="A368" s="57">
        <v>901520</v>
      </c>
      <c r="B368" s="58"/>
      <c r="C368" s="63" t="s">
        <v>4995</v>
      </c>
      <c r="D368" s="51"/>
      <c r="E368" s="60">
        <v>2</v>
      </c>
      <c r="F368" s="52">
        <v>2</v>
      </c>
      <c r="G368" s="52">
        <v>0</v>
      </c>
      <c r="H368" s="61">
        <v>0</v>
      </c>
      <c r="I368" s="13">
        <f t="shared" si="37"/>
        <v>1107000</v>
      </c>
      <c r="J368" s="12">
        <f t="shared" si="34"/>
        <v>3700000</v>
      </c>
      <c r="K368" s="13">
        <f t="shared" si="35"/>
        <v>3700000</v>
      </c>
      <c r="L368" s="12">
        <f t="shared" si="36"/>
        <v>3700000</v>
      </c>
    </row>
    <row r="369" spans="1:12" ht="108" x14ac:dyDescent="0.25">
      <c r="A369" s="57">
        <v>901525</v>
      </c>
      <c r="B369" s="58"/>
      <c r="C369" s="63" t="s">
        <v>4996</v>
      </c>
      <c r="D369" s="51"/>
      <c r="E369" s="60">
        <v>1.8</v>
      </c>
      <c r="F369" s="52">
        <v>1.8</v>
      </c>
      <c r="G369" s="52">
        <v>0</v>
      </c>
      <c r="H369" s="61">
        <v>0</v>
      </c>
      <c r="I369" s="13">
        <f t="shared" si="37"/>
        <v>996300</v>
      </c>
      <c r="J369" s="12">
        <f t="shared" si="34"/>
        <v>3330000</v>
      </c>
      <c r="K369" s="13">
        <f t="shared" si="35"/>
        <v>3330000</v>
      </c>
      <c r="L369" s="12">
        <f t="shared" si="36"/>
        <v>3330000</v>
      </c>
    </row>
    <row r="370" spans="1:12" ht="162" x14ac:dyDescent="0.25">
      <c r="A370" s="57">
        <v>901530</v>
      </c>
      <c r="B370" s="58"/>
      <c r="C370" s="63" t="s">
        <v>4997</v>
      </c>
      <c r="D370" s="51"/>
      <c r="E370" s="60">
        <v>2.5</v>
      </c>
      <c r="F370" s="52">
        <v>2.5</v>
      </c>
      <c r="G370" s="52">
        <v>0</v>
      </c>
      <c r="H370" s="61">
        <v>0</v>
      </c>
      <c r="I370" s="13">
        <f t="shared" si="37"/>
        <v>1383750</v>
      </c>
      <c r="J370" s="12">
        <f t="shared" si="34"/>
        <v>4625000</v>
      </c>
      <c r="K370" s="13">
        <f t="shared" si="35"/>
        <v>4625000</v>
      </c>
      <c r="L370" s="12">
        <f t="shared" si="36"/>
        <v>4625000</v>
      </c>
    </row>
    <row r="371" spans="1:12" ht="54" x14ac:dyDescent="0.25">
      <c r="A371" s="57">
        <v>901533</v>
      </c>
      <c r="B371" s="58"/>
      <c r="C371" s="59" t="s">
        <v>4998</v>
      </c>
      <c r="D371" s="51"/>
      <c r="E371" s="60">
        <v>7</v>
      </c>
      <c r="F371" s="52">
        <v>7</v>
      </c>
      <c r="G371" s="52">
        <v>0</v>
      </c>
      <c r="H371" s="61">
        <v>0</v>
      </c>
      <c r="I371" s="13">
        <f t="shared" si="37"/>
        <v>3874500</v>
      </c>
      <c r="J371" s="12">
        <f t="shared" si="34"/>
        <v>12950000</v>
      </c>
      <c r="K371" s="13">
        <f t="shared" si="35"/>
        <v>12950000</v>
      </c>
      <c r="L371" s="12">
        <f t="shared" si="36"/>
        <v>12950000</v>
      </c>
    </row>
    <row r="372" spans="1:12" ht="72" x14ac:dyDescent="0.25">
      <c r="A372" s="57">
        <v>901535</v>
      </c>
      <c r="B372" s="58"/>
      <c r="C372" s="59" t="s">
        <v>4999</v>
      </c>
      <c r="D372" s="51" t="s">
        <v>5000</v>
      </c>
      <c r="E372" s="60">
        <v>3.6</v>
      </c>
      <c r="F372" s="52">
        <v>3.6</v>
      </c>
      <c r="G372" s="52">
        <v>0</v>
      </c>
      <c r="H372" s="61">
        <v>0</v>
      </c>
      <c r="I372" s="13">
        <f t="shared" si="37"/>
        <v>1992600</v>
      </c>
      <c r="J372" s="12">
        <f t="shared" si="34"/>
        <v>6660000</v>
      </c>
      <c r="K372" s="13">
        <f t="shared" si="35"/>
        <v>6660000</v>
      </c>
      <c r="L372" s="12">
        <f t="shared" si="36"/>
        <v>6660000</v>
      </c>
    </row>
    <row r="373" spans="1:12" ht="108" x14ac:dyDescent="0.25">
      <c r="A373" s="57">
        <v>901540</v>
      </c>
      <c r="B373" s="58"/>
      <c r="C373" s="63" t="s">
        <v>5001</v>
      </c>
      <c r="D373" s="51" t="s">
        <v>6710</v>
      </c>
      <c r="E373" s="60">
        <v>8</v>
      </c>
      <c r="F373" s="52">
        <v>8</v>
      </c>
      <c r="G373" s="52">
        <v>0</v>
      </c>
      <c r="H373" s="61">
        <v>0</v>
      </c>
      <c r="I373" s="13">
        <f t="shared" si="37"/>
        <v>4428000</v>
      </c>
      <c r="J373" s="12">
        <f t="shared" si="34"/>
        <v>14800000</v>
      </c>
      <c r="K373" s="13">
        <f t="shared" si="35"/>
        <v>14800000</v>
      </c>
      <c r="L373" s="12">
        <f t="shared" si="36"/>
        <v>14800000</v>
      </c>
    </row>
    <row r="374" spans="1:12" ht="72" x14ac:dyDescent="0.25">
      <c r="A374" s="57">
        <v>901545</v>
      </c>
      <c r="B374" s="58"/>
      <c r="C374" s="65" t="s">
        <v>5002</v>
      </c>
      <c r="D374" s="51"/>
      <c r="E374" s="60">
        <v>7</v>
      </c>
      <c r="F374" s="52">
        <v>7</v>
      </c>
      <c r="G374" s="52">
        <v>0</v>
      </c>
      <c r="H374" s="61">
        <v>0</v>
      </c>
      <c r="I374" s="13">
        <f t="shared" si="37"/>
        <v>3874500</v>
      </c>
      <c r="J374" s="12">
        <f t="shared" si="34"/>
        <v>12950000</v>
      </c>
      <c r="K374" s="13">
        <f t="shared" si="35"/>
        <v>12950000</v>
      </c>
      <c r="L374" s="12">
        <f t="shared" si="36"/>
        <v>12950000</v>
      </c>
    </row>
    <row r="375" spans="1:12" ht="72" x14ac:dyDescent="0.25">
      <c r="A375" s="57">
        <v>901550</v>
      </c>
      <c r="B375" s="58"/>
      <c r="C375" s="65" t="s">
        <v>5003</v>
      </c>
      <c r="D375" s="51" t="s">
        <v>5004</v>
      </c>
      <c r="E375" s="60">
        <v>17</v>
      </c>
      <c r="F375" s="52">
        <v>17</v>
      </c>
      <c r="G375" s="52">
        <v>0</v>
      </c>
      <c r="H375" s="61">
        <v>0</v>
      </c>
      <c r="I375" s="13">
        <f t="shared" si="37"/>
        <v>9409500</v>
      </c>
      <c r="J375" s="12">
        <f t="shared" si="34"/>
        <v>31450000</v>
      </c>
      <c r="K375" s="13">
        <f t="shared" si="35"/>
        <v>31450000</v>
      </c>
      <c r="L375" s="12">
        <f t="shared" si="36"/>
        <v>31450000</v>
      </c>
    </row>
    <row r="376" spans="1:12" ht="72" x14ac:dyDescent="0.25">
      <c r="A376" s="57">
        <v>901555</v>
      </c>
      <c r="B376" s="58"/>
      <c r="C376" s="59" t="s">
        <v>5005</v>
      </c>
      <c r="D376" s="51" t="s">
        <v>5006</v>
      </c>
      <c r="E376" s="60">
        <v>18</v>
      </c>
      <c r="F376" s="52">
        <v>18</v>
      </c>
      <c r="G376" s="52">
        <v>0</v>
      </c>
      <c r="H376" s="61">
        <v>0</v>
      </c>
      <c r="I376" s="13">
        <f t="shared" si="37"/>
        <v>9963000</v>
      </c>
      <c r="J376" s="12">
        <f t="shared" si="34"/>
        <v>33300000</v>
      </c>
      <c r="K376" s="13">
        <f t="shared" si="35"/>
        <v>33300000</v>
      </c>
      <c r="L376" s="12">
        <f t="shared" si="36"/>
        <v>33300000</v>
      </c>
    </row>
    <row r="377" spans="1:12" ht="54" x14ac:dyDescent="0.25">
      <c r="A377" s="57">
        <v>901560</v>
      </c>
      <c r="B377" s="58"/>
      <c r="C377" s="59" t="s">
        <v>5007</v>
      </c>
      <c r="D377" s="51"/>
      <c r="E377" s="60">
        <v>15</v>
      </c>
      <c r="F377" s="52">
        <v>15</v>
      </c>
      <c r="G377" s="52">
        <v>0</v>
      </c>
      <c r="H377" s="61">
        <v>0</v>
      </c>
      <c r="I377" s="13">
        <f t="shared" si="37"/>
        <v>8302500</v>
      </c>
      <c r="J377" s="12">
        <f t="shared" si="34"/>
        <v>27750000</v>
      </c>
      <c r="K377" s="13">
        <f t="shared" si="35"/>
        <v>27750000</v>
      </c>
      <c r="L377" s="12">
        <f t="shared" si="36"/>
        <v>27750000</v>
      </c>
    </row>
    <row r="378" spans="1:12" ht="72" x14ac:dyDescent="0.25">
      <c r="A378" s="57">
        <v>901565</v>
      </c>
      <c r="B378" s="58"/>
      <c r="C378" s="59" t="s">
        <v>5008</v>
      </c>
      <c r="D378" s="51"/>
      <c r="E378" s="60">
        <v>5</v>
      </c>
      <c r="F378" s="52">
        <v>5</v>
      </c>
      <c r="G378" s="52">
        <v>0</v>
      </c>
      <c r="H378" s="61">
        <v>0</v>
      </c>
      <c r="I378" s="13">
        <f t="shared" si="37"/>
        <v>2767500</v>
      </c>
      <c r="J378" s="12">
        <f t="shared" si="34"/>
        <v>9250000</v>
      </c>
      <c r="K378" s="13">
        <f t="shared" si="35"/>
        <v>9250000</v>
      </c>
      <c r="L378" s="12">
        <f t="shared" si="36"/>
        <v>9250000</v>
      </c>
    </row>
    <row r="379" spans="1:12" ht="72" x14ac:dyDescent="0.25">
      <c r="A379" s="57">
        <v>901570</v>
      </c>
      <c r="B379" s="58"/>
      <c r="C379" s="59" t="s">
        <v>5009</v>
      </c>
      <c r="D379" s="51"/>
      <c r="E379" s="60">
        <v>8.6</v>
      </c>
      <c r="F379" s="60">
        <v>8.6</v>
      </c>
      <c r="G379" s="60">
        <v>0</v>
      </c>
      <c r="H379" s="61">
        <v>0</v>
      </c>
      <c r="I379" s="13">
        <f t="shared" si="37"/>
        <v>4760100</v>
      </c>
      <c r="J379" s="12">
        <f t="shared" si="34"/>
        <v>15910000</v>
      </c>
      <c r="K379" s="13">
        <f t="shared" si="35"/>
        <v>15910000</v>
      </c>
      <c r="L379" s="12">
        <f t="shared" si="36"/>
        <v>15910000</v>
      </c>
    </row>
    <row r="380" spans="1:12" ht="144" x14ac:dyDescent="0.25">
      <c r="A380" s="57">
        <v>901575</v>
      </c>
      <c r="B380" s="58" t="s">
        <v>16</v>
      </c>
      <c r="C380" s="59" t="s">
        <v>5010</v>
      </c>
      <c r="D380" s="51"/>
      <c r="E380" s="60">
        <v>0.8</v>
      </c>
      <c r="F380" s="60">
        <v>0.5</v>
      </c>
      <c r="G380" s="60">
        <v>0.3</v>
      </c>
      <c r="H380" s="61">
        <v>0</v>
      </c>
      <c r="I380" s="13">
        <f t="shared" si="37"/>
        <v>618750</v>
      </c>
      <c r="J380" s="12">
        <f t="shared" si="34"/>
        <v>2455000</v>
      </c>
      <c r="K380" s="13">
        <f t="shared" si="35"/>
        <v>1543000</v>
      </c>
      <c r="L380" s="12">
        <f t="shared" si="36"/>
        <v>2227000</v>
      </c>
    </row>
    <row r="381" spans="1:12" ht="162" x14ac:dyDescent="0.25">
      <c r="A381" s="57">
        <v>901580</v>
      </c>
      <c r="B381" s="58" t="s">
        <v>16</v>
      </c>
      <c r="C381" s="59" t="s">
        <v>5011</v>
      </c>
      <c r="D381" s="51"/>
      <c r="E381" s="60">
        <v>2</v>
      </c>
      <c r="F381" s="60">
        <v>1.3</v>
      </c>
      <c r="G381" s="60">
        <v>0.7</v>
      </c>
      <c r="H381" s="61">
        <v>0</v>
      </c>
      <c r="I381" s="13">
        <f t="shared" si="37"/>
        <v>1517550</v>
      </c>
      <c r="J381" s="12">
        <f t="shared" si="34"/>
        <v>5975000</v>
      </c>
      <c r="K381" s="13">
        <f t="shared" si="35"/>
        <v>3847000</v>
      </c>
      <c r="L381" s="12">
        <f t="shared" si="36"/>
        <v>5443000</v>
      </c>
    </row>
    <row r="382" spans="1:12" ht="162" x14ac:dyDescent="0.25">
      <c r="A382" s="57">
        <v>901585</v>
      </c>
      <c r="B382" s="58" t="s">
        <v>70</v>
      </c>
      <c r="C382" s="59" t="s">
        <v>5012</v>
      </c>
      <c r="D382" s="51"/>
      <c r="E382" s="66">
        <v>1</v>
      </c>
      <c r="F382" s="66">
        <v>0.7</v>
      </c>
      <c r="G382" s="67">
        <v>0.3</v>
      </c>
      <c r="H382" s="66">
        <v>0</v>
      </c>
      <c r="I382" s="13">
        <f t="shared" si="37"/>
        <v>729450</v>
      </c>
      <c r="J382" s="12">
        <f t="shared" si="34"/>
        <v>2825000</v>
      </c>
      <c r="K382" s="13">
        <f t="shared" si="35"/>
        <v>1913000</v>
      </c>
      <c r="L382" s="12">
        <f t="shared" si="36"/>
        <v>2597000</v>
      </c>
    </row>
    <row r="383" spans="1:12" ht="36" x14ac:dyDescent="0.25">
      <c r="A383" s="57">
        <v>901586</v>
      </c>
      <c r="B383" s="58" t="s">
        <v>16</v>
      </c>
      <c r="C383" s="59" t="s">
        <v>5013</v>
      </c>
      <c r="D383" s="51"/>
      <c r="E383" s="60">
        <v>1</v>
      </c>
      <c r="F383" s="60">
        <v>0.3</v>
      </c>
      <c r="G383" s="60">
        <v>0.7</v>
      </c>
      <c r="H383" s="61">
        <v>0</v>
      </c>
      <c r="I383" s="13">
        <f t="shared" si="37"/>
        <v>964050</v>
      </c>
      <c r="J383" s="12">
        <f t="shared" si="34"/>
        <v>4125000</v>
      </c>
      <c r="K383" s="13">
        <f t="shared" si="35"/>
        <v>1997000</v>
      </c>
      <c r="L383" s="12">
        <f t="shared" si="36"/>
        <v>3593000</v>
      </c>
    </row>
    <row r="384" spans="1:12" ht="36" x14ac:dyDescent="0.25">
      <c r="A384" s="57">
        <v>901590</v>
      </c>
      <c r="B384" s="58" t="s">
        <v>70</v>
      </c>
      <c r="C384" s="59" t="s">
        <v>5014</v>
      </c>
      <c r="D384" s="51"/>
      <c r="E384" s="60">
        <v>1</v>
      </c>
      <c r="F384" s="60">
        <v>0.5</v>
      </c>
      <c r="G384" s="60">
        <v>0.5</v>
      </c>
      <c r="H384" s="61">
        <v>0</v>
      </c>
      <c r="I384" s="13">
        <f t="shared" si="37"/>
        <v>846750</v>
      </c>
      <c r="J384" s="12">
        <f t="shared" si="34"/>
        <v>3475000</v>
      </c>
      <c r="K384" s="13">
        <f t="shared" si="35"/>
        <v>1955000</v>
      </c>
      <c r="L384" s="12">
        <f t="shared" si="36"/>
        <v>3095000</v>
      </c>
    </row>
    <row r="385" spans="1:12" ht="144" x14ac:dyDescent="0.25">
      <c r="A385" s="57">
        <v>901591</v>
      </c>
      <c r="B385" s="58" t="s">
        <v>16</v>
      </c>
      <c r="C385" s="59" t="s">
        <v>5015</v>
      </c>
      <c r="D385" s="51"/>
      <c r="E385" s="60">
        <v>3.1</v>
      </c>
      <c r="F385" s="60">
        <v>2.2000000000000002</v>
      </c>
      <c r="G385" s="60">
        <v>0.9</v>
      </c>
      <c r="H385" s="61">
        <v>0</v>
      </c>
      <c r="I385" s="13">
        <f t="shared" si="37"/>
        <v>2243700</v>
      </c>
      <c r="J385" s="12">
        <f t="shared" si="34"/>
        <v>8660000</v>
      </c>
      <c r="K385" s="13">
        <f t="shared" si="35"/>
        <v>5924000</v>
      </c>
      <c r="L385" s="12">
        <f t="shared" si="36"/>
        <v>7976000</v>
      </c>
    </row>
    <row r="386" spans="1:12" ht="126" x14ac:dyDescent="0.25">
      <c r="A386" s="57">
        <v>901592</v>
      </c>
      <c r="B386" s="58" t="s">
        <v>16</v>
      </c>
      <c r="C386" s="59" t="s">
        <v>5016</v>
      </c>
      <c r="D386" s="51"/>
      <c r="E386" s="60">
        <v>4.0999999999999996</v>
      </c>
      <c r="F386" s="60">
        <v>0.1</v>
      </c>
      <c r="G386" s="60">
        <v>4</v>
      </c>
      <c r="H386" s="61">
        <v>0</v>
      </c>
      <c r="I386" s="13">
        <f t="shared" si="37"/>
        <v>4615350</v>
      </c>
      <c r="J386" s="12">
        <f t="shared" si="34"/>
        <v>20585000</v>
      </c>
      <c r="K386" s="13">
        <f t="shared" si="35"/>
        <v>8425000</v>
      </c>
      <c r="L386" s="12">
        <f t="shared" si="36"/>
        <v>17545000</v>
      </c>
    </row>
    <row r="387" spans="1:12" ht="90" x14ac:dyDescent="0.25">
      <c r="A387" s="57">
        <v>901595</v>
      </c>
      <c r="B387" s="58"/>
      <c r="C387" s="59" t="s">
        <v>5017</v>
      </c>
      <c r="D387" s="51"/>
      <c r="E387" s="67">
        <v>1.2</v>
      </c>
      <c r="F387" s="67">
        <v>0.5</v>
      </c>
      <c r="G387" s="67">
        <v>0.7</v>
      </c>
      <c r="H387" s="66">
        <v>0</v>
      </c>
      <c r="I387" s="13">
        <f t="shared" si="37"/>
        <v>1074750</v>
      </c>
      <c r="J387" s="12">
        <f t="shared" ref="J387:J450" si="38">F387*1850000+G387*5100000</f>
        <v>4495000</v>
      </c>
      <c r="K387" s="13">
        <f t="shared" ref="K387:K450" si="39">F387*1850000+G387*2060000</f>
        <v>2367000</v>
      </c>
      <c r="L387" s="12">
        <f t="shared" ref="L387:L450" si="40">F387*1850000+G387*4340000</f>
        <v>3963000</v>
      </c>
    </row>
    <row r="388" spans="1:12" ht="36" x14ac:dyDescent="0.25">
      <c r="A388" s="57">
        <v>901600</v>
      </c>
      <c r="B388" s="58"/>
      <c r="C388" s="59" t="s">
        <v>5018</v>
      </c>
      <c r="D388" s="51"/>
      <c r="E388" s="60">
        <v>1.5</v>
      </c>
      <c r="F388" s="52">
        <v>0.7</v>
      </c>
      <c r="G388" s="52">
        <v>0.8</v>
      </c>
      <c r="H388" s="61">
        <v>0</v>
      </c>
      <c r="I388" s="13">
        <f t="shared" ref="I388:I449" si="41">F388*553500+G388*1140000</f>
        <v>1299450</v>
      </c>
      <c r="J388" s="12">
        <f t="shared" si="38"/>
        <v>5375000</v>
      </c>
      <c r="K388" s="13">
        <f t="shared" si="39"/>
        <v>2943000</v>
      </c>
      <c r="L388" s="12">
        <f t="shared" si="40"/>
        <v>4767000</v>
      </c>
    </row>
    <row r="389" spans="1:12" ht="162" x14ac:dyDescent="0.25">
      <c r="A389" s="57">
        <v>901605</v>
      </c>
      <c r="B389" s="58"/>
      <c r="C389" s="59" t="s">
        <v>5019</v>
      </c>
      <c r="D389" s="51"/>
      <c r="E389" s="60">
        <v>3</v>
      </c>
      <c r="F389" s="52">
        <v>1.5</v>
      </c>
      <c r="G389" s="52">
        <v>1.5</v>
      </c>
      <c r="H389" s="61">
        <v>0</v>
      </c>
      <c r="I389" s="13">
        <f t="shared" si="41"/>
        <v>2540250</v>
      </c>
      <c r="J389" s="12">
        <f t="shared" si="38"/>
        <v>10425000</v>
      </c>
      <c r="K389" s="13">
        <f t="shared" si="39"/>
        <v>5865000</v>
      </c>
      <c r="L389" s="12">
        <f t="shared" si="40"/>
        <v>9285000</v>
      </c>
    </row>
    <row r="390" spans="1:12" ht="108" x14ac:dyDescent="0.25">
      <c r="A390" s="57">
        <v>901610</v>
      </c>
      <c r="B390" s="58" t="s">
        <v>16</v>
      </c>
      <c r="C390" s="59" t="s">
        <v>5020</v>
      </c>
      <c r="D390" s="51"/>
      <c r="E390" s="60">
        <v>10</v>
      </c>
      <c r="F390" s="52">
        <v>6.5</v>
      </c>
      <c r="G390" s="52">
        <v>3.5</v>
      </c>
      <c r="H390" s="61">
        <v>0</v>
      </c>
      <c r="I390" s="13">
        <f t="shared" si="41"/>
        <v>7587750</v>
      </c>
      <c r="J390" s="12">
        <f t="shared" si="38"/>
        <v>29875000</v>
      </c>
      <c r="K390" s="13">
        <f t="shared" si="39"/>
        <v>19235000</v>
      </c>
      <c r="L390" s="12">
        <f t="shared" si="40"/>
        <v>27215000</v>
      </c>
    </row>
    <row r="391" spans="1:12" ht="72" x14ac:dyDescent="0.25">
      <c r="A391" s="57">
        <v>901615</v>
      </c>
      <c r="B391" s="58" t="s">
        <v>16</v>
      </c>
      <c r="C391" s="59" t="s">
        <v>5021</v>
      </c>
      <c r="D391" s="51"/>
      <c r="E391" s="60">
        <v>6</v>
      </c>
      <c r="F391" s="52">
        <v>4</v>
      </c>
      <c r="G391" s="52">
        <v>2</v>
      </c>
      <c r="H391" s="61">
        <v>0</v>
      </c>
      <c r="I391" s="13">
        <f t="shared" si="41"/>
        <v>4494000</v>
      </c>
      <c r="J391" s="12">
        <f t="shared" si="38"/>
        <v>17600000</v>
      </c>
      <c r="K391" s="13">
        <f t="shared" si="39"/>
        <v>11520000</v>
      </c>
      <c r="L391" s="12">
        <f t="shared" si="40"/>
        <v>16080000</v>
      </c>
    </row>
    <row r="392" spans="1:12" ht="54" x14ac:dyDescent="0.25">
      <c r="A392" s="57">
        <v>901620</v>
      </c>
      <c r="B392" s="58"/>
      <c r="C392" s="59" t="s">
        <v>5022</v>
      </c>
      <c r="D392" s="51"/>
      <c r="E392" s="60">
        <v>0.5</v>
      </c>
      <c r="F392" s="52">
        <v>0.5</v>
      </c>
      <c r="G392" s="52">
        <v>0</v>
      </c>
      <c r="H392" s="61">
        <v>0</v>
      </c>
      <c r="I392" s="13">
        <f t="shared" ref="I392:I427" si="42">F392*790000+G392*1140000</f>
        <v>395000</v>
      </c>
      <c r="J392" s="12">
        <f t="shared" si="38"/>
        <v>925000</v>
      </c>
      <c r="K392" s="13">
        <f t="shared" si="39"/>
        <v>925000</v>
      </c>
      <c r="L392" s="12">
        <f t="shared" si="40"/>
        <v>925000</v>
      </c>
    </row>
    <row r="393" spans="1:12" ht="90" x14ac:dyDescent="0.25">
      <c r="A393" s="57">
        <v>901625</v>
      </c>
      <c r="B393" s="58" t="s">
        <v>16</v>
      </c>
      <c r="C393" s="59" t="s">
        <v>5023</v>
      </c>
      <c r="D393" s="51"/>
      <c r="E393" s="60">
        <v>0.9</v>
      </c>
      <c r="F393" s="52">
        <v>0.2</v>
      </c>
      <c r="G393" s="52">
        <v>0.7</v>
      </c>
      <c r="H393" s="61">
        <v>0</v>
      </c>
      <c r="I393" s="13">
        <f t="shared" si="42"/>
        <v>956000</v>
      </c>
      <c r="J393" s="12">
        <f t="shared" si="38"/>
        <v>3940000</v>
      </c>
      <c r="K393" s="13">
        <f t="shared" si="39"/>
        <v>1812000</v>
      </c>
      <c r="L393" s="12">
        <f t="shared" si="40"/>
        <v>3408000</v>
      </c>
    </row>
    <row r="394" spans="1:12" ht="72" x14ac:dyDescent="0.25">
      <c r="A394" s="57">
        <v>901630</v>
      </c>
      <c r="B394" s="58" t="s">
        <v>16</v>
      </c>
      <c r="C394" s="59" t="s">
        <v>5024</v>
      </c>
      <c r="D394" s="51"/>
      <c r="E394" s="60">
        <v>2.1</v>
      </c>
      <c r="F394" s="52">
        <v>1.1000000000000001</v>
      </c>
      <c r="G394" s="52">
        <v>1</v>
      </c>
      <c r="H394" s="61">
        <v>0</v>
      </c>
      <c r="I394" s="13">
        <f t="shared" si="42"/>
        <v>2009000</v>
      </c>
      <c r="J394" s="12">
        <f t="shared" si="38"/>
        <v>7135000</v>
      </c>
      <c r="K394" s="13">
        <f t="shared" si="39"/>
        <v>4095000</v>
      </c>
      <c r="L394" s="12">
        <f t="shared" si="40"/>
        <v>6375000</v>
      </c>
    </row>
    <row r="395" spans="1:12" ht="162" x14ac:dyDescent="0.25">
      <c r="A395" s="57">
        <v>901635</v>
      </c>
      <c r="B395" s="58"/>
      <c r="C395" s="59" t="s">
        <v>5025</v>
      </c>
      <c r="D395" s="51" t="s">
        <v>5026</v>
      </c>
      <c r="E395" s="60">
        <v>5</v>
      </c>
      <c r="F395" s="52">
        <v>2.1</v>
      </c>
      <c r="G395" s="52">
        <v>2.9</v>
      </c>
      <c r="H395" s="61">
        <v>0</v>
      </c>
      <c r="I395" s="13">
        <f t="shared" si="42"/>
        <v>4965000</v>
      </c>
      <c r="J395" s="12">
        <f t="shared" si="38"/>
        <v>18675000</v>
      </c>
      <c r="K395" s="13">
        <f t="shared" si="39"/>
        <v>9859000</v>
      </c>
      <c r="L395" s="12">
        <f t="shared" si="40"/>
        <v>16471000</v>
      </c>
    </row>
    <row r="396" spans="1:12" ht="144" x14ac:dyDescent="0.25">
      <c r="A396" s="57">
        <v>901636</v>
      </c>
      <c r="B396" s="58"/>
      <c r="C396" s="59" t="s">
        <v>5027</v>
      </c>
      <c r="D396" s="51" t="s">
        <v>5028</v>
      </c>
      <c r="E396" s="60">
        <v>3.5</v>
      </c>
      <c r="F396" s="52">
        <v>2</v>
      </c>
      <c r="G396" s="52">
        <v>1.5</v>
      </c>
      <c r="H396" s="61">
        <v>0</v>
      </c>
      <c r="I396" s="13">
        <f t="shared" si="42"/>
        <v>3290000</v>
      </c>
      <c r="J396" s="12">
        <f t="shared" si="38"/>
        <v>11350000</v>
      </c>
      <c r="K396" s="13">
        <f t="shared" si="39"/>
        <v>6790000</v>
      </c>
      <c r="L396" s="12">
        <f t="shared" si="40"/>
        <v>10210000</v>
      </c>
    </row>
    <row r="397" spans="1:12" ht="162" x14ac:dyDescent="0.25">
      <c r="A397" s="57">
        <v>901640</v>
      </c>
      <c r="B397" s="58"/>
      <c r="C397" s="59" t="s">
        <v>5029</v>
      </c>
      <c r="D397" s="51"/>
      <c r="E397" s="60">
        <v>3.2</v>
      </c>
      <c r="F397" s="52">
        <v>2.5</v>
      </c>
      <c r="G397" s="52">
        <v>0.7</v>
      </c>
      <c r="H397" s="61">
        <v>0</v>
      </c>
      <c r="I397" s="13">
        <f t="shared" si="42"/>
        <v>2773000</v>
      </c>
      <c r="J397" s="12">
        <f t="shared" si="38"/>
        <v>8195000</v>
      </c>
      <c r="K397" s="13">
        <f t="shared" si="39"/>
        <v>6067000</v>
      </c>
      <c r="L397" s="12">
        <f t="shared" si="40"/>
        <v>7663000</v>
      </c>
    </row>
    <row r="398" spans="1:12" ht="198" x14ac:dyDescent="0.25">
      <c r="A398" s="57">
        <v>901645</v>
      </c>
      <c r="B398" s="58"/>
      <c r="C398" s="59" t="s">
        <v>5030</v>
      </c>
      <c r="D398" s="51"/>
      <c r="E398" s="60">
        <v>1.4</v>
      </c>
      <c r="F398" s="52">
        <v>0.8</v>
      </c>
      <c r="G398" s="52">
        <v>0.6</v>
      </c>
      <c r="H398" s="61">
        <v>0</v>
      </c>
      <c r="I398" s="13">
        <f t="shared" si="42"/>
        <v>1316000</v>
      </c>
      <c r="J398" s="12">
        <f t="shared" si="38"/>
        <v>4540000</v>
      </c>
      <c r="K398" s="13">
        <f t="shared" si="39"/>
        <v>2716000</v>
      </c>
      <c r="L398" s="12">
        <f t="shared" si="40"/>
        <v>4084000</v>
      </c>
    </row>
    <row r="399" spans="1:12" ht="54" x14ac:dyDescent="0.25">
      <c r="A399" s="57">
        <v>901646</v>
      </c>
      <c r="B399" s="58"/>
      <c r="C399" s="59" t="s">
        <v>5031</v>
      </c>
      <c r="D399" s="51" t="s">
        <v>5032</v>
      </c>
      <c r="E399" s="60">
        <v>0.7</v>
      </c>
      <c r="F399" s="52">
        <v>0.2</v>
      </c>
      <c r="G399" s="52">
        <v>0.5</v>
      </c>
      <c r="H399" s="61">
        <v>0</v>
      </c>
      <c r="I399" s="13">
        <f t="shared" si="42"/>
        <v>728000</v>
      </c>
      <c r="J399" s="12">
        <f t="shared" si="38"/>
        <v>2920000</v>
      </c>
      <c r="K399" s="13">
        <f t="shared" si="39"/>
        <v>1400000</v>
      </c>
      <c r="L399" s="12">
        <f t="shared" si="40"/>
        <v>2540000</v>
      </c>
    </row>
    <row r="400" spans="1:12" ht="108" x14ac:dyDescent="0.25">
      <c r="A400" s="57">
        <v>901647</v>
      </c>
      <c r="B400" s="58"/>
      <c r="C400" s="59" t="s">
        <v>5033</v>
      </c>
      <c r="D400" s="51"/>
      <c r="E400" s="60">
        <v>4.0999999999999996</v>
      </c>
      <c r="F400" s="52">
        <v>2.1</v>
      </c>
      <c r="G400" s="52">
        <v>2</v>
      </c>
      <c r="H400" s="61">
        <v>0</v>
      </c>
      <c r="I400" s="13">
        <f t="shared" si="42"/>
        <v>3939000</v>
      </c>
      <c r="J400" s="12">
        <f t="shared" si="38"/>
        <v>14085000</v>
      </c>
      <c r="K400" s="13">
        <f t="shared" si="39"/>
        <v>8005000</v>
      </c>
      <c r="L400" s="12">
        <f t="shared" si="40"/>
        <v>12565000</v>
      </c>
    </row>
    <row r="401" spans="1:12" ht="342" x14ac:dyDescent="0.25">
      <c r="A401" s="57">
        <v>901650</v>
      </c>
      <c r="B401" s="58" t="s">
        <v>16</v>
      </c>
      <c r="C401" s="59" t="s">
        <v>5034</v>
      </c>
      <c r="D401" s="51" t="s">
        <v>5035</v>
      </c>
      <c r="E401" s="60">
        <v>2.1</v>
      </c>
      <c r="F401" s="52">
        <v>1.1000000000000001</v>
      </c>
      <c r="G401" s="52">
        <v>1</v>
      </c>
      <c r="H401" s="61">
        <v>0</v>
      </c>
      <c r="I401" s="13">
        <f t="shared" si="42"/>
        <v>2009000</v>
      </c>
      <c r="J401" s="12">
        <f t="shared" si="38"/>
        <v>7135000</v>
      </c>
      <c r="K401" s="13">
        <f t="shared" si="39"/>
        <v>4095000</v>
      </c>
      <c r="L401" s="12">
        <f t="shared" si="40"/>
        <v>6375000</v>
      </c>
    </row>
    <row r="402" spans="1:12" ht="216" x14ac:dyDescent="0.25">
      <c r="A402" s="57">
        <v>901655</v>
      </c>
      <c r="B402" s="58" t="s">
        <v>16</v>
      </c>
      <c r="C402" s="59" t="s">
        <v>5036</v>
      </c>
      <c r="D402" s="51" t="s">
        <v>5037</v>
      </c>
      <c r="E402" s="60">
        <v>3.5</v>
      </c>
      <c r="F402" s="52">
        <v>2</v>
      </c>
      <c r="G402" s="52">
        <v>1.5</v>
      </c>
      <c r="H402" s="61">
        <v>0</v>
      </c>
      <c r="I402" s="13">
        <f t="shared" si="42"/>
        <v>3290000</v>
      </c>
      <c r="J402" s="12">
        <f t="shared" si="38"/>
        <v>11350000</v>
      </c>
      <c r="K402" s="13">
        <f t="shared" si="39"/>
        <v>6790000</v>
      </c>
      <c r="L402" s="12">
        <f t="shared" si="40"/>
        <v>10210000</v>
      </c>
    </row>
    <row r="403" spans="1:12" ht="108" x14ac:dyDescent="0.25">
      <c r="A403" s="57">
        <v>901656</v>
      </c>
      <c r="B403" s="58" t="s">
        <v>70</v>
      </c>
      <c r="C403" s="59" t="s">
        <v>5038</v>
      </c>
      <c r="D403" s="51"/>
      <c r="E403" s="60">
        <v>1.2</v>
      </c>
      <c r="F403" s="52">
        <v>0.7</v>
      </c>
      <c r="G403" s="52">
        <v>0.5</v>
      </c>
      <c r="H403" s="61">
        <v>0</v>
      </c>
      <c r="I403" s="13">
        <f t="shared" si="42"/>
        <v>1123000</v>
      </c>
      <c r="J403" s="12">
        <f t="shared" si="38"/>
        <v>3845000</v>
      </c>
      <c r="K403" s="13">
        <f t="shared" si="39"/>
        <v>2325000</v>
      </c>
      <c r="L403" s="12">
        <f t="shared" si="40"/>
        <v>3465000</v>
      </c>
    </row>
    <row r="404" spans="1:12" ht="108" x14ac:dyDescent="0.25">
      <c r="A404" s="57">
        <v>901660</v>
      </c>
      <c r="B404" s="58" t="s">
        <v>24</v>
      </c>
      <c r="C404" s="59" t="s">
        <v>5039</v>
      </c>
      <c r="D404" s="51" t="s">
        <v>5040</v>
      </c>
      <c r="E404" s="60">
        <v>2.9</v>
      </c>
      <c r="F404" s="52">
        <v>1.4</v>
      </c>
      <c r="G404" s="52">
        <v>1.5</v>
      </c>
      <c r="H404" s="61">
        <v>0</v>
      </c>
      <c r="I404" s="13">
        <f t="shared" si="42"/>
        <v>2816000</v>
      </c>
      <c r="J404" s="12">
        <f t="shared" si="38"/>
        <v>10240000</v>
      </c>
      <c r="K404" s="13">
        <f t="shared" si="39"/>
        <v>5680000</v>
      </c>
      <c r="L404" s="12">
        <f t="shared" si="40"/>
        <v>9100000</v>
      </c>
    </row>
    <row r="405" spans="1:12" ht="306" x14ac:dyDescent="0.25">
      <c r="A405" s="57">
        <v>901662</v>
      </c>
      <c r="B405" s="58"/>
      <c r="C405" s="59" t="s">
        <v>5041</v>
      </c>
      <c r="D405" s="51"/>
      <c r="E405" s="60">
        <v>0.9</v>
      </c>
      <c r="F405" s="52">
        <v>0.9</v>
      </c>
      <c r="G405" s="52">
        <v>0</v>
      </c>
      <c r="H405" s="61">
        <v>0</v>
      </c>
      <c r="I405" s="13">
        <f t="shared" si="42"/>
        <v>711000</v>
      </c>
      <c r="J405" s="12">
        <f t="shared" si="38"/>
        <v>1665000</v>
      </c>
      <c r="K405" s="13">
        <f t="shared" si="39"/>
        <v>1665000</v>
      </c>
      <c r="L405" s="12">
        <f t="shared" si="40"/>
        <v>1665000</v>
      </c>
    </row>
    <row r="406" spans="1:12" ht="90" x14ac:dyDescent="0.25">
      <c r="A406" s="57">
        <v>901665</v>
      </c>
      <c r="B406" s="58" t="s">
        <v>16</v>
      </c>
      <c r="C406" s="59" t="s">
        <v>5042</v>
      </c>
      <c r="D406" s="51" t="s">
        <v>5043</v>
      </c>
      <c r="E406" s="60">
        <v>3.4</v>
      </c>
      <c r="F406" s="52">
        <v>1.4</v>
      </c>
      <c r="G406" s="52">
        <v>2</v>
      </c>
      <c r="H406" s="61">
        <v>0</v>
      </c>
      <c r="I406" s="13">
        <f t="shared" si="42"/>
        <v>3386000</v>
      </c>
      <c r="J406" s="12">
        <f t="shared" si="38"/>
        <v>12790000</v>
      </c>
      <c r="K406" s="13">
        <f t="shared" si="39"/>
        <v>6710000</v>
      </c>
      <c r="L406" s="12">
        <f t="shared" si="40"/>
        <v>11270000</v>
      </c>
    </row>
    <row r="407" spans="1:12" ht="126" x14ac:dyDescent="0.25">
      <c r="A407" s="57">
        <v>901670</v>
      </c>
      <c r="B407" s="58" t="s">
        <v>16</v>
      </c>
      <c r="C407" s="59" t="s">
        <v>5044</v>
      </c>
      <c r="D407" s="51" t="s">
        <v>5045</v>
      </c>
      <c r="E407" s="60">
        <v>3.9</v>
      </c>
      <c r="F407" s="52">
        <v>1.4</v>
      </c>
      <c r="G407" s="52">
        <v>2.5</v>
      </c>
      <c r="H407" s="61">
        <v>0</v>
      </c>
      <c r="I407" s="13">
        <f t="shared" si="42"/>
        <v>3956000</v>
      </c>
      <c r="J407" s="12">
        <f t="shared" si="38"/>
        <v>15340000</v>
      </c>
      <c r="K407" s="13">
        <f t="shared" si="39"/>
        <v>7740000</v>
      </c>
      <c r="L407" s="12">
        <f t="shared" si="40"/>
        <v>13440000</v>
      </c>
    </row>
    <row r="408" spans="1:12" ht="180" x14ac:dyDescent="0.25">
      <c r="A408" s="57">
        <v>901673</v>
      </c>
      <c r="B408" s="58"/>
      <c r="C408" s="59" t="s">
        <v>5046</v>
      </c>
      <c r="D408" s="51" t="s">
        <v>5047</v>
      </c>
      <c r="E408" s="60">
        <v>3.6</v>
      </c>
      <c r="F408" s="60">
        <v>2.1</v>
      </c>
      <c r="G408" s="60">
        <v>1.5</v>
      </c>
      <c r="H408" s="60">
        <v>0</v>
      </c>
      <c r="I408" s="13">
        <f t="shared" si="42"/>
        <v>3369000</v>
      </c>
      <c r="J408" s="12">
        <f t="shared" si="38"/>
        <v>11535000</v>
      </c>
      <c r="K408" s="13">
        <f t="shared" si="39"/>
        <v>6975000</v>
      </c>
      <c r="L408" s="12">
        <f t="shared" si="40"/>
        <v>10395000</v>
      </c>
    </row>
    <row r="409" spans="1:12" ht="72" x14ac:dyDescent="0.25">
      <c r="A409" s="57">
        <v>901675</v>
      </c>
      <c r="B409" s="58" t="s">
        <v>16</v>
      </c>
      <c r="C409" s="59" t="s">
        <v>5048</v>
      </c>
      <c r="D409" s="51"/>
      <c r="E409" s="60">
        <v>2.1</v>
      </c>
      <c r="F409" s="60">
        <v>1.1000000000000001</v>
      </c>
      <c r="G409" s="60">
        <v>1</v>
      </c>
      <c r="H409" s="60">
        <v>0</v>
      </c>
      <c r="I409" s="13">
        <f t="shared" si="42"/>
        <v>2009000</v>
      </c>
      <c r="J409" s="12">
        <f t="shared" si="38"/>
        <v>7135000</v>
      </c>
      <c r="K409" s="13">
        <f t="shared" si="39"/>
        <v>4095000</v>
      </c>
      <c r="L409" s="12">
        <f t="shared" si="40"/>
        <v>6375000</v>
      </c>
    </row>
    <row r="410" spans="1:12" ht="72" x14ac:dyDescent="0.25">
      <c r="A410" s="57">
        <v>901676</v>
      </c>
      <c r="B410" s="58" t="s">
        <v>16</v>
      </c>
      <c r="C410" s="59" t="s">
        <v>5049</v>
      </c>
      <c r="D410" s="51"/>
      <c r="E410" s="60">
        <v>2.4</v>
      </c>
      <c r="F410" s="60">
        <v>1.4</v>
      </c>
      <c r="G410" s="60">
        <v>1</v>
      </c>
      <c r="H410" s="60">
        <v>0</v>
      </c>
      <c r="I410" s="13">
        <f t="shared" si="42"/>
        <v>2246000</v>
      </c>
      <c r="J410" s="12">
        <f t="shared" si="38"/>
        <v>7690000</v>
      </c>
      <c r="K410" s="13">
        <f t="shared" si="39"/>
        <v>4650000</v>
      </c>
      <c r="L410" s="12">
        <f t="shared" si="40"/>
        <v>6930000</v>
      </c>
    </row>
    <row r="411" spans="1:12" ht="36" x14ac:dyDescent="0.25">
      <c r="A411" s="57">
        <v>901677</v>
      </c>
      <c r="B411" s="58" t="s">
        <v>16</v>
      </c>
      <c r="C411" s="59" t="s">
        <v>5050</v>
      </c>
      <c r="D411" s="51"/>
      <c r="E411" s="60">
        <v>1.5</v>
      </c>
      <c r="F411" s="60">
        <v>0.5</v>
      </c>
      <c r="G411" s="60">
        <v>1</v>
      </c>
      <c r="H411" s="60">
        <v>0</v>
      </c>
      <c r="I411" s="13">
        <f t="shared" si="42"/>
        <v>1535000</v>
      </c>
      <c r="J411" s="12">
        <f t="shared" si="38"/>
        <v>6025000</v>
      </c>
      <c r="K411" s="13">
        <f t="shared" si="39"/>
        <v>2985000</v>
      </c>
      <c r="L411" s="12">
        <f t="shared" si="40"/>
        <v>5265000</v>
      </c>
    </row>
    <row r="412" spans="1:12" ht="144" x14ac:dyDescent="0.25">
      <c r="A412" s="57">
        <v>901680</v>
      </c>
      <c r="B412" s="58" t="s">
        <v>16</v>
      </c>
      <c r="C412" s="59" t="s">
        <v>5051</v>
      </c>
      <c r="D412" s="51"/>
      <c r="E412" s="60">
        <v>2.4</v>
      </c>
      <c r="F412" s="52">
        <v>1.4</v>
      </c>
      <c r="G412" s="52">
        <v>1</v>
      </c>
      <c r="H412" s="61">
        <v>0</v>
      </c>
      <c r="I412" s="13">
        <f t="shared" si="42"/>
        <v>2246000</v>
      </c>
      <c r="J412" s="12">
        <f t="shared" si="38"/>
        <v>7690000</v>
      </c>
      <c r="K412" s="13">
        <f t="shared" si="39"/>
        <v>4650000</v>
      </c>
      <c r="L412" s="12">
        <f t="shared" si="40"/>
        <v>6930000</v>
      </c>
    </row>
    <row r="413" spans="1:12" ht="90" x14ac:dyDescent="0.25">
      <c r="A413" s="57">
        <v>901683</v>
      </c>
      <c r="B413" s="58" t="s">
        <v>16</v>
      </c>
      <c r="C413" s="59" t="s">
        <v>5052</v>
      </c>
      <c r="D413" s="51"/>
      <c r="E413" s="60">
        <v>4.5999999999999996</v>
      </c>
      <c r="F413" s="52">
        <v>2.1</v>
      </c>
      <c r="G413" s="52">
        <v>2.5</v>
      </c>
      <c r="H413" s="61">
        <v>0</v>
      </c>
      <c r="I413" s="13">
        <f t="shared" si="42"/>
        <v>4509000</v>
      </c>
      <c r="J413" s="12">
        <f t="shared" si="38"/>
        <v>16635000</v>
      </c>
      <c r="K413" s="13">
        <f t="shared" si="39"/>
        <v>9035000</v>
      </c>
      <c r="L413" s="12">
        <f t="shared" si="40"/>
        <v>14735000</v>
      </c>
    </row>
    <row r="414" spans="1:12" ht="72" x14ac:dyDescent="0.25">
      <c r="A414" s="57">
        <v>901685</v>
      </c>
      <c r="B414" s="58" t="s">
        <v>16</v>
      </c>
      <c r="C414" s="59" t="s">
        <v>5053</v>
      </c>
      <c r="D414" s="51"/>
      <c r="E414" s="60">
        <v>2.8</v>
      </c>
      <c r="F414" s="52">
        <v>1.8</v>
      </c>
      <c r="G414" s="52">
        <v>1</v>
      </c>
      <c r="H414" s="61">
        <v>0</v>
      </c>
      <c r="I414" s="13">
        <f t="shared" si="42"/>
        <v>2562000</v>
      </c>
      <c r="J414" s="12">
        <f t="shared" si="38"/>
        <v>8430000</v>
      </c>
      <c r="K414" s="13">
        <f t="shared" si="39"/>
        <v>5390000</v>
      </c>
      <c r="L414" s="12">
        <f t="shared" si="40"/>
        <v>7670000</v>
      </c>
    </row>
    <row r="415" spans="1:12" ht="19.5" x14ac:dyDescent="0.25">
      <c r="A415" s="57">
        <v>901690</v>
      </c>
      <c r="B415" s="58" t="s">
        <v>16</v>
      </c>
      <c r="C415" s="59" t="s">
        <v>5054</v>
      </c>
      <c r="D415" s="51"/>
      <c r="E415" s="60">
        <v>1.7</v>
      </c>
      <c r="F415" s="52">
        <v>1.2</v>
      </c>
      <c r="G415" s="52">
        <v>0.5</v>
      </c>
      <c r="H415" s="61">
        <v>0</v>
      </c>
      <c r="I415" s="13">
        <f t="shared" si="42"/>
        <v>1518000</v>
      </c>
      <c r="J415" s="12">
        <f t="shared" si="38"/>
        <v>4770000</v>
      </c>
      <c r="K415" s="13">
        <f t="shared" si="39"/>
        <v>3250000</v>
      </c>
      <c r="L415" s="12">
        <f t="shared" si="40"/>
        <v>4390000</v>
      </c>
    </row>
    <row r="416" spans="1:12" ht="36" x14ac:dyDescent="0.25">
      <c r="A416" s="57">
        <v>901691</v>
      </c>
      <c r="B416" s="58" t="s">
        <v>16</v>
      </c>
      <c r="C416" s="59" t="s">
        <v>6711</v>
      </c>
      <c r="D416" s="51" t="s">
        <v>5055</v>
      </c>
      <c r="E416" s="60">
        <v>6.5</v>
      </c>
      <c r="F416" s="52">
        <v>3.5</v>
      </c>
      <c r="G416" s="52">
        <v>3</v>
      </c>
      <c r="H416" s="61">
        <v>0</v>
      </c>
      <c r="I416" s="13">
        <f t="shared" si="42"/>
        <v>6185000</v>
      </c>
      <c r="J416" s="12">
        <f t="shared" si="38"/>
        <v>21775000</v>
      </c>
      <c r="K416" s="13">
        <f t="shared" si="39"/>
        <v>12655000</v>
      </c>
      <c r="L416" s="12">
        <f t="shared" si="40"/>
        <v>19495000</v>
      </c>
    </row>
    <row r="417" spans="1:12" ht="36" x14ac:dyDescent="0.25">
      <c r="A417" s="57">
        <v>901692</v>
      </c>
      <c r="B417" s="58" t="s">
        <v>16</v>
      </c>
      <c r="C417" s="59" t="s">
        <v>6712</v>
      </c>
      <c r="D417" s="51" t="s">
        <v>5055</v>
      </c>
      <c r="E417" s="60">
        <v>4.4000000000000004</v>
      </c>
      <c r="F417" s="52">
        <v>1.4</v>
      </c>
      <c r="G417" s="52">
        <v>3</v>
      </c>
      <c r="H417" s="61">
        <v>0</v>
      </c>
      <c r="I417" s="13">
        <f t="shared" si="42"/>
        <v>4526000</v>
      </c>
      <c r="J417" s="12">
        <f t="shared" si="38"/>
        <v>17890000</v>
      </c>
      <c r="K417" s="13">
        <f t="shared" si="39"/>
        <v>8770000</v>
      </c>
      <c r="L417" s="12">
        <f t="shared" si="40"/>
        <v>15610000</v>
      </c>
    </row>
    <row r="418" spans="1:12" ht="54" x14ac:dyDescent="0.25">
      <c r="A418" s="57">
        <v>901693</v>
      </c>
      <c r="B418" s="58" t="s">
        <v>16</v>
      </c>
      <c r="C418" s="59" t="s">
        <v>6713</v>
      </c>
      <c r="D418" s="51" t="s">
        <v>5055</v>
      </c>
      <c r="E418" s="60">
        <v>6.1</v>
      </c>
      <c r="F418" s="52">
        <v>2.1</v>
      </c>
      <c r="G418" s="52">
        <v>4</v>
      </c>
      <c r="H418" s="61">
        <v>0</v>
      </c>
      <c r="I418" s="13">
        <f t="shared" si="42"/>
        <v>6219000</v>
      </c>
      <c r="J418" s="12">
        <f t="shared" si="38"/>
        <v>24285000</v>
      </c>
      <c r="K418" s="13">
        <f t="shared" si="39"/>
        <v>12125000</v>
      </c>
      <c r="L418" s="12">
        <f t="shared" si="40"/>
        <v>21245000</v>
      </c>
    </row>
    <row r="419" spans="1:12" ht="90" x14ac:dyDescent="0.25">
      <c r="A419" s="57">
        <v>901694</v>
      </c>
      <c r="B419" s="58" t="s">
        <v>16</v>
      </c>
      <c r="C419" s="59" t="s">
        <v>6714</v>
      </c>
      <c r="D419" s="51" t="s">
        <v>5055</v>
      </c>
      <c r="E419" s="60">
        <v>7.8</v>
      </c>
      <c r="F419" s="52">
        <v>2.8</v>
      </c>
      <c r="G419" s="52">
        <v>5</v>
      </c>
      <c r="H419" s="61">
        <v>0</v>
      </c>
      <c r="I419" s="13">
        <f t="shared" si="42"/>
        <v>7912000</v>
      </c>
      <c r="J419" s="12">
        <f t="shared" si="38"/>
        <v>30680000</v>
      </c>
      <c r="K419" s="13">
        <f t="shared" si="39"/>
        <v>15480000</v>
      </c>
      <c r="L419" s="12">
        <f t="shared" si="40"/>
        <v>26880000</v>
      </c>
    </row>
    <row r="420" spans="1:12" ht="72" x14ac:dyDescent="0.25">
      <c r="A420" s="57">
        <v>901695</v>
      </c>
      <c r="B420" s="58" t="s">
        <v>16</v>
      </c>
      <c r="C420" s="59" t="s">
        <v>6715</v>
      </c>
      <c r="D420" s="51" t="s">
        <v>5055</v>
      </c>
      <c r="E420" s="60">
        <v>5.4</v>
      </c>
      <c r="F420" s="52">
        <v>1.4</v>
      </c>
      <c r="G420" s="52">
        <v>4</v>
      </c>
      <c r="H420" s="61">
        <v>0</v>
      </c>
      <c r="I420" s="13">
        <f t="shared" si="42"/>
        <v>5666000</v>
      </c>
      <c r="J420" s="12">
        <f t="shared" si="38"/>
        <v>22990000</v>
      </c>
      <c r="K420" s="13">
        <f t="shared" si="39"/>
        <v>10830000</v>
      </c>
      <c r="L420" s="12">
        <f t="shared" si="40"/>
        <v>19950000</v>
      </c>
    </row>
    <row r="421" spans="1:12" ht="54" x14ac:dyDescent="0.25">
      <c r="A421" s="57">
        <v>901696</v>
      </c>
      <c r="B421" s="58" t="s">
        <v>16</v>
      </c>
      <c r="C421" s="59" t="s">
        <v>6716</v>
      </c>
      <c r="D421" s="51" t="s">
        <v>5055</v>
      </c>
      <c r="E421" s="60">
        <v>5.4</v>
      </c>
      <c r="F421" s="52">
        <v>1.4</v>
      </c>
      <c r="G421" s="52">
        <v>4</v>
      </c>
      <c r="H421" s="61">
        <v>0</v>
      </c>
      <c r="I421" s="13">
        <f t="shared" si="42"/>
        <v>5666000</v>
      </c>
      <c r="J421" s="12">
        <f t="shared" si="38"/>
        <v>22990000</v>
      </c>
      <c r="K421" s="13">
        <f t="shared" si="39"/>
        <v>10830000</v>
      </c>
      <c r="L421" s="12">
        <f t="shared" si="40"/>
        <v>19950000</v>
      </c>
    </row>
    <row r="422" spans="1:12" ht="36" x14ac:dyDescent="0.25">
      <c r="A422" s="57">
        <v>901697</v>
      </c>
      <c r="B422" s="58" t="s">
        <v>16</v>
      </c>
      <c r="C422" s="59" t="s">
        <v>6717</v>
      </c>
      <c r="D422" s="51" t="s">
        <v>5055</v>
      </c>
      <c r="E422" s="60">
        <v>4.4000000000000004</v>
      </c>
      <c r="F422" s="52">
        <v>1.4</v>
      </c>
      <c r="G422" s="52">
        <v>3</v>
      </c>
      <c r="H422" s="61">
        <v>0</v>
      </c>
      <c r="I422" s="13">
        <f t="shared" si="42"/>
        <v>4526000</v>
      </c>
      <c r="J422" s="12">
        <f t="shared" si="38"/>
        <v>17890000</v>
      </c>
      <c r="K422" s="13">
        <f t="shared" si="39"/>
        <v>8770000</v>
      </c>
      <c r="L422" s="12">
        <f t="shared" si="40"/>
        <v>15610000</v>
      </c>
    </row>
    <row r="423" spans="1:12" ht="54" x14ac:dyDescent="0.25">
      <c r="A423" s="57">
        <v>901698</v>
      </c>
      <c r="B423" s="58" t="s">
        <v>16</v>
      </c>
      <c r="C423" s="59" t="s">
        <v>6718</v>
      </c>
      <c r="D423" s="51" t="s">
        <v>5055</v>
      </c>
      <c r="E423" s="60">
        <v>8.5</v>
      </c>
      <c r="F423" s="52">
        <v>3.5</v>
      </c>
      <c r="G423" s="52">
        <v>5</v>
      </c>
      <c r="H423" s="61">
        <v>0</v>
      </c>
      <c r="I423" s="13">
        <f t="shared" si="42"/>
        <v>8465000</v>
      </c>
      <c r="J423" s="12">
        <f t="shared" si="38"/>
        <v>31975000</v>
      </c>
      <c r="K423" s="13">
        <f t="shared" si="39"/>
        <v>16775000</v>
      </c>
      <c r="L423" s="12">
        <f t="shared" si="40"/>
        <v>28175000</v>
      </c>
    </row>
    <row r="424" spans="1:12" ht="54" x14ac:dyDescent="0.25">
      <c r="A424" s="57">
        <v>901699</v>
      </c>
      <c r="B424" s="58" t="s">
        <v>16</v>
      </c>
      <c r="C424" s="59" t="s">
        <v>6719</v>
      </c>
      <c r="D424" s="51" t="s">
        <v>5055</v>
      </c>
      <c r="E424" s="60">
        <v>7.1</v>
      </c>
      <c r="F424" s="52">
        <v>2.1</v>
      </c>
      <c r="G424" s="52">
        <v>5</v>
      </c>
      <c r="H424" s="61">
        <v>0</v>
      </c>
      <c r="I424" s="13">
        <f t="shared" si="42"/>
        <v>7359000</v>
      </c>
      <c r="J424" s="12">
        <f t="shared" si="38"/>
        <v>29385000</v>
      </c>
      <c r="K424" s="13">
        <f t="shared" si="39"/>
        <v>14185000</v>
      </c>
      <c r="L424" s="12">
        <f t="shared" si="40"/>
        <v>25585000</v>
      </c>
    </row>
    <row r="425" spans="1:12" ht="36" x14ac:dyDescent="0.25">
      <c r="A425" s="57">
        <v>901700</v>
      </c>
      <c r="B425" s="58" t="s">
        <v>16</v>
      </c>
      <c r="C425" s="59" t="s">
        <v>5056</v>
      </c>
      <c r="D425" s="51" t="s">
        <v>5057</v>
      </c>
      <c r="E425" s="60">
        <v>1.1000000000000001</v>
      </c>
      <c r="F425" s="52">
        <v>1.1000000000000001</v>
      </c>
      <c r="G425" s="52">
        <v>0</v>
      </c>
      <c r="H425" s="61">
        <v>0</v>
      </c>
      <c r="I425" s="13">
        <f t="shared" si="42"/>
        <v>869000.00000000012</v>
      </c>
      <c r="J425" s="12">
        <f t="shared" si="38"/>
        <v>2035000.0000000002</v>
      </c>
      <c r="K425" s="13">
        <f t="shared" si="39"/>
        <v>2035000.0000000002</v>
      </c>
      <c r="L425" s="12">
        <f t="shared" si="40"/>
        <v>2035000.0000000002</v>
      </c>
    </row>
    <row r="426" spans="1:12" ht="36" x14ac:dyDescent="0.25">
      <c r="A426" s="57">
        <v>901705</v>
      </c>
      <c r="B426" s="58" t="s">
        <v>16</v>
      </c>
      <c r="C426" s="59" t="s">
        <v>5058</v>
      </c>
      <c r="D426" s="51" t="s">
        <v>5057</v>
      </c>
      <c r="E426" s="60">
        <v>0.8</v>
      </c>
      <c r="F426" s="52">
        <v>0.8</v>
      </c>
      <c r="G426" s="52">
        <v>0</v>
      </c>
      <c r="H426" s="61">
        <v>0</v>
      </c>
      <c r="I426" s="13">
        <f t="shared" si="42"/>
        <v>632000</v>
      </c>
      <c r="J426" s="12">
        <f t="shared" si="38"/>
        <v>1480000</v>
      </c>
      <c r="K426" s="13">
        <f t="shared" si="39"/>
        <v>1480000</v>
      </c>
      <c r="L426" s="12">
        <f t="shared" si="40"/>
        <v>1480000</v>
      </c>
    </row>
    <row r="427" spans="1:12" ht="108" x14ac:dyDescent="0.25">
      <c r="A427" s="57">
        <v>901706</v>
      </c>
      <c r="B427" s="58" t="s">
        <v>16</v>
      </c>
      <c r="C427" s="59" t="s">
        <v>5059</v>
      </c>
      <c r="D427" s="51" t="s">
        <v>5057</v>
      </c>
      <c r="E427" s="60">
        <v>1.4</v>
      </c>
      <c r="F427" s="52">
        <v>1.4</v>
      </c>
      <c r="G427" s="52">
        <v>0</v>
      </c>
      <c r="H427" s="61">
        <v>0</v>
      </c>
      <c r="I427" s="13">
        <f t="shared" si="42"/>
        <v>1106000</v>
      </c>
      <c r="J427" s="12">
        <f t="shared" si="38"/>
        <v>2590000</v>
      </c>
      <c r="K427" s="13">
        <f t="shared" si="39"/>
        <v>2590000</v>
      </c>
      <c r="L427" s="12">
        <f t="shared" si="40"/>
        <v>2590000</v>
      </c>
    </row>
    <row r="428" spans="1:12" ht="324" x14ac:dyDescent="0.25">
      <c r="A428" s="57">
        <v>901710</v>
      </c>
      <c r="B428" s="58"/>
      <c r="C428" s="59" t="s">
        <v>5060</v>
      </c>
      <c r="D428" s="51" t="s">
        <v>5061</v>
      </c>
      <c r="E428" s="60">
        <v>3</v>
      </c>
      <c r="F428" s="52">
        <v>3</v>
      </c>
      <c r="G428" s="52">
        <v>0</v>
      </c>
      <c r="H428" s="61">
        <v>0</v>
      </c>
      <c r="I428" s="13">
        <f>F428*553500+G428*1140000</f>
        <v>1660500</v>
      </c>
      <c r="J428" s="12">
        <f t="shared" si="38"/>
        <v>5550000</v>
      </c>
      <c r="K428" s="13">
        <f t="shared" si="39"/>
        <v>5550000</v>
      </c>
      <c r="L428" s="12">
        <f t="shared" si="40"/>
        <v>5550000</v>
      </c>
    </row>
    <row r="429" spans="1:12" ht="360" x14ac:dyDescent="0.25">
      <c r="A429" s="57">
        <v>901711</v>
      </c>
      <c r="B429" s="58"/>
      <c r="C429" s="59" t="s">
        <v>5062</v>
      </c>
      <c r="D429" s="51" t="s">
        <v>5063</v>
      </c>
      <c r="E429" s="60">
        <v>6.5</v>
      </c>
      <c r="F429" s="52">
        <v>6.5</v>
      </c>
      <c r="G429" s="52">
        <v>0</v>
      </c>
      <c r="H429" s="61">
        <v>0</v>
      </c>
      <c r="I429" s="13">
        <f t="shared" si="41"/>
        <v>3597750</v>
      </c>
      <c r="J429" s="12">
        <f t="shared" si="38"/>
        <v>12025000</v>
      </c>
      <c r="K429" s="13">
        <f t="shared" si="39"/>
        <v>12025000</v>
      </c>
      <c r="L429" s="12">
        <f t="shared" si="40"/>
        <v>12025000</v>
      </c>
    </row>
    <row r="430" spans="1:12" ht="288" x14ac:dyDescent="0.25">
      <c r="A430" s="57">
        <v>901715</v>
      </c>
      <c r="B430" s="58" t="s">
        <v>16</v>
      </c>
      <c r="C430" s="59" t="s">
        <v>5064</v>
      </c>
      <c r="D430" s="51"/>
      <c r="E430" s="60">
        <v>2</v>
      </c>
      <c r="F430" s="52">
        <v>2</v>
      </c>
      <c r="G430" s="52">
        <v>0</v>
      </c>
      <c r="H430" s="61">
        <v>0</v>
      </c>
      <c r="I430" s="13">
        <f t="shared" si="41"/>
        <v>1107000</v>
      </c>
      <c r="J430" s="12">
        <f t="shared" si="38"/>
        <v>3700000</v>
      </c>
      <c r="K430" s="13">
        <f t="shared" si="39"/>
        <v>3700000</v>
      </c>
      <c r="L430" s="12">
        <f t="shared" si="40"/>
        <v>3700000</v>
      </c>
    </row>
    <row r="431" spans="1:12" ht="144" x14ac:dyDescent="0.25">
      <c r="A431" s="57">
        <v>901720</v>
      </c>
      <c r="B431" s="58" t="s">
        <v>16</v>
      </c>
      <c r="C431" s="59" t="s">
        <v>5065</v>
      </c>
      <c r="D431" s="51"/>
      <c r="E431" s="60">
        <v>1.8</v>
      </c>
      <c r="F431" s="52">
        <v>1.8</v>
      </c>
      <c r="G431" s="52">
        <v>0</v>
      </c>
      <c r="H431" s="61">
        <v>0</v>
      </c>
      <c r="I431" s="13">
        <f t="shared" si="41"/>
        <v>996300</v>
      </c>
      <c r="J431" s="12">
        <f t="shared" si="38"/>
        <v>3330000</v>
      </c>
      <c r="K431" s="13">
        <f t="shared" si="39"/>
        <v>3330000</v>
      </c>
      <c r="L431" s="12">
        <f t="shared" si="40"/>
        <v>3330000</v>
      </c>
    </row>
    <row r="432" spans="1:12" ht="216" x14ac:dyDescent="0.25">
      <c r="A432" s="57">
        <v>901725</v>
      </c>
      <c r="B432" s="58"/>
      <c r="C432" s="59" t="s">
        <v>5066</v>
      </c>
      <c r="D432" s="51" t="s">
        <v>5067</v>
      </c>
      <c r="E432" s="60">
        <v>5.5</v>
      </c>
      <c r="F432" s="52">
        <v>3.5</v>
      </c>
      <c r="G432" s="52">
        <v>2</v>
      </c>
      <c r="H432" s="61">
        <v>0</v>
      </c>
      <c r="I432" s="13">
        <f t="shared" si="41"/>
        <v>4217250</v>
      </c>
      <c r="J432" s="12">
        <f t="shared" si="38"/>
        <v>16675000</v>
      </c>
      <c r="K432" s="13">
        <f t="shared" si="39"/>
        <v>10595000</v>
      </c>
      <c r="L432" s="12">
        <f t="shared" si="40"/>
        <v>15155000</v>
      </c>
    </row>
    <row r="433" spans="1:12" ht="162" x14ac:dyDescent="0.25">
      <c r="A433" s="57">
        <v>901730</v>
      </c>
      <c r="B433" s="58"/>
      <c r="C433" s="59" t="s">
        <v>5068</v>
      </c>
      <c r="D433" s="51" t="s">
        <v>5069</v>
      </c>
      <c r="E433" s="60">
        <v>5.5</v>
      </c>
      <c r="F433" s="52">
        <v>3.5</v>
      </c>
      <c r="G433" s="52">
        <v>2</v>
      </c>
      <c r="H433" s="61">
        <v>0</v>
      </c>
      <c r="I433" s="13">
        <f t="shared" si="41"/>
        <v>4217250</v>
      </c>
      <c r="J433" s="12">
        <f t="shared" si="38"/>
        <v>16675000</v>
      </c>
      <c r="K433" s="13">
        <f t="shared" si="39"/>
        <v>10595000</v>
      </c>
      <c r="L433" s="12">
        <f t="shared" si="40"/>
        <v>15155000</v>
      </c>
    </row>
    <row r="434" spans="1:12" ht="54" x14ac:dyDescent="0.25">
      <c r="A434" s="57">
        <v>901735</v>
      </c>
      <c r="B434" s="58"/>
      <c r="C434" s="59" t="s">
        <v>5070</v>
      </c>
      <c r="D434" s="51" t="s">
        <v>5071</v>
      </c>
      <c r="E434" s="60">
        <v>3.5</v>
      </c>
      <c r="F434" s="52">
        <v>3.5</v>
      </c>
      <c r="G434" s="52">
        <v>0</v>
      </c>
      <c r="H434" s="60">
        <v>0</v>
      </c>
      <c r="I434" s="13">
        <f t="shared" si="41"/>
        <v>1937250</v>
      </c>
      <c r="J434" s="12">
        <f t="shared" si="38"/>
        <v>6475000</v>
      </c>
      <c r="K434" s="13">
        <f t="shared" si="39"/>
        <v>6475000</v>
      </c>
      <c r="L434" s="12">
        <f t="shared" si="40"/>
        <v>6475000</v>
      </c>
    </row>
    <row r="435" spans="1:12" ht="54" x14ac:dyDescent="0.25">
      <c r="A435" s="57">
        <v>901740</v>
      </c>
      <c r="B435" s="58" t="s">
        <v>16</v>
      </c>
      <c r="C435" s="59" t="s">
        <v>5072</v>
      </c>
      <c r="D435" s="51" t="s">
        <v>5071</v>
      </c>
      <c r="E435" s="60">
        <v>1.8</v>
      </c>
      <c r="F435" s="52">
        <v>1.8</v>
      </c>
      <c r="G435" s="52">
        <v>0</v>
      </c>
      <c r="H435" s="61">
        <v>0</v>
      </c>
      <c r="I435" s="13">
        <f t="shared" si="41"/>
        <v>996300</v>
      </c>
      <c r="J435" s="12">
        <f t="shared" si="38"/>
        <v>3330000</v>
      </c>
      <c r="K435" s="13">
        <f t="shared" si="39"/>
        <v>3330000</v>
      </c>
      <c r="L435" s="12">
        <f t="shared" si="40"/>
        <v>3330000</v>
      </c>
    </row>
    <row r="436" spans="1:12" ht="126" x14ac:dyDescent="0.25">
      <c r="A436" s="57">
        <v>901744</v>
      </c>
      <c r="B436" s="58"/>
      <c r="C436" s="59" t="s">
        <v>5073</v>
      </c>
      <c r="D436" s="59" t="s">
        <v>5074</v>
      </c>
      <c r="E436" s="60">
        <v>5.5</v>
      </c>
      <c r="F436" s="52">
        <v>5.5</v>
      </c>
      <c r="G436" s="52">
        <v>0</v>
      </c>
      <c r="H436" s="61">
        <v>0</v>
      </c>
      <c r="I436" s="13">
        <f t="shared" si="41"/>
        <v>3044250</v>
      </c>
      <c r="J436" s="12">
        <f t="shared" si="38"/>
        <v>10175000</v>
      </c>
      <c r="K436" s="13">
        <f t="shared" si="39"/>
        <v>10175000</v>
      </c>
      <c r="L436" s="12">
        <f t="shared" si="40"/>
        <v>10175000</v>
      </c>
    </row>
    <row r="437" spans="1:12" ht="126" x14ac:dyDescent="0.25">
      <c r="A437" s="57">
        <v>901745</v>
      </c>
      <c r="B437" s="58"/>
      <c r="C437" s="59" t="s">
        <v>5075</v>
      </c>
      <c r="D437" s="51" t="s">
        <v>5074</v>
      </c>
      <c r="E437" s="60">
        <v>2.5</v>
      </c>
      <c r="F437" s="52">
        <v>2.5</v>
      </c>
      <c r="G437" s="52">
        <v>0</v>
      </c>
      <c r="H437" s="61">
        <v>0</v>
      </c>
      <c r="I437" s="13">
        <f t="shared" si="41"/>
        <v>1383750</v>
      </c>
      <c r="J437" s="12">
        <f t="shared" si="38"/>
        <v>4625000</v>
      </c>
      <c r="K437" s="13">
        <f t="shared" si="39"/>
        <v>4625000</v>
      </c>
      <c r="L437" s="12">
        <f t="shared" si="40"/>
        <v>4625000</v>
      </c>
    </row>
    <row r="438" spans="1:12" ht="126" x14ac:dyDescent="0.25">
      <c r="A438" s="57">
        <v>901746</v>
      </c>
      <c r="B438" s="58" t="s">
        <v>16</v>
      </c>
      <c r="C438" s="59" t="s">
        <v>5076</v>
      </c>
      <c r="D438" s="51"/>
      <c r="E438" s="60">
        <v>6</v>
      </c>
      <c r="F438" s="52">
        <v>2</v>
      </c>
      <c r="G438" s="52">
        <v>4</v>
      </c>
      <c r="H438" s="61">
        <v>0</v>
      </c>
      <c r="I438" s="13">
        <f t="shared" si="41"/>
        <v>5667000</v>
      </c>
      <c r="J438" s="12">
        <f t="shared" si="38"/>
        <v>24100000</v>
      </c>
      <c r="K438" s="13">
        <f t="shared" si="39"/>
        <v>11940000</v>
      </c>
      <c r="L438" s="12">
        <f t="shared" si="40"/>
        <v>21060000</v>
      </c>
    </row>
    <row r="439" spans="1:12" ht="252" x14ac:dyDescent="0.25">
      <c r="A439" s="57">
        <v>901757</v>
      </c>
      <c r="B439" s="58" t="s">
        <v>70</v>
      </c>
      <c r="C439" s="59" t="s">
        <v>5077</v>
      </c>
      <c r="D439" s="51"/>
      <c r="E439" s="60">
        <v>1</v>
      </c>
      <c r="F439" s="52">
        <v>0.6</v>
      </c>
      <c r="G439" s="52">
        <v>0.4</v>
      </c>
      <c r="H439" s="61">
        <v>0</v>
      </c>
      <c r="I439" s="13">
        <f t="shared" si="41"/>
        <v>788100</v>
      </c>
      <c r="J439" s="12">
        <f t="shared" si="38"/>
        <v>3150000</v>
      </c>
      <c r="K439" s="13">
        <f t="shared" si="39"/>
        <v>1934000</v>
      </c>
      <c r="L439" s="12">
        <f t="shared" si="40"/>
        <v>2846000</v>
      </c>
    </row>
    <row r="440" spans="1:12" ht="54" x14ac:dyDescent="0.25">
      <c r="A440" s="57">
        <v>901760</v>
      </c>
      <c r="B440" s="58" t="s">
        <v>16</v>
      </c>
      <c r="C440" s="59" t="s">
        <v>5078</v>
      </c>
      <c r="D440" s="51"/>
      <c r="E440" s="60">
        <v>1.2</v>
      </c>
      <c r="F440" s="52">
        <v>0.8</v>
      </c>
      <c r="G440" s="52">
        <v>0.4</v>
      </c>
      <c r="H440" s="61">
        <v>0</v>
      </c>
      <c r="I440" s="13">
        <f t="shared" si="41"/>
        <v>898800</v>
      </c>
      <c r="J440" s="12">
        <f t="shared" si="38"/>
        <v>3520000</v>
      </c>
      <c r="K440" s="13">
        <f t="shared" si="39"/>
        <v>2304000</v>
      </c>
      <c r="L440" s="12">
        <f t="shared" si="40"/>
        <v>3216000</v>
      </c>
    </row>
    <row r="441" spans="1:12" ht="54" x14ac:dyDescent="0.25">
      <c r="A441" s="57">
        <v>901765</v>
      </c>
      <c r="B441" s="58" t="s">
        <v>16</v>
      </c>
      <c r="C441" s="59" t="s">
        <v>5079</v>
      </c>
      <c r="D441" s="51"/>
      <c r="E441" s="60">
        <v>1.5</v>
      </c>
      <c r="F441" s="52">
        <v>1</v>
      </c>
      <c r="G441" s="52">
        <v>0.5</v>
      </c>
      <c r="H441" s="61">
        <v>0</v>
      </c>
      <c r="I441" s="13">
        <f t="shared" si="41"/>
        <v>1123500</v>
      </c>
      <c r="J441" s="12">
        <f t="shared" si="38"/>
        <v>4400000</v>
      </c>
      <c r="K441" s="13">
        <f t="shared" si="39"/>
        <v>2880000</v>
      </c>
      <c r="L441" s="12">
        <f t="shared" si="40"/>
        <v>4020000</v>
      </c>
    </row>
    <row r="442" spans="1:12" ht="126" x14ac:dyDescent="0.25">
      <c r="A442" s="57">
        <v>901768</v>
      </c>
      <c r="B442" s="58" t="s">
        <v>16</v>
      </c>
      <c r="C442" s="59" t="s">
        <v>5080</v>
      </c>
      <c r="D442" s="59" t="s">
        <v>5081</v>
      </c>
      <c r="E442" s="60">
        <v>1.3</v>
      </c>
      <c r="F442" s="52">
        <v>0.9</v>
      </c>
      <c r="G442" s="52">
        <v>0.4</v>
      </c>
      <c r="H442" s="61">
        <v>0</v>
      </c>
      <c r="I442" s="13">
        <f t="shared" si="41"/>
        <v>954150</v>
      </c>
      <c r="J442" s="12">
        <f t="shared" si="38"/>
        <v>3705000</v>
      </c>
      <c r="K442" s="13">
        <f t="shared" si="39"/>
        <v>2489000</v>
      </c>
      <c r="L442" s="12">
        <f t="shared" si="40"/>
        <v>3401000</v>
      </c>
    </row>
    <row r="443" spans="1:12" ht="108" x14ac:dyDescent="0.25">
      <c r="A443" s="57">
        <v>901770</v>
      </c>
      <c r="B443" s="58"/>
      <c r="C443" s="59" t="s">
        <v>5082</v>
      </c>
      <c r="D443" s="59" t="s">
        <v>5081</v>
      </c>
      <c r="E443" s="52">
        <v>2.4</v>
      </c>
      <c r="F443" s="52">
        <v>1.8</v>
      </c>
      <c r="G443" s="52">
        <v>0.6</v>
      </c>
      <c r="H443" s="61">
        <v>0</v>
      </c>
      <c r="I443" s="13">
        <f t="shared" si="41"/>
        <v>1680300</v>
      </c>
      <c r="J443" s="12">
        <f t="shared" si="38"/>
        <v>6390000</v>
      </c>
      <c r="K443" s="13">
        <f t="shared" si="39"/>
        <v>4566000</v>
      </c>
      <c r="L443" s="12">
        <f t="shared" si="40"/>
        <v>5934000</v>
      </c>
    </row>
    <row r="444" spans="1:12" ht="126" x14ac:dyDescent="0.25">
      <c r="A444" s="57">
        <v>901775</v>
      </c>
      <c r="B444" s="58" t="s">
        <v>16</v>
      </c>
      <c r="C444" s="59" t="s">
        <v>5083</v>
      </c>
      <c r="D444" s="51" t="s">
        <v>5084</v>
      </c>
      <c r="E444" s="60">
        <v>1.6</v>
      </c>
      <c r="F444" s="52">
        <v>1.1000000000000001</v>
      </c>
      <c r="G444" s="52">
        <v>0.5</v>
      </c>
      <c r="H444" s="61">
        <v>0</v>
      </c>
      <c r="I444" s="13">
        <f t="shared" si="41"/>
        <v>1178850</v>
      </c>
      <c r="J444" s="12">
        <f t="shared" si="38"/>
        <v>4585000</v>
      </c>
      <c r="K444" s="13">
        <f t="shared" si="39"/>
        <v>3065000</v>
      </c>
      <c r="L444" s="12">
        <f t="shared" si="40"/>
        <v>4205000</v>
      </c>
    </row>
    <row r="445" spans="1:12" ht="108" x14ac:dyDescent="0.25">
      <c r="A445" s="57">
        <v>901780</v>
      </c>
      <c r="B445" s="58"/>
      <c r="C445" s="59" t="s">
        <v>5085</v>
      </c>
      <c r="D445" s="51" t="s">
        <v>5081</v>
      </c>
      <c r="E445" s="60">
        <v>1.5</v>
      </c>
      <c r="F445" s="52">
        <v>1</v>
      </c>
      <c r="G445" s="52">
        <v>0.5</v>
      </c>
      <c r="H445" s="61">
        <v>0</v>
      </c>
      <c r="I445" s="13">
        <f t="shared" si="41"/>
        <v>1123500</v>
      </c>
      <c r="J445" s="12">
        <f t="shared" si="38"/>
        <v>4400000</v>
      </c>
      <c r="K445" s="13">
        <f t="shared" si="39"/>
        <v>2880000</v>
      </c>
      <c r="L445" s="12">
        <f t="shared" si="40"/>
        <v>4020000</v>
      </c>
    </row>
    <row r="446" spans="1:12" ht="126" x14ac:dyDescent="0.25">
      <c r="A446" s="57">
        <v>901785</v>
      </c>
      <c r="B446" s="58" t="s">
        <v>16</v>
      </c>
      <c r="C446" s="59" t="s">
        <v>5086</v>
      </c>
      <c r="D446" s="51" t="s">
        <v>5081</v>
      </c>
      <c r="E446" s="60">
        <v>2.8</v>
      </c>
      <c r="F446" s="52">
        <v>2.2000000000000002</v>
      </c>
      <c r="G446" s="52">
        <v>0.6</v>
      </c>
      <c r="H446" s="61">
        <v>0</v>
      </c>
      <c r="I446" s="13">
        <f t="shared" si="41"/>
        <v>1901700</v>
      </c>
      <c r="J446" s="12">
        <f t="shared" si="38"/>
        <v>7130000</v>
      </c>
      <c r="K446" s="13">
        <f t="shared" si="39"/>
        <v>5306000</v>
      </c>
      <c r="L446" s="12">
        <f t="shared" si="40"/>
        <v>6674000</v>
      </c>
    </row>
    <row r="447" spans="1:12" ht="108" x14ac:dyDescent="0.25">
      <c r="A447" s="57">
        <v>901790</v>
      </c>
      <c r="B447" s="58"/>
      <c r="C447" s="59" t="s">
        <v>6720</v>
      </c>
      <c r="D447" s="51" t="s">
        <v>5081</v>
      </c>
      <c r="E447" s="60">
        <v>4</v>
      </c>
      <c r="F447" s="52">
        <v>3</v>
      </c>
      <c r="G447" s="52">
        <v>1</v>
      </c>
      <c r="H447" s="61">
        <v>0</v>
      </c>
      <c r="I447" s="13">
        <f t="shared" si="41"/>
        <v>2800500</v>
      </c>
      <c r="J447" s="12">
        <f t="shared" si="38"/>
        <v>10650000</v>
      </c>
      <c r="K447" s="13">
        <f t="shared" si="39"/>
        <v>7610000</v>
      </c>
      <c r="L447" s="12">
        <f t="shared" si="40"/>
        <v>9890000</v>
      </c>
    </row>
    <row r="448" spans="1:12" ht="36" x14ac:dyDescent="0.25">
      <c r="A448" s="57">
        <v>901792</v>
      </c>
      <c r="B448" s="58" t="s">
        <v>16</v>
      </c>
      <c r="C448" s="59" t="s">
        <v>5087</v>
      </c>
      <c r="D448" s="51"/>
      <c r="E448" s="60">
        <v>1.2</v>
      </c>
      <c r="F448" s="52">
        <v>0.8</v>
      </c>
      <c r="G448" s="52">
        <v>0.4</v>
      </c>
      <c r="H448" s="61">
        <v>0</v>
      </c>
      <c r="I448" s="13">
        <f t="shared" si="41"/>
        <v>898800</v>
      </c>
      <c r="J448" s="12">
        <f t="shared" si="38"/>
        <v>3520000</v>
      </c>
      <c r="K448" s="13">
        <f t="shared" si="39"/>
        <v>2304000</v>
      </c>
      <c r="L448" s="12">
        <f t="shared" si="40"/>
        <v>3216000</v>
      </c>
    </row>
    <row r="449" spans="1:12" ht="36" x14ac:dyDescent="0.25">
      <c r="A449" s="57">
        <v>901793</v>
      </c>
      <c r="B449" s="58" t="s">
        <v>16</v>
      </c>
      <c r="C449" s="59" t="s">
        <v>5088</v>
      </c>
      <c r="D449" s="51"/>
      <c r="E449" s="60">
        <v>1.8</v>
      </c>
      <c r="F449" s="52">
        <v>1.2</v>
      </c>
      <c r="G449" s="52">
        <v>0.6</v>
      </c>
      <c r="H449" s="60">
        <v>0</v>
      </c>
      <c r="I449" s="13">
        <f t="shared" si="41"/>
        <v>1348200</v>
      </c>
      <c r="J449" s="12">
        <f t="shared" si="38"/>
        <v>5280000</v>
      </c>
      <c r="K449" s="13">
        <f t="shared" si="39"/>
        <v>3456000</v>
      </c>
      <c r="L449" s="12">
        <f t="shared" si="40"/>
        <v>4824000</v>
      </c>
    </row>
    <row r="450" spans="1:12" ht="108" x14ac:dyDescent="0.25">
      <c r="A450" s="57">
        <v>901795</v>
      </c>
      <c r="B450" s="58"/>
      <c r="C450" s="59" t="s">
        <v>5089</v>
      </c>
      <c r="D450" s="51"/>
      <c r="E450" s="60">
        <v>2.5</v>
      </c>
      <c r="F450" s="52">
        <v>2.5</v>
      </c>
      <c r="G450" s="52">
        <v>0</v>
      </c>
      <c r="H450" s="60">
        <v>0</v>
      </c>
      <c r="I450" s="13">
        <f>F450*790000+G450*1140000</f>
        <v>1975000</v>
      </c>
      <c r="J450" s="12">
        <f t="shared" si="38"/>
        <v>4625000</v>
      </c>
      <c r="K450" s="13">
        <f t="shared" si="39"/>
        <v>4625000</v>
      </c>
      <c r="L450" s="12">
        <f t="shared" si="40"/>
        <v>4625000</v>
      </c>
    </row>
    <row r="451" spans="1:12" ht="108" x14ac:dyDescent="0.25">
      <c r="A451" s="57">
        <v>901800</v>
      </c>
      <c r="B451" s="58"/>
      <c r="C451" s="59" t="s">
        <v>5090</v>
      </c>
      <c r="D451" s="51"/>
      <c r="E451" s="60">
        <v>3.5</v>
      </c>
      <c r="F451" s="52">
        <v>3.5</v>
      </c>
      <c r="G451" s="52">
        <v>0</v>
      </c>
      <c r="H451" s="60">
        <v>0</v>
      </c>
      <c r="I451" s="13">
        <f>F451*790000+G451*1140000</f>
        <v>2765000</v>
      </c>
      <c r="J451" s="12">
        <f t="shared" ref="J451:J514" si="43">F451*1850000+G451*5100000</f>
        <v>6475000</v>
      </c>
      <c r="K451" s="13">
        <f t="shared" ref="K451:K514" si="44">F451*1850000+G451*2060000</f>
        <v>6475000</v>
      </c>
      <c r="L451" s="12">
        <f t="shared" ref="L451:L514" si="45">F451*1850000+G451*4340000</f>
        <v>6475000</v>
      </c>
    </row>
    <row r="452" spans="1:12" ht="72" x14ac:dyDescent="0.25">
      <c r="A452" s="57">
        <v>901805</v>
      </c>
      <c r="B452" s="58" t="s">
        <v>16</v>
      </c>
      <c r="C452" s="59" t="s">
        <v>5091</v>
      </c>
      <c r="D452" s="51"/>
      <c r="E452" s="60">
        <v>1.8</v>
      </c>
      <c r="F452" s="52">
        <v>1.8</v>
      </c>
      <c r="G452" s="52">
        <v>0</v>
      </c>
      <c r="H452" s="60">
        <v>0</v>
      </c>
      <c r="I452" s="13">
        <f>F452*790000+G452*1140000</f>
        <v>1422000</v>
      </c>
      <c r="J452" s="12">
        <f t="shared" si="43"/>
        <v>3330000</v>
      </c>
      <c r="K452" s="13">
        <f t="shared" si="44"/>
        <v>3330000</v>
      </c>
      <c r="L452" s="12">
        <f t="shared" si="45"/>
        <v>3330000</v>
      </c>
    </row>
    <row r="453" spans="1:12" ht="54" x14ac:dyDescent="0.25">
      <c r="A453" s="57">
        <v>901810</v>
      </c>
      <c r="B453" s="58" t="s">
        <v>16</v>
      </c>
      <c r="C453" s="59" t="s">
        <v>5092</v>
      </c>
      <c r="D453" s="51"/>
      <c r="E453" s="60">
        <v>2.8</v>
      </c>
      <c r="F453" s="52">
        <v>2.8</v>
      </c>
      <c r="G453" s="52">
        <v>0</v>
      </c>
      <c r="H453" s="60">
        <v>0</v>
      </c>
      <c r="I453" s="13">
        <f>F453*790000+G453*1140000</f>
        <v>2212000</v>
      </c>
      <c r="J453" s="12">
        <f t="shared" si="43"/>
        <v>5180000</v>
      </c>
      <c r="K453" s="13">
        <f t="shared" si="44"/>
        <v>5180000</v>
      </c>
      <c r="L453" s="12">
        <f t="shared" si="45"/>
        <v>5180000</v>
      </c>
    </row>
    <row r="454" spans="1:12" ht="162" x14ac:dyDescent="0.25">
      <c r="A454" s="57">
        <v>901815</v>
      </c>
      <c r="B454" s="58" t="s">
        <v>16</v>
      </c>
      <c r="C454" s="59" t="s">
        <v>5093</v>
      </c>
      <c r="D454" s="51"/>
      <c r="E454" s="60">
        <v>0.7</v>
      </c>
      <c r="F454" s="52">
        <v>0.7</v>
      </c>
      <c r="G454" s="52">
        <v>0</v>
      </c>
      <c r="H454" s="61">
        <v>0</v>
      </c>
      <c r="I454" s="13">
        <f t="shared" ref="I454:I517" si="46">F454*553500+G454*1140000</f>
        <v>387450</v>
      </c>
      <c r="J454" s="12">
        <f t="shared" si="43"/>
        <v>1295000</v>
      </c>
      <c r="K454" s="13">
        <f t="shared" si="44"/>
        <v>1295000</v>
      </c>
      <c r="L454" s="12">
        <f t="shared" si="45"/>
        <v>1295000</v>
      </c>
    </row>
    <row r="455" spans="1:12" ht="90" x14ac:dyDescent="0.25">
      <c r="A455" s="57">
        <v>901820</v>
      </c>
      <c r="B455" s="58" t="s">
        <v>16</v>
      </c>
      <c r="C455" s="59" t="s">
        <v>5094</v>
      </c>
      <c r="D455" s="51" t="s">
        <v>6721</v>
      </c>
      <c r="E455" s="60">
        <v>1.5</v>
      </c>
      <c r="F455" s="52">
        <v>1</v>
      </c>
      <c r="G455" s="52">
        <v>0.5</v>
      </c>
      <c r="H455" s="61">
        <v>0</v>
      </c>
      <c r="I455" s="13">
        <f t="shared" si="46"/>
        <v>1123500</v>
      </c>
      <c r="J455" s="12">
        <f t="shared" si="43"/>
        <v>4400000</v>
      </c>
      <c r="K455" s="13">
        <f t="shared" si="44"/>
        <v>2880000</v>
      </c>
      <c r="L455" s="12">
        <f t="shared" si="45"/>
        <v>4020000</v>
      </c>
    </row>
    <row r="456" spans="1:12" ht="108" x14ac:dyDescent="0.25">
      <c r="A456" s="57">
        <v>901825</v>
      </c>
      <c r="B456" s="58" t="s">
        <v>16</v>
      </c>
      <c r="C456" s="59" t="s">
        <v>5095</v>
      </c>
      <c r="D456" s="51" t="s">
        <v>6721</v>
      </c>
      <c r="E456" s="60">
        <v>1.85</v>
      </c>
      <c r="F456" s="52">
        <v>1.1000000000000001</v>
      </c>
      <c r="G456" s="52">
        <v>0.75</v>
      </c>
      <c r="H456" s="61">
        <v>0</v>
      </c>
      <c r="I456" s="13">
        <f t="shared" si="46"/>
        <v>1463850</v>
      </c>
      <c r="J456" s="12">
        <f t="shared" si="43"/>
        <v>5860000</v>
      </c>
      <c r="K456" s="13">
        <f t="shared" si="44"/>
        <v>3580000</v>
      </c>
      <c r="L456" s="12">
        <f t="shared" si="45"/>
        <v>5290000</v>
      </c>
    </row>
    <row r="457" spans="1:12" ht="108" x14ac:dyDescent="0.25">
      <c r="A457" s="57">
        <v>901826</v>
      </c>
      <c r="B457" s="58" t="s">
        <v>16</v>
      </c>
      <c r="C457" s="59" t="s">
        <v>5096</v>
      </c>
      <c r="D457" s="51" t="s">
        <v>6721</v>
      </c>
      <c r="E457" s="60">
        <v>2.15</v>
      </c>
      <c r="F457" s="52">
        <v>1.3</v>
      </c>
      <c r="G457" s="52">
        <v>0.85</v>
      </c>
      <c r="H457" s="61">
        <v>0</v>
      </c>
      <c r="I457" s="13">
        <f t="shared" si="46"/>
        <v>1688550</v>
      </c>
      <c r="J457" s="12">
        <f t="shared" si="43"/>
        <v>6740000</v>
      </c>
      <c r="K457" s="13">
        <f t="shared" si="44"/>
        <v>4156000</v>
      </c>
      <c r="L457" s="12">
        <f t="shared" si="45"/>
        <v>6094000</v>
      </c>
    </row>
    <row r="458" spans="1:12" ht="72" x14ac:dyDescent="0.25">
      <c r="A458" s="57">
        <v>901827</v>
      </c>
      <c r="B458" s="58" t="s">
        <v>16</v>
      </c>
      <c r="C458" s="59" t="s">
        <v>5097</v>
      </c>
      <c r="D458" s="51"/>
      <c r="E458" s="60">
        <v>4</v>
      </c>
      <c r="F458" s="52">
        <v>3</v>
      </c>
      <c r="G458" s="52">
        <v>1</v>
      </c>
      <c r="H458" s="61">
        <v>0</v>
      </c>
      <c r="I458" s="13">
        <f t="shared" si="46"/>
        <v>2800500</v>
      </c>
      <c r="J458" s="12">
        <f t="shared" si="43"/>
        <v>10650000</v>
      </c>
      <c r="K458" s="13">
        <f t="shared" si="44"/>
        <v>7610000</v>
      </c>
      <c r="L458" s="12">
        <f t="shared" si="45"/>
        <v>9890000</v>
      </c>
    </row>
    <row r="459" spans="1:12" ht="126" x14ac:dyDescent="0.25">
      <c r="A459" s="57">
        <v>901835</v>
      </c>
      <c r="B459" s="58" t="s">
        <v>16</v>
      </c>
      <c r="C459" s="59" t="s">
        <v>5098</v>
      </c>
      <c r="D459" s="51"/>
      <c r="E459" s="60">
        <v>12</v>
      </c>
      <c r="F459" s="52">
        <v>12</v>
      </c>
      <c r="G459" s="52">
        <v>0</v>
      </c>
      <c r="H459" s="61">
        <v>0</v>
      </c>
      <c r="I459" s="13">
        <f t="shared" si="46"/>
        <v>6642000</v>
      </c>
      <c r="J459" s="12">
        <f t="shared" si="43"/>
        <v>22200000</v>
      </c>
      <c r="K459" s="13">
        <f t="shared" si="44"/>
        <v>22200000</v>
      </c>
      <c r="L459" s="12">
        <f t="shared" si="45"/>
        <v>22200000</v>
      </c>
    </row>
    <row r="460" spans="1:12" ht="72" x14ac:dyDescent="0.25">
      <c r="A460" s="57">
        <v>901840</v>
      </c>
      <c r="B460" s="58" t="s">
        <v>16</v>
      </c>
      <c r="C460" s="59" t="s">
        <v>5099</v>
      </c>
      <c r="D460" s="51" t="s">
        <v>5100</v>
      </c>
      <c r="E460" s="60">
        <v>150</v>
      </c>
      <c r="F460" s="52">
        <v>150</v>
      </c>
      <c r="G460" s="52">
        <v>0</v>
      </c>
      <c r="H460" s="61">
        <v>0</v>
      </c>
      <c r="I460" s="13">
        <f t="shared" si="46"/>
        <v>83025000</v>
      </c>
      <c r="J460" s="12">
        <f t="shared" si="43"/>
        <v>277500000</v>
      </c>
      <c r="K460" s="13">
        <f t="shared" si="44"/>
        <v>277500000</v>
      </c>
      <c r="L460" s="12">
        <f t="shared" si="45"/>
        <v>277500000</v>
      </c>
    </row>
    <row r="461" spans="1:12" ht="72" x14ac:dyDescent="0.25">
      <c r="A461" s="57">
        <v>901841</v>
      </c>
      <c r="B461" s="58" t="s">
        <v>16</v>
      </c>
      <c r="C461" s="59" t="s">
        <v>5101</v>
      </c>
      <c r="D461" s="51" t="s">
        <v>5100</v>
      </c>
      <c r="E461" s="60">
        <v>140</v>
      </c>
      <c r="F461" s="52">
        <v>140</v>
      </c>
      <c r="G461" s="52">
        <v>0</v>
      </c>
      <c r="H461" s="61">
        <v>0</v>
      </c>
      <c r="I461" s="13">
        <f t="shared" si="46"/>
        <v>77490000</v>
      </c>
      <c r="J461" s="12">
        <f t="shared" si="43"/>
        <v>259000000</v>
      </c>
      <c r="K461" s="13">
        <f t="shared" si="44"/>
        <v>259000000</v>
      </c>
      <c r="L461" s="12">
        <f t="shared" si="45"/>
        <v>259000000</v>
      </c>
    </row>
    <row r="462" spans="1:12" ht="72" x14ac:dyDescent="0.25">
      <c r="A462" s="57">
        <v>901845</v>
      </c>
      <c r="B462" s="58" t="s">
        <v>16</v>
      </c>
      <c r="C462" s="59" t="s">
        <v>5102</v>
      </c>
      <c r="D462" s="51"/>
      <c r="E462" s="60">
        <v>15</v>
      </c>
      <c r="F462" s="52">
        <v>15</v>
      </c>
      <c r="G462" s="52">
        <v>0</v>
      </c>
      <c r="H462" s="61">
        <v>0</v>
      </c>
      <c r="I462" s="13">
        <f t="shared" si="46"/>
        <v>8302500</v>
      </c>
      <c r="J462" s="12">
        <f t="shared" si="43"/>
        <v>27750000</v>
      </c>
      <c r="K462" s="13">
        <f t="shared" si="44"/>
        <v>27750000</v>
      </c>
      <c r="L462" s="12">
        <f t="shared" si="45"/>
        <v>27750000</v>
      </c>
    </row>
    <row r="463" spans="1:12" ht="72" x14ac:dyDescent="0.25">
      <c r="A463" s="57">
        <v>901850</v>
      </c>
      <c r="B463" s="58" t="s">
        <v>16</v>
      </c>
      <c r="C463" s="59" t="s">
        <v>5103</v>
      </c>
      <c r="D463" s="51"/>
      <c r="E463" s="60">
        <v>70</v>
      </c>
      <c r="F463" s="52">
        <v>70</v>
      </c>
      <c r="G463" s="52">
        <v>0</v>
      </c>
      <c r="H463" s="61">
        <v>0</v>
      </c>
      <c r="I463" s="13">
        <f t="shared" si="46"/>
        <v>38745000</v>
      </c>
      <c r="J463" s="12">
        <f t="shared" si="43"/>
        <v>129500000</v>
      </c>
      <c r="K463" s="13">
        <f t="shared" si="44"/>
        <v>129500000</v>
      </c>
      <c r="L463" s="12">
        <f t="shared" si="45"/>
        <v>129500000</v>
      </c>
    </row>
    <row r="464" spans="1:12" ht="54" x14ac:dyDescent="0.25">
      <c r="A464" s="57">
        <v>901860</v>
      </c>
      <c r="B464" s="58" t="s">
        <v>16</v>
      </c>
      <c r="C464" s="59" t="s">
        <v>5104</v>
      </c>
      <c r="D464" s="51"/>
      <c r="E464" s="60">
        <v>15</v>
      </c>
      <c r="F464" s="52">
        <v>15</v>
      </c>
      <c r="G464" s="52">
        <v>0</v>
      </c>
      <c r="H464" s="61">
        <v>0</v>
      </c>
      <c r="I464" s="13">
        <f t="shared" si="46"/>
        <v>8302500</v>
      </c>
      <c r="J464" s="12">
        <f t="shared" si="43"/>
        <v>27750000</v>
      </c>
      <c r="K464" s="13">
        <f t="shared" si="44"/>
        <v>27750000</v>
      </c>
      <c r="L464" s="12">
        <f t="shared" si="45"/>
        <v>27750000</v>
      </c>
    </row>
    <row r="465" spans="1:12" ht="90" x14ac:dyDescent="0.25">
      <c r="A465" s="57">
        <v>901865</v>
      </c>
      <c r="B465" s="58" t="s">
        <v>16</v>
      </c>
      <c r="C465" s="59" t="s">
        <v>5105</v>
      </c>
      <c r="D465" s="51"/>
      <c r="E465" s="60">
        <v>5</v>
      </c>
      <c r="F465" s="52">
        <v>5</v>
      </c>
      <c r="G465" s="52">
        <v>0</v>
      </c>
      <c r="H465" s="61">
        <v>0</v>
      </c>
      <c r="I465" s="13">
        <f t="shared" si="46"/>
        <v>2767500</v>
      </c>
      <c r="J465" s="12">
        <f t="shared" si="43"/>
        <v>9250000</v>
      </c>
      <c r="K465" s="13">
        <f t="shared" si="44"/>
        <v>9250000</v>
      </c>
      <c r="L465" s="12">
        <f t="shared" si="45"/>
        <v>9250000</v>
      </c>
    </row>
    <row r="466" spans="1:12" ht="108" x14ac:dyDescent="0.25">
      <c r="A466" s="57">
        <v>901875</v>
      </c>
      <c r="B466" s="58" t="s">
        <v>16</v>
      </c>
      <c r="C466" s="59" t="s">
        <v>5106</v>
      </c>
      <c r="D466" s="51"/>
      <c r="E466" s="60">
        <v>6</v>
      </c>
      <c r="F466" s="52">
        <v>6</v>
      </c>
      <c r="G466" s="52">
        <v>0</v>
      </c>
      <c r="H466" s="61">
        <v>0</v>
      </c>
      <c r="I466" s="13">
        <f t="shared" si="46"/>
        <v>3321000</v>
      </c>
      <c r="J466" s="12">
        <f t="shared" si="43"/>
        <v>11100000</v>
      </c>
      <c r="K466" s="13">
        <f t="shared" si="44"/>
        <v>11100000</v>
      </c>
      <c r="L466" s="12">
        <f t="shared" si="45"/>
        <v>11100000</v>
      </c>
    </row>
    <row r="467" spans="1:12" ht="180" x14ac:dyDescent="0.25">
      <c r="A467" s="57">
        <v>901880</v>
      </c>
      <c r="B467" s="58" t="s">
        <v>16</v>
      </c>
      <c r="C467" s="59" t="s">
        <v>5107</v>
      </c>
      <c r="D467" s="51"/>
      <c r="E467" s="60">
        <v>6</v>
      </c>
      <c r="F467" s="52">
        <v>6</v>
      </c>
      <c r="G467" s="52">
        <v>0</v>
      </c>
      <c r="H467" s="61">
        <v>0</v>
      </c>
      <c r="I467" s="13">
        <f t="shared" si="46"/>
        <v>3321000</v>
      </c>
      <c r="J467" s="12">
        <f t="shared" si="43"/>
        <v>11100000</v>
      </c>
      <c r="K467" s="13">
        <f t="shared" si="44"/>
        <v>11100000</v>
      </c>
      <c r="L467" s="12">
        <f t="shared" si="45"/>
        <v>11100000</v>
      </c>
    </row>
    <row r="468" spans="1:12" ht="54" x14ac:dyDescent="0.25">
      <c r="A468" s="57">
        <v>901885</v>
      </c>
      <c r="B468" s="58" t="s">
        <v>16</v>
      </c>
      <c r="C468" s="59" t="s">
        <v>5108</v>
      </c>
      <c r="D468" s="51"/>
      <c r="E468" s="60">
        <v>7</v>
      </c>
      <c r="F468" s="52">
        <v>7</v>
      </c>
      <c r="G468" s="52">
        <v>0</v>
      </c>
      <c r="H468" s="61">
        <v>0</v>
      </c>
      <c r="I468" s="13">
        <f t="shared" si="46"/>
        <v>3874500</v>
      </c>
      <c r="J468" s="12">
        <f t="shared" si="43"/>
        <v>12950000</v>
      </c>
      <c r="K468" s="13">
        <f t="shared" si="44"/>
        <v>12950000</v>
      </c>
      <c r="L468" s="12">
        <f t="shared" si="45"/>
        <v>12950000</v>
      </c>
    </row>
    <row r="469" spans="1:12" ht="36" x14ac:dyDescent="0.25">
      <c r="A469" s="57">
        <v>901895</v>
      </c>
      <c r="B469" s="58" t="s">
        <v>16</v>
      </c>
      <c r="C469" s="59" t="s">
        <v>5109</v>
      </c>
      <c r="D469" s="51"/>
      <c r="E469" s="60">
        <v>6</v>
      </c>
      <c r="F469" s="52">
        <v>6</v>
      </c>
      <c r="G469" s="52">
        <v>0</v>
      </c>
      <c r="H469" s="61">
        <v>0</v>
      </c>
      <c r="I469" s="13">
        <f t="shared" si="46"/>
        <v>3321000</v>
      </c>
      <c r="J469" s="12">
        <f t="shared" si="43"/>
        <v>11100000</v>
      </c>
      <c r="K469" s="13">
        <f t="shared" si="44"/>
        <v>11100000</v>
      </c>
      <c r="L469" s="12">
        <f t="shared" si="45"/>
        <v>11100000</v>
      </c>
    </row>
    <row r="470" spans="1:12" ht="36" x14ac:dyDescent="0.25">
      <c r="A470" s="57">
        <v>901900</v>
      </c>
      <c r="B470" s="58" t="s">
        <v>16</v>
      </c>
      <c r="C470" s="59" t="s">
        <v>5110</v>
      </c>
      <c r="D470" s="51"/>
      <c r="E470" s="60">
        <v>12</v>
      </c>
      <c r="F470" s="52">
        <v>12</v>
      </c>
      <c r="G470" s="52">
        <v>0</v>
      </c>
      <c r="H470" s="61">
        <v>0</v>
      </c>
      <c r="I470" s="13">
        <f t="shared" si="46"/>
        <v>6642000</v>
      </c>
      <c r="J470" s="12">
        <f t="shared" si="43"/>
        <v>22200000</v>
      </c>
      <c r="K470" s="13">
        <f t="shared" si="44"/>
        <v>22200000</v>
      </c>
      <c r="L470" s="12">
        <f t="shared" si="45"/>
        <v>22200000</v>
      </c>
    </row>
    <row r="471" spans="1:12" ht="72" x14ac:dyDescent="0.25">
      <c r="A471" s="57">
        <v>901905</v>
      </c>
      <c r="B471" s="58" t="s">
        <v>16</v>
      </c>
      <c r="C471" s="59" t="s">
        <v>5111</v>
      </c>
      <c r="D471" s="51"/>
      <c r="E471" s="60">
        <v>4</v>
      </c>
      <c r="F471" s="52">
        <v>4</v>
      </c>
      <c r="G471" s="52">
        <v>0</v>
      </c>
      <c r="H471" s="61">
        <v>0</v>
      </c>
      <c r="I471" s="13">
        <f t="shared" si="46"/>
        <v>2214000</v>
      </c>
      <c r="J471" s="12">
        <f t="shared" si="43"/>
        <v>7400000</v>
      </c>
      <c r="K471" s="13">
        <f t="shared" si="44"/>
        <v>7400000</v>
      </c>
      <c r="L471" s="12">
        <f t="shared" si="45"/>
        <v>7400000</v>
      </c>
    </row>
    <row r="472" spans="1:12" ht="108" x14ac:dyDescent="0.25">
      <c r="A472" s="57">
        <v>901907</v>
      </c>
      <c r="B472" s="58" t="s">
        <v>16</v>
      </c>
      <c r="C472" s="59" t="s">
        <v>5112</v>
      </c>
      <c r="D472" s="51" t="s">
        <v>5113</v>
      </c>
      <c r="E472" s="60">
        <v>5</v>
      </c>
      <c r="F472" s="52">
        <v>4</v>
      </c>
      <c r="G472" s="52">
        <v>1</v>
      </c>
      <c r="H472" s="61">
        <v>0</v>
      </c>
      <c r="I472" s="13">
        <f t="shared" si="46"/>
        <v>3354000</v>
      </c>
      <c r="J472" s="12">
        <f t="shared" si="43"/>
        <v>12500000</v>
      </c>
      <c r="K472" s="13">
        <f t="shared" si="44"/>
        <v>9460000</v>
      </c>
      <c r="L472" s="12">
        <f t="shared" si="45"/>
        <v>11740000</v>
      </c>
    </row>
    <row r="473" spans="1:12" ht="72" x14ac:dyDescent="0.25">
      <c r="A473" s="57">
        <v>901910</v>
      </c>
      <c r="B473" s="58"/>
      <c r="C473" s="59" t="s">
        <v>5114</v>
      </c>
      <c r="D473" s="59"/>
      <c r="E473" s="60">
        <v>1.5</v>
      </c>
      <c r="F473" s="60">
        <v>1.5</v>
      </c>
      <c r="G473" s="60">
        <v>0</v>
      </c>
      <c r="H473" s="61">
        <v>0</v>
      </c>
      <c r="I473" s="13">
        <f t="shared" si="46"/>
        <v>830250</v>
      </c>
      <c r="J473" s="12">
        <f t="shared" si="43"/>
        <v>2775000</v>
      </c>
      <c r="K473" s="13">
        <f t="shared" si="44"/>
        <v>2775000</v>
      </c>
      <c r="L473" s="12">
        <f t="shared" si="45"/>
        <v>2775000</v>
      </c>
    </row>
    <row r="474" spans="1:12" ht="72" x14ac:dyDescent="0.25">
      <c r="A474" s="57">
        <v>901915</v>
      </c>
      <c r="B474" s="58" t="s">
        <v>16</v>
      </c>
      <c r="C474" s="59" t="s">
        <v>5115</v>
      </c>
      <c r="D474" s="59" t="s">
        <v>5116</v>
      </c>
      <c r="E474" s="60">
        <v>17</v>
      </c>
      <c r="F474" s="60">
        <v>7</v>
      </c>
      <c r="G474" s="60">
        <v>10</v>
      </c>
      <c r="H474" s="61">
        <v>0</v>
      </c>
      <c r="I474" s="13">
        <f t="shared" si="46"/>
        <v>15274500</v>
      </c>
      <c r="J474" s="12">
        <f t="shared" si="43"/>
        <v>63950000</v>
      </c>
      <c r="K474" s="13">
        <f t="shared" si="44"/>
        <v>33550000</v>
      </c>
      <c r="L474" s="12">
        <f t="shared" si="45"/>
        <v>56350000</v>
      </c>
    </row>
    <row r="475" spans="1:12" ht="108" x14ac:dyDescent="0.25">
      <c r="A475" s="57">
        <v>901917</v>
      </c>
      <c r="B475" s="58" t="s">
        <v>16</v>
      </c>
      <c r="C475" s="59" t="s">
        <v>6722</v>
      </c>
      <c r="D475" s="59" t="s">
        <v>5117</v>
      </c>
      <c r="E475" s="60">
        <v>10</v>
      </c>
      <c r="F475" s="60">
        <v>8</v>
      </c>
      <c r="G475" s="60">
        <v>2</v>
      </c>
      <c r="H475" s="61">
        <v>0</v>
      </c>
      <c r="I475" s="13">
        <f t="shared" si="46"/>
        <v>6708000</v>
      </c>
      <c r="J475" s="12">
        <f t="shared" si="43"/>
        <v>25000000</v>
      </c>
      <c r="K475" s="13">
        <f t="shared" si="44"/>
        <v>18920000</v>
      </c>
      <c r="L475" s="12">
        <f t="shared" si="45"/>
        <v>23480000</v>
      </c>
    </row>
    <row r="476" spans="1:12" ht="72" x14ac:dyDescent="0.25">
      <c r="A476" s="57">
        <v>901920</v>
      </c>
      <c r="B476" s="58"/>
      <c r="C476" s="59" t="s">
        <v>5118</v>
      </c>
      <c r="D476" s="59" t="s">
        <v>5119</v>
      </c>
      <c r="E476" s="60">
        <v>6.5</v>
      </c>
      <c r="F476" s="60">
        <v>6.5</v>
      </c>
      <c r="G476" s="60">
        <v>0</v>
      </c>
      <c r="H476" s="61">
        <v>0</v>
      </c>
      <c r="I476" s="13">
        <f t="shared" si="46"/>
        <v>3597750</v>
      </c>
      <c r="J476" s="12">
        <f t="shared" si="43"/>
        <v>12025000</v>
      </c>
      <c r="K476" s="13">
        <f t="shared" si="44"/>
        <v>12025000</v>
      </c>
      <c r="L476" s="12">
        <f t="shared" si="45"/>
        <v>12025000</v>
      </c>
    </row>
    <row r="477" spans="1:12" ht="19.5" x14ac:dyDescent="0.25">
      <c r="A477" s="57">
        <v>901925</v>
      </c>
      <c r="B477" s="58"/>
      <c r="C477" s="59" t="s">
        <v>5120</v>
      </c>
      <c r="D477" s="59"/>
      <c r="E477" s="60">
        <v>8</v>
      </c>
      <c r="F477" s="60">
        <v>8</v>
      </c>
      <c r="G477" s="60">
        <v>0</v>
      </c>
      <c r="H477" s="61">
        <v>0</v>
      </c>
      <c r="I477" s="13">
        <f t="shared" si="46"/>
        <v>4428000</v>
      </c>
      <c r="J477" s="12">
        <f t="shared" si="43"/>
        <v>14800000</v>
      </c>
      <c r="K477" s="13">
        <f t="shared" si="44"/>
        <v>14800000</v>
      </c>
      <c r="L477" s="12">
        <f t="shared" si="45"/>
        <v>14800000</v>
      </c>
    </row>
    <row r="478" spans="1:12" ht="72" x14ac:dyDescent="0.25">
      <c r="A478" s="57">
        <v>901930</v>
      </c>
      <c r="B478" s="58"/>
      <c r="C478" s="59" t="s">
        <v>5121</v>
      </c>
      <c r="D478" s="59" t="s">
        <v>5119</v>
      </c>
      <c r="E478" s="60">
        <v>5.5</v>
      </c>
      <c r="F478" s="60">
        <v>5.5</v>
      </c>
      <c r="G478" s="60">
        <v>0</v>
      </c>
      <c r="H478" s="61">
        <v>0</v>
      </c>
      <c r="I478" s="13">
        <f t="shared" si="46"/>
        <v>3044250</v>
      </c>
      <c r="J478" s="12">
        <f t="shared" si="43"/>
        <v>10175000</v>
      </c>
      <c r="K478" s="13">
        <f t="shared" si="44"/>
        <v>10175000</v>
      </c>
      <c r="L478" s="12">
        <f t="shared" si="45"/>
        <v>10175000</v>
      </c>
    </row>
    <row r="479" spans="1:12" ht="72" x14ac:dyDescent="0.25">
      <c r="A479" s="57">
        <v>901935</v>
      </c>
      <c r="B479" s="58"/>
      <c r="C479" s="59" t="s">
        <v>5122</v>
      </c>
      <c r="D479" s="59" t="s">
        <v>5119</v>
      </c>
      <c r="E479" s="60">
        <v>5</v>
      </c>
      <c r="F479" s="60">
        <v>5</v>
      </c>
      <c r="G479" s="60">
        <v>0</v>
      </c>
      <c r="H479" s="61">
        <v>0</v>
      </c>
      <c r="I479" s="13">
        <f t="shared" si="46"/>
        <v>2767500</v>
      </c>
      <c r="J479" s="12">
        <f t="shared" si="43"/>
        <v>9250000</v>
      </c>
      <c r="K479" s="13">
        <f t="shared" si="44"/>
        <v>9250000</v>
      </c>
      <c r="L479" s="12">
        <f t="shared" si="45"/>
        <v>9250000</v>
      </c>
    </row>
    <row r="480" spans="1:12" ht="72" x14ac:dyDescent="0.25">
      <c r="A480" s="57">
        <v>901936</v>
      </c>
      <c r="B480" s="58"/>
      <c r="C480" s="59" t="s">
        <v>5123</v>
      </c>
      <c r="D480" s="59" t="s">
        <v>5119</v>
      </c>
      <c r="E480" s="60">
        <v>2.5</v>
      </c>
      <c r="F480" s="60">
        <v>2.5</v>
      </c>
      <c r="G480" s="60">
        <v>0</v>
      </c>
      <c r="H480" s="61">
        <v>0</v>
      </c>
      <c r="I480" s="13">
        <f t="shared" si="46"/>
        <v>1383750</v>
      </c>
      <c r="J480" s="12">
        <f t="shared" si="43"/>
        <v>4625000</v>
      </c>
      <c r="K480" s="13">
        <f t="shared" si="44"/>
        <v>4625000</v>
      </c>
      <c r="L480" s="12">
        <f t="shared" si="45"/>
        <v>4625000</v>
      </c>
    </row>
    <row r="481" spans="1:12" ht="72" x14ac:dyDescent="0.25">
      <c r="A481" s="57">
        <v>901940</v>
      </c>
      <c r="B481" s="58"/>
      <c r="C481" s="59" t="s">
        <v>5124</v>
      </c>
      <c r="D481" s="59" t="s">
        <v>5119</v>
      </c>
      <c r="E481" s="60">
        <v>6.5</v>
      </c>
      <c r="F481" s="60">
        <v>6.5</v>
      </c>
      <c r="G481" s="60">
        <v>0</v>
      </c>
      <c r="H481" s="61">
        <v>0</v>
      </c>
      <c r="I481" s="13">
        <f t="shared" si="46"/>
        <v>3597750</v>
      </c>
      <c r="J481" s="12">
        <f t="shared" si="43"/>
        <v>12025000</v>
      </c>
      <c r="K481" s="13">
        <f t="shared" si="44"/>
        <v>12025000</v>
      </c>
      <c r="L481" s="12">
        <f t="shared" si="45"/>
        <v>12025000</v>
      </c>
    </row>
    <row r="482" spans="1:12" ht="72" x14ac:dyDescent="0.25">
      <c r="A482" s="57">
        <v>901941</v>
      </c>
      <c r="B482" s="58"/>
      <c r="C482" s="59" t="s">
        <v>5125</v>
      </c>
      <c r="D482" s="59"/>
      <c r="E482" s="60">
        <v>5.5</v>
      </c>
      <c r="F482" s="60">
        <v>5.5</v>
      </c>
      <c r="G482" s="60">
        <v>0</v>
      </c>
      <c r="H482" s="61">
        <v>0</v>
      </c>
      <c r="I482" s="13">
        <f t="shared" si="46"/>
        <v>3044250</v>
      </c>
      <c r="J482" s="12">
        <f t="shared" si="43"/>
        <v>10175000</v>
      </c>
      <c r="K482" s="13">
        <f t="shared" si="44"/>
        <v>10175000</v>
      </c>
      <c r="L482" s="12">
        <f t="shared" si="45"/>
        <v>10175000</v>
      </c>
    </row>
    <row r="483" spans="1:12" ht="90" x14ac:dyDescent="0.25">
      <c r="A483" s="57">
        <v>901942</v>
      </c>
      <c r="B483" s="58" t="s">
        <v>16</v>
      </c>
      <c r="C483" s="59" t="s">
        <v>5126</v>
      </c>
      <c r="D483" s="59" t="s">
        <v>5127</v>
      </c>
      <c r="E483" s="60">
        <v>10</v>
      </c>
      <c r="F483" s="60">
        <v>10</v>
      </c>
      <c r="G483" s="60">
        <v>0</v>
      </c>
      <c r="H483" s="61">
        <v>0</v>
      </c>
      <c r="I483" s="13">
        <f t="shared" si="46"/>
        <v>5535000</v>
      </c>
      <c r="J483" s="12">
        <f t="shared" si="43"/>
        <v>18500000</v>
      </c>
      <c r="K483" s="13">
        <f t="shared" si="44"/>
        <v>18500000</v>
      </c>
      <c r="L483" s="12">
        <f t="shared" si="45"/>
        <v>18500000</v>
      </c>
    </row>
    <row r="484" spans="1:12" ht="72" x14ac:dyDescent="0.25">
      <c r="A484" s="57">
        <v>901944</v>
      </c>
      <c r="B484" s="58" t="s">
        <v>16</v>
      </c>
      <c r="C484" s="59" t="s">
        <v>5128</v>
      </c>
      <c r="D484" s="59" t="s">
        <v>5129</v>
      </c>
      <c r="E484" s="60">
        <v>4.2</v>
      </c>
      <c r="F484" s="60">
        <v>4.2</v>
      </c>
      <c r="G484" s="60">
        <v>0</v>
      </c>
      <c r="H484" s="61">
        <v>0</v>
      </c>
      <c r="I484" s="13">
        <f t="shared" si="46"/>
        <v>2324700</v>
      </c>
      <c r="J484" s="12">
        <f t="shared" si="43"/>
        <v>7770000</v>
      </c>
      <c r="K484" s="13">
        <f t="shared" si="44"/>
        <v>7770000</v>
      </c>
      <c r="L484" s="12">
        <f t="shared" si="45"/>
        <v>7770000</v>
      </c>
    </row>
    <row r="485" spans="1:12" ht="36" x14ac:dyDescent="0.25">
      <c r="A485" s="57">
        <v>901945</v>
      </c>
      <c r="B485" s="58"/>
      <c r="C485" s="59" t="s">
        <v>5130</v>
      </c>
      <c r="D485" s="59" t="s">
        <v>5131</v>
      </c>
      <c r="E485" s="60">
        <v>9</v>
      </c>
      <c r="F485" s="60">
        <v>9</v>
      </c>
      <c r="G485" s="60">
        <v>0</v>
      </c>
      <c r="H485" s="61">
        <v>0</v>
      </c>
      <c r="I485" s="13">
        <f t="shared" si="46"/>
        <v>4981500</v>
      </c>
      <c r="J485" s="12">
        <f t="shared" si="43"/>
        <v>16650000</v>
      </c>
      <c r="K485" s="13">
        <f t="shared" si="44"/>
        <v>16650000</v>
      </c>
      <c r="L485" s="12">
        <f t="shared" si="45"/>
        <v>16650000</v>
      </c>
    </row>
    <row r="486" spans="1:12" ht="144" x14ac:dyDescent="0.25">
      <c r="A486" s="57">
        <v>901946</v>
      </c>
      <c r="B486" s="58"/>
      <c r="C486" s="59" t="s">
        <v>5132</v>
      </c>
      <c r="D486" s="59"/>
      <c r="E486" s="60">
        <v>9</v>
      </c>
      <c r="F486" s="60">
        <v>9</v>
      </c>
      <c r="G486" s="60">
        <v>0</v>
      </c>
      <c r="H486" s="61">
        <v>6</v>
      </c>
      <c r="I486" s="13">
        <f t="shared" si="46"/>
        <v>4981500</v>
      </c>
      <c r="J486" s="12">
        <f t="shared" si="43"/>
        <v>16650000</v>
      </c>
      <c r="K486" s="13">
        <f t="shared" si="44"/>
        <v>16650000</v>
      </c>
      <c r="L486" s="12">
        <f t="shared" si="45"/>
        <v>16650000</v>
      </c>
    </row>
    <row r="487" spans="1:12" ht="108" x14ac:dyDescent="0.25">
      <c r="A487" s="57">
        <v>901947</v>
      </c>
      <c r="B487" s="58"/>
      <c r="C487" s="59" t="s">
        <v>5133</v>
      </c>
      <c r="D487" s="59"/>
      <c r="E487" s="60">
        <v>10</v>
      </c>
      <c r="F487" s="60">
        <v>10</v>
      </c>
      <c r="G487" s="60">
        <v>0</v>
      </c>
      <c r="H487" s="61">
        <v>0</v>
      </c>
      <c r="I487" s="13">
        <f t="shared" si="46"/>
        <v>5535000</v>
      </c>
      <c r="J487" s="12">
        <f t="shared" si="43"/>
        <v>18500000</v>
      </c>
      <c r="K487" s="13">
        <f t="shared" si="44"/>
        <v>18500000</v>
      </c>
      <c r="L487" s="12">
        <f t="shared" si="45"/>
        <v>18500000</v>
      </c>
    </row>
    <row r="488" spans="1:12" ht="90" x14ac:dyDescent="0.25">
      <c r="A488" s="57">
        <v>901948</v>
      </c>
      <c r="B488" s="58"/>
      <c r="C488" s="59" t="s">
        <v>5134</v>
      </c>
      <c r="D488" s="59" t="s">
        <v>5135</v>
      </c>
      <c r="E488" s="60">
        <v>4</v>
      </c>
      <c r="F488" s="60">
        <v>4</v>
      </c>
      <c r="G488" s="60">
        <v>0</v>
      </c>
      <c r="H488" s="61">
        <v>0</v>
      </c>
      <c r="I488" s="13">
        <f t="shared" si="46"/>
        <v>2214000</v>
      </c>
      <c r="J488" s="12">
        <f t="shared" si="43"/>
        <v>7400000</v>
      </c>
      <c r="K488" s="13">
        <f t="shared" si="44"/>
        <v>7400000</v>
      </c>
      <c r="L488" s="12">
        <f t="shared" si="45"/>
        <v>7400000</v>
      </c>
    </row>
    <row r="489" spans="1:12" ht="90" x14ac:dyDescent="0.25">
      <c r="A489" s="57">
        <v>901949</v>
      </c>
      <c r="B489" s="58"/>
      <c r="C489" s="59" t="s">
        <v>5136</v>
      </c>
      <c r="D489" s="59" t="s">
        <v>5137</v>
      </c>
      <c r="E489" s="60">
        <v>8</v>
      </c>
      <c r="F489" s="60">
        <v>8</v>
      </c>
      <c r="G489" s="60">
        <v>0</v>
      </c>
      <c r="H489" s="61">
        <v>0</v>
      </c>
      <c r="I489" s="13">
        <f t="shared" si="46"/>
        <v>4428000</v>
      </c>
      <c r="J489" s="12">
        <f t="shared" si="43"/>
        <v>14800000</v>
      </c>
      <c r="K489" s="13">
        <f t="shared" si="44"/>
        <v>14800000</v>
      </c>
      <c r="L489" s="12">
        <f t="shared" si="45"/>
        <v>14800000</v>
      </c>
    </row>
    <row r="490" spans="1:12" ht="90" x14ac:dyDescent="0.25">
      <c r="A490" s="57">
        <v>901950</v>
      </c>
      <c r="B490" s="58"/>
      <c r="C490" s="59" t="s">
        <v>5138</v>
      </c>
      <c r="D490" s="59" t="s">
        <v>5135</v>
      </c>
      <c r="E490" s="60">
        <v>6</v>
      </c>
      <c r="F490" s="60">
        <v>6</v>
      </c>
      <c r="G490" s="60">
        <v>0</v>
      </c>
      <c r="H490" s="61">
        <v>0</v>
      </c>
      <c r="I490" s="13">
        <f t="shared" si="46"/>
        <v>3321000</v>
      </c>
      <c r="J490" s="12">
        <f t="shared" si="43"/>
        <v>11100000</v>
      </c>
      <c r="K490" s="13">
        <f t="shared" si="44"/>
        <v>11100000</v>
      </c>
      <c r="L490" s="12">
        <f t="shared" si="45"/>
        <v>11100000</v>
      </c>
    </row>
    <row r="491" spans="1:12" ht="90" x14ac:dyDescent="0.25">
      <c r="A491" s="57">
        <v>901951</v>
      </c>
      <c r="B491" s="58"/>
      <c r="C491" s="59" t="s">
        <v>5139</v>
      </c>
      <c r="D491" s="59" t="s">
        <v>5137</v>
      </c>
      <c r="E491" s="60">
        <v>9</v>
      </c>
      <c r="F491" s="60">
        <v>9</v>
      </c>
      <c r="G491" s="60">
        <v>0</v>
      </c>
      <c r="H491" s="61">
        <v>0</v>
      </c>
      <c r="I491" s="13">
        <f t="shared" si="46"/>
        <v>4981500</v>
      </c>
      <c r="J491" s="12">
        <f t="shared" si="43"/>
        <v>16650000</v>
      </c>
      <c r="K491" s="13">
        <f t="shared" si="44"/>
        <v>16650000</v>
      </c>
      <c r="L491" s="12">
        <f t="shared" si="45"/>
        <v>16650000</v>
      </c>
    </row>
    <row r="492" spans="1:12" ht="90" x14ac:dyDescent="0.25">
      <c r="A492" s="57">
        <v>901960</v>
      </c>
      <c r="B492" s="58" t="s">
        <v>16</v>
      </c>
      <c r="C492" s="59" t="s">
        <v>5140</v>
      </c>
      <c r="D492" s="59"/>
      <c r="E492" s="60">
        <v>12</v>
      </c>
      <c r="F492" s="60">
        <v>12</v>
      </c>
      <c r="G492" s="60">
        <v>0</v>
      </c>
      <c r="H492" s="61">
        <v>0</v>
      </c>
      <c r="I492" s="13">
        <f t="shared" si="46"/>
        <v>6642000</v>
      </c>
      <c r="J492" s="12">
        <f t="shared" si="43"/>
        <v>22200000</v>
      </c>
      <c r="K492" s="13">
        <f t="shared" si="44"/>
        <v>22200000</v>
      </c>
      <c r="L492" s="12">
        <f t="shared" si="45"/>
        <v>22200000</v>
      </c>
    </row>
    <row r="493" spans="1:12" ht="90" x14ac:dyDescent="0.25">
      <c r="A493" s="57">
        <v>901965</v>
      </c>
      <c r="B493" s="58" t="s">
        <v>70</v>
      </c>
      <c r="C493" s="59" t="s">
        <v>5141</v>
      </c>
      <c r="D493" s="59"/>
      <c r="E493" s="60">
        <v>6</v>
      </c>
      <c r="F493" s="60">
        <v>6</v>
      </c>
      <c r="G493" s="60">
        <v>0</v>
      </c>
      <c r="H493" s="61">
        <v>0</v>
      </c>
      <c r="I493" s="13">
        <f t="shared" si="46"/>
        <v>3321000</v>
      </c>
      <c r="J493" s="12">
        <f t="shared" si="43"/>
        <v>11100000</v>
      </c>
      <c r="K493" s="13">
        <f t="shared" si="44"/>
        <v>11100000</v>
      </c>
      <c r="L493" s="12">
        <f t="shared" si="45"/>
        <v>11100000</v>
      </c>
    </row>
    <row r="494" spans="1:12" ht="90" x14ac:dyDescent="0.25">
      <c r="A494" s="57">
        <v>901970</v>
      </c>
      <c r="B494" s="58"/>
      <c r="C494" s="59" t="s">
        <v>5142</v>
      </c>
      <c r="D494" s="59"/>
      <c r="E494" s="60">
        <v>8</v>
      </c>
      <c r="F494" s="60">
        <v>8</v>
      </c>
      <c r="G494" s="60">
        <v>0</v>
      </c>
      <c r="H494" s="61">
        <v>0</v>
      </c>
      <c r="I494" s="13">
        <f t="shared" si="46"/>
        <v>4428000</v>
      </c>
      <c r="J494" s="12">
        <f t="shared" si="43"/>
        <v>14800000</v>
      </c>
      <c r="K494" s="13">
        <f t="shared" si="44"/>
        <v>14800000</v>
      </c>
      <c r="L494" s="12">
        <f t="shared" si="45"/>
        <v>14800000</v>
      </c>
    </row>
    <row r="495" spans="1:12" ht="72" x14ac:dyDescent="0.25">
      <c r="A495" s="57">
        <v>901971</v>
      </c>
      <c r="B495" s="58" t="s">
        <v>24</v>
      </c>
      <c r="C495" s="59" t="s">
        <v>5143</v>
      </c>
      <c r="D495" s="59"/>
      <c r="E495" s="60">
        <v>3.6</v>
      </c>
      <c r="F495" s="60">
        <v>3.6</v>
      </c>
      <c r="G495" s="60">
        <v>0</v>
      </c>
      <c r="H495" s="61">
        <v>0</v>
      </c>
      <c r="I495" s="13">
        <f t="shared" si="46"/>
        <v>1992600</v>
      </c>
      <c r="J495" s="12">
        <f t="shared" si="43"/>
        <v>6660000</v>
      </c>
      <c r="K495" s="13">
        <f t="shared" si="44"/>
        <v>6660000</v>
      </c>
      <c r="L495" s="12">
        <f t="shared" si="45"/>
        <v>6660000</v>
      </c>
    </row>
    <row r="496" spans="1:12" ht="108" x14ac:dyDescent="0.25">
      <c r="A496" s="57">
        <v>901975</v>
      </c>
      <c r="B496" s="58"/>
      <c r="C496" s="59" t="s">
        <v>5144</v>
      </c>
      <c r="D496" s="59" t="s">
        <v>5145</v>
      </c>
      <c r="E496" s="60">
        <v>4</v>
      </c>
      <c r="F496" s="60">
        <v>4</v>
      </c>
      <c r="G496" s="60">
        <v>0</v>
      </c>
      <c r="H496" s="61">
        <v>0</v>
      </c>
      <c r="I496" s="13">
        <f t="shared" si="46"/>
        <v>2214000</v>
      </c>
      <c r="J496" s="12">
        <f t="shared" si="43"/>
        <v>7400000</v>
      </c>
      <c r="K496" s="13">
        <f t="shared" si="44"/>
        <v>7400000</v>
      </c>
      <c r="L496" s="12">
        <f t="shared" si="45"/>
        <v>7400000</v>
      </c>
    </row>
    <row r="497" spans="1:12" ht="126" x14ac:dyDescent="0.25">
      <c r="A497" s="57">
        <v>901980</v>
      </c>
      <c r="B497" s="58"/>
      <c r="C497" s="59" t="s">
        <v>5146</v>
      </c>
      <c r="D497" s="59" t="s">
        <v>6723</v>
      </c>
      <c r="E497" s="60">
        <v>1.4</v>
      </c>
      <c r="F497" s="60">
        <v>1.4</v>
      </c>
      <c r="G497" s="60">
        <v>0</v>
      </c>
      <c r="H497" s="61">
        <v>0</v>
      </c>
      <c r="I497" s="13">
        <f t="shared" si="46"/>
        <v>774900</v>
      </c>
      <c r="J497" s="12">
        <f t="shared" si="43"/>
        <v>2590000</v>
      </c>
      <c r="K497" s="13">
        <f t="shared" si="44"/>
        <v>2590000</v>
      </c>
      <c r="L497" s="12">
        <f t="shared" si="45"/>
        <v>2590000</v>
      </c>
    </row>
    <row r="498" spans="1:12" ht="126" x14ac:dyDescent="0.25">
      <c r="A498" s="57">
        <v>901990</v>
      </c>
      <c r="B498" s="58"/>
      <c r="C498" s="59" t="s">
        <v>5147</v>
      </c>
      <c r="D498" s="59"/>
      <c r="E498" s="60">
        <v>20.399999999999999</v>
      </c>
      <c r="F498" s="60">
        <v>16</v>
      </c>
      <c r="G498" s="60">
        <v>4.4000000000000004</v>
      </c>
      <c r="H498" s="61">
        <v>0</v>
      </c>
      <c r="I498" s="13">
        <f t="shared" si="46"/>
        <v>13872000</v>
      </c>
      <c r="J498" s="12">
        <f t="shared" si="43"/>
        <v>52040000</v>
      </c>
      <c r="K498" s="13">
        <f t="shared" si="44"/>
        <v>38664000</v>
      </c>
      <c r="L498" s="12">
        <f t="shared" si="45"/>
        <v>48696000</v>
      </c>
    </row>
    <row r="499" spans="1:12" ht="324" x14ac:dyDescent="0.25">
      <c r="A499" s="57">
        <v>901995</v>
      </c>
      <c r="B499" s="58" t="s">
        <v>70</v>
      </c>
      <c r="C499" s="59" t="s">
        <v>6724</v>
      </c>
      <c r="D499" s="59" t="s">
        <v>5148</v>
      </c>
      <c r="E499" s="60">
        <v>4.5</v>
      </c>
      <c r="F499" s="60">
        <v>0</v>
      </c>
      <c r="G499" s="60">
        <v>4.5</v>
      </c>
      <c r="H499" s="61">
        <v>0</v>
      </c>
      <c r="I499" s="13">
        <f t="shared" si="46"/>
        <v>5130000</v>
      </c>
      <c r="J499" s="12">
        <f t="shared" si="43"/>
        <v>22950000</v>
      </c>
      <c r="K499" s="13">
        <f t="shared" si="44"/>
        <v>9270000</v>
      </c>
      <c r="L499" s="12">
        <f t="shared" si="45"/>
        <v>19530000</v>
      </c>
    </row>
    <row r="500" spans="1:12" ht="108" x14ac:dyDescent="0.25">
      <c r="A500" s="57">
        <v>902025</v>
      </c>
      <c r="B500" s="58"/>
      <c r="C500" s="59" t="s">
        <v>5149</v>
      </c>
      <c r="D500" s="59"/>
      <c r="E500" s="60">
        <v>5.5</v>
      </c>
      <c r="F500" s="60">
        <v>5.5</v>
      </c>
      <c r="G500" s="60">
        <v>0</v>
      </c>
      <c r="H500" s="61">
        <v>0</v>
      </c>
      <c r="I500" s="13">
        <f t="shared" si="46"/>
        <v>3044250</v>
      </c>
      <c r="J500" s="12">
        <f t="shared" si="43"/>
        <v>10175000</v>
      </c>
      <c r="K500" s="13">
        <f t="shared" si="44"/>
        <v>10175000</v>
      </c>
      <c r="L500" s="12">
        <f t="shared" si="45"/>
        <v>10175000</v>
      </c>
    </row>
    <row r="501" spans="1:12" ht="90" x14ac:dyDescent="0.25">
      <c r="A501" s="57">
        <v>902026</v>
      </c>
      <c r="B501" s="58" t="s">
        <v>16</v>
      </c>
      <c r="C501" s="59" t="s">
        <v>5150</v>
      </c>
      <c r="D501" s="59"/>
      <c r="E501" s="60">
        <v>4</v>
      </c>
      <c r="F501" s="60">
        <v>4</v>
      </c>
      <c r="G501" s="60">
        <v>0</v>
      </c>
      <c r="H501" s="61">
        <v>0</v>
      </c>
      <c r="I501" s="13">
        <f t="shared" si="46"/>
        <v>2214000</v>
      </c>
      <c r="J501" s="12">
        <f t="shared" si="43"/>
        <v>7400000</v>
      </c>
      <c r="K501" s="13">
        <f t="shared" si="44"/>
        <v>7400000</v>
      </c>
      <c r="L501" s="12">
        <f t="shared" si="45"/>
        <v>7400000</v>
      </c>
    </row>
    <row r="502" spans="1:12" ht="19.5" x14ac:dyDescent="0.25">
      <c r="A502" s="57">
        <v>902030</v>
      </c>
      <c r="B502" s="58"/>
      <c r="C502" s="59" t="s">
        <v>5151</v>
      </c>
      <c r="D502" s="59"/>
      <c r="E502" s="60">
        <v>2.5</v>
      </c>
      <c r="F502" s="60">
        <v>1.5</v>
      </c>
      <c r="G502" s="60">
        <v>1</v>
      </c>
      <c r="H502" s="61">
        <v>0</v>
      </c>
      <c r="I502" s="13">
        <f t="shared" si="46"/>
        <v>1970250</v>
      </c>
      <c r="J502" s="12">
        <f t="shared" si="43"/>
        <v>7875000</v>
      </c>
      <c r="K502" s="13">
        <f t="shared" si="44"/>
        <v>4835000</v>
      </c>
      <c r="L502" s="12">
        <f t="shared" si="45"/>
        <v>7115000</v>
      </c>
    </row>
    <row r="503" spans="1:12" ht="19.5" x14ac:dyDescent="0.25">
      <c r="A503" s="57">
        <v>902032</v>
      </c>
      <c r="B503" s="58"/>
      <c r="C503" s="59" t="s">
        <v>5152</v>
      </c>
      <c r="D503" s="59"/>
      <c r="E503" s="60">
        <v>3.8</v>
      </c>
      <c r="F503" s="60">
        <v>2.2999999999999998</v>
      </c>
      <c r="G503" s="60">
        <v>1.5</v>
      </c>
      <c r="H503" s="61">
        <v>0</v>
      </c>
      <c r="I503" s="13">
        <f t="shared" si="46"/>
        <v>2983050</v>
      </c>
      <c r="J503" s="12">
        <f t="shared" si="43"/>
        <v>11905000</v>
      </c>
      <c r="K503" s="13">
        <f t="shared" si="44"/>
        <v>7345000</v>
      </c>
      <c r="L503" s="12">
        <f t="shared" si="45"/>
        <v>10765000</v>
      </c>
    </row>
    <row r="504" spans="1:12" ht="90" x14ac:dyDescent="0.25">
      <c r="A504" s="57">
        <v>902033</v>
      </c>
      <c r="B504" s="58" t="s">
        <v>16</v>
      </c>
      <c r="C504" s="59" t="s">
        <v>5153</v>
      </c>
      <c r="D504" s="59"/>
      <c r="E504" s="60">
        <v>30</v>
      </c>
      <c r="F504" s="60">
        <v>30</v>
      </c>
      <c r="G504" s="60">
        <v>0</v>
      </c>
      <c r="H504" s="61">
        <v>0</v>
      </c>
      <c r="I504" s="13">
        <f t="shared" si="46"/>
        <v>16605000</v>
      </c>
      <c r="J504" s="12">
        <f t="shared" si="43"/>
        <v>55500000</v>
      </c>
      <c r="K504" s="13">
        <f t="shared" si="44"/>
        <v>55500000</v>
      </c>
      <c r="L504" s="12">
        <f t="shared" si="45"/>
        <v>55500000</v>
      </c>
    </row>
    <row r="505" spans="1:12" ht="36" x14ac:dyDescent="0.25">
      <c r="A505" s="57">
        <v>902100</v>
      </c>
      <c r="B505" s="58" t="s">
        <v>16</v>
      </c>
      <c r="C505" s="59" t="s">
        <v>5154</v>
      </c>
      <c r="D505" s="59"/>
      <c r="E505" s="60">
        <v>2.5</v>
      </c>
      <c r="F505" s="60">
        <v>2.5</v>
      </c>
      <c r="G505" s="60">
        <v>0</v>
      </c>
      <c r="H505" s="61">
        <v>0</v>
      </c>
      <c r="I505" s="13">
        <f t="shared" si="46"/>
        <v>1383750</v>
      </c>
      <c r="J505" s="12">
        <f t="shared" si="43"/>
        <v>4625000</v>
      </c>
      <c r="K505" s="13">
        <f t="shared" si="44"/>
        <v>4625000</v>
      </c>
      <c r="L505" s="12">
        <f t="shared" si="45"/>
        <v>4625000</v>
      </c>
    </row>
    <row r="506" spans="1:12" ht="36" x14ac:dyDescent="0.25">
      <c r="A506" s="57">
        <v>902105</v>
      </c>
      <c r="B506" s="58" t="s">
        <v>16</v>
      </c>
      <c r="C506" s="59" t="s">
        <v>5155</v>
      </c>
      <c r="D506" s="59"/>
      <c r="E506" s="60">
        <v>2.2000000000000002</v>
      </c>
      <c r="F506" s="60">
        <v>2.2000000000000002</v>
      </c>
      <c r="G506" s="60">
        <v>0</v>
      </c>
      <c r="H506" s="61">
        <v>0</v>
      </c>
      <c r="I506" s="13">
        <f t="shared" si="46"/>
        <v>1217700</v>
      </c>
      <c r="J506" s="12">
        <f t="shared" si="43"/>
        <v>4070000.0000000005</v>
      </c>
      <c r="K506" s="13">
        <f t="shared" si="44"/>
        <v>4070000.0000000005</v>
      </c>
      <c r="L506" s="12">
        <f t="shared" si="45"/>
        <v>4070000.0000000005</v>
      </c>
    </row>
    <row r="507" spans="1:12" ht="36" x14ac:dyDescent="0.25">
      <c r="A507" s="57">
        <v>902110</v>
      </c>
      <c r="B507" s="58" t="s">
        <v>16</v>
      </c>
      <c r="C507" s="59" t="s">
        <v>5156</v>
      </c>
      <c r="D507" s="59"/>
      <c r="E507" s="60">
        <v>3</v>
      </c>
      <c r="F507" s="60">
        <v>3</v>
      </c>
      <c r="G507" s="60">
        <v>0</v>
      </c>
      <c r="H507" s="61">
        <v>0</v>
      </c>
      <c r="I507" s="13">
        <f t="shared" si="46"/>
        <v>1660500</v>
      </c>
      <c r="J507" s="12">
        <f t="shared" si="43"/>
        <v>5550000</v>
      </c>
      <c r="K507" s="13">
        <f t="shared" si="44"/>
        <v>5550000</v>
      </c>
      <c r="L507" s="12">
        <f t="shared" si="45"/>
        <v>5550000</v>
      </c>
    </row>
    <row r="508" spans="1:12" ht="72" x14ac:dyDescent="0.25">
      <c r="A508" s="57">
        <v>902115</v>
      </c>
      <c r="B508" s="58" t="s">
        <v>16</v>
      </c>
      <c r="C508" s="59" t="s">
        <v>5157</v>
      </c>
      <c r="D508" s="59"/>
      <c r="E508" s="60">
        <v>1</v>
      </c>
      <c r="F508" s="60">
        <v>1</v>
      </c>
      <c r="G508" s="60">
        <v>0</v>
      </c>
      <c r="H508" s="61">
        <v>0</v>
      </c>
      <c r="I508" s="13">
        <f t="shared" si="46"/>
        <v>553500</v>
      </c>
      <c r="J508" s="12">
        <f t="shared" si="43"/>
        <v>1850000</v>
      </c>
      <c r="K508" s="13">
        <f t="shared" si="44"/>
        <v>1850000</v>
      </c>
      <c r="L508" s="12">
        <f t="shared" si="45"/>
        <v>1850000</v>
      </c>
    </row>
    <row r="509" spans="1:12" ht="36" x14ac:dyDescent="0.25">
      <c r="A509" s="57">
        <v>902120</v>
      </c>
      <c r="B509" s="58" t="s">
        <v>16</v>
      </c>
      <c r="C509" s="59" t="s">
        <v>5158</v>
      </c>
      <c r="D509" s="59"/>
      <c r="E509" s="60">
        <v>0.6</v>
      </c>
      <c r="F509" s="60">
        <v>0.6</v>
      </c>
      <c r="G509" s="60">
        <v>0</v>
      </c>
      <c r="H509" s="61">
        <v>0</v>
      </c>
      <c r="I509" s="13">
        <f t="shared" si="46"/>
        <v>332100</v>
      </c>
      <c r="J509" s="12">
        <f t="shared" si="43"/>
        <v>1110000</v>
      </c>
      <c r="K509" s="13">
        <f t="shared" si="44"/>
        <v>1110000</v>
      </c>
      <c r="L509" s="12">
        <f t="shared" si="45"/>
        <v>1110000</v>
      </c>
    </row>
    <row r="510" spans="1:12" ht="54" x14ac:dyDescent="0.25">
      <c r="A510" s="57">
        <v>902125</v>
      </c>
      <c r="B510" s="58" t="s">
        <v>16</v>
      </c>
      <c r="C510" s="59" t="s">
        <v>5159</v>
      </c>
      <c r="D510" s="59"/>
      <c r="E510" s="60">
        <v>5</v>
      </c>
      <c r="F510" s="60">
        <v>5</v>
      </c>
      <c r="G510" s="60">
        <v>0</v>
      </c>
      <c r="H510" s="61">
        <v>0</v>
      </c>
      <c r="I510" s="13">
        <f t="shared" si="46"/>
        <v>2767500</v>
      </c>
      <c r="J510" s="12">
        <f t="shared" si="43"/>
        <v>9250000</v>
      </c>
      <c r="K510" s="13">
        <f t="shared" si="44"/>
        <v>9250000</v>
      </c>
      <c r="L510" s="12">
        <f t="shared" si="45"/>
        <v>9250000</v>
      </c>
    </row>
    <row r="511" spans="1:12" ht="108" x14ac:dyDescent="0.25">
      <c r="A511" s="57">
        <v>902130</v>
      </c>
      <c r="B511" s="58" t="s">
        <v>16</v>
      </c>
      <c r="C511" s="59" t="s">
        <v>5160</v>
      </c>
      <c r="D511" s="59"/>
      <c r="E511" s="60">
        <v>4</v>
      </c>
      <c r="F511" s="60">
        <v>4</v>
      </c>
      <c r="G511" s="60">
        <v>0</v>
      </c>
      <c r="H511" s="61">
        <v>0</v>
      </c>
      <c r="I511" s="13">
        <f t="shared" si="46"/>
        <v>2214000</v>
      </c>
      <c r="J511" s="12">
        <f t="shared" si="43"/>
        <v>7400000</v>
      </c>
      <c r="K511" s="13">
        <f t="shared" si="44"/>
        <v>7400000</v>
      </c>
      <c r="L511" s="12">
        <f t="shared" si="45"/>
        <v>7400000</v>
      </c>
    </row>
    <row r="512" spans="1:12" ht="36" x14ac:dyDescent="0.25">
      <c r="A512" s="57">
        <v>902135</v>
      </c>
      <c r="B512" s="58" t="s">
        <v>16</v>
      </c>
      <c r="C512" s="59" t="s">
        <v>5161</v>
      </c>
      <c r="D512" s="59"/>
      <c r="E512" s="60">
        <v>5.5</v>
      </c>
      <c r="F512" s="60">
        <v>5.5</v>
      </c>
      <c r="G512" s="60">
        <v>0</v>
      </c>
      <c r="H512" s="61">
        <v>0</v>
      </c>
      <c r="I512" s="13">
        <f t="shared" si="46"/>
        <v>3044250</v>
      </c>
      <c r="J512" s="12">
        <f t="shared" si="43"/>
        <v>10175000</v>
      </c>
      <c r="K512" s="13">
        <f t="shared" si="44"/>
        <v>10175000</v>
      </c>
      <c r="L512" s="12">
        <f t="shared" si="45"/>
        <v>10175000</v>
      </c>
    </row>
    <row r="513" spans="1:12" ht="72" x14ac:dyDescent="0.25">
      <c r="A513" s="57">
        <v>902140</v>
      </c>
      <c r="B513" s="58" t="s">
        <v>16</v>
      </c>
      <c r="C513" s="59" t="s">
        <v>5162</v>
      </c>
      <c r="D513" s="59"/>
      <c r="E513" s="60">
        <v>1</v>
      </c>
      <c r="F513" s="60">
        <v>1</v>
      </c>
      <c r="G513" s="60">
        <v>0</v>
      </c>
      <c r="H513" s="61">
        <v>0</v>
      </c>
      <c r="I513" s="13">
        <f t="shared" si="46"/>
        <v>553500</v>
      </c>
      <c r="J513" s="12">
        <f t="shared" si="43"/>
        <v>1850000</v>
      </c>
      <c r="K513" s="13">
        <f t="shared" si="44"/>
        <v>1850000</v>
      </c>
      <c r="L513" s="12">
        <f t="shared" si="45"/>
        <v>1850000</v>
      </c>
    </row>
    <row r="514" spans="1:12" ht="72" x14ac:dyDescent="0.25">
      <c r="A514" s="57">
        <v>902142</v>
      </c>
      <c r="B514" s="58" t="s">
        <v>16</v>
      </c>
      <c r="C514" s="59" t="s">
        <v>5163</v>
      </c>
      <c r="D514" s="59"/>
      <c r="E514" s="60">
        <v>0.5</v>
      </c>
      <c r="F514" s="60">
        <v>0.5</v>
      </c>
      <c r="G514" s="60">
        <v>0</v>
      </c>
      <c r="H514" s="61">
        <v>0</v>
      </c>
      <c r="I514" s="13">
        <f t="shared" si="46"/>
        <v>276750</v>
      </c>
      <c r="J514" s="12">
        <f t="shared" si="43"/>
        <v>925000</v>
      </c>
      <c r="K514" s="13">
        <f t="shared" si="44"/>
        <v>925000</v>
      </c>
      <c r="L514" s="12">
        <f t="shared" si="45"/>
        <v>925000</v>
      </c>
    </row>
    <row r="515" spans="1:12" ht="90" x14ac:dyDescent="0.25">
      <c r="A515" s="57">
        <v>902145</v>
      </c>
      <c r="B515" s="58" t="s">
        <v>16</v>
      </c>
      <c r="C515" s="59" t="s">
        <v>5164</v>
      </c>
      <c r="D515" s="59"/>
      <c r="E515" s="60">
        <v>6</v>
      </c>
      <c r="F515" s="60">
        <v>6</v>
      </c>
      <c r="G515" s="60">
        <v>0</v>
      </c>
      <c r="H515" s="61">
        <v>0</v>
      </c>
      <c r="I515" s="13">
        <f t="shared" si="46"/>
        <v>3321000</v>
      </c>
      <c r="J515" s="12">
        <f t="shared" ref="J515:J561" si="47">F515*1850000+G515*5100000</f>
        <v>11100000</v>
      </c>
      <c r="K515" s="13">
        <f t="shared" ref="K515:K561" si="48">F515*1850000+G515*2060000</f>
        <v>11100000</v>
      </c>
      <c r="L515" s="12">
        <f t="shared" ref="L515:L561" si="49">F515*1850000+G515*4340000</f>
        <v>11100000</v>
      </c>
    </row>
    <row r="516" spans="1:12" ht="54" x14ac:dyDescent="0.25">
      <c r="A516" s="57">
        <v>902150</v>
      </c>
      <c r="B516" s="58" t="s">
        <v>16</v>
      </c>
      <c r="C516" s="59" t="s">
        <v>5165</v>
      </c>
      <c r="D516" s="59"/>
      <c r="E516" s="60">
        <v>9</v>
      </c>
      <c r="F516" s="60">
        <v>9</v>
      </c>
      <c r="G516" s="60">
        <v>0</v>
      </c>
      <c r="H516" s="61">
        <v>0</v>
      </c>
      <c r="I516" s="13">
        <f t="shared" si="46"/>
        <v>4981500</v>
      </c>
      <c r="J516" s="12">
        <f t="shared" si="47"/>
        <v>16650000</v>
      </c>
      <c r="K516" s="13">
        <f t="shared" si="48"/>
        <v>16650000</v>
      </c>
      <c r="L516" s="12">
        <f t="shared" si="49"/>
        <v>16650000</v>
      </c>
    </row>
    <row r="517" spans="1:12" ht="36" x14ac:dyDescent="0.25">
      <c r="A517" s="57">
        <v>902155</v>
      </c>
      <c r="B517" s="58" t="s">
        <v>16</v>
      </c>
      <c r="C517" s="59" t="s">
        <v>5166</v>
      </c>
      <c r="D517" s="59"/>
      <c r="E517" s="60">
        <v>0.75</v>
      </c>
      <c r="F517" s="60">
        <v>0.75</v>
      </c>
      <c r="G517" s="60">
        <v>0</v>
      </c>
      <c r="H517" s="61">
        <v>0</v>
      </c>
      <c r="I517" s="13">
        <f t="shared" si="46"/>
        <v>415125</v>
      </c>
      <c r="J517" s="12">
        <f t="shared" si="47"/>
        <v>1387500</v>
      </c>
      <c r="K517" s="13">
        <f t="shared" si="48"/>
        <v>1387500</v>
      </c>
      <c r="L517" s="12">
        <f t="shared" si="49"/>
        <v>1387500</v>
      </c>
    </row>
    <row r="518" spans="1:12" ht="54" x14ac:dyDescent="0.25">
      <c r="A518" s="57">
        <v>902160</v>
      </c>
      <c r="B518" s="58" t="s">
        <v>16</v>
      </c>
      <c r="C518" s="59" t="s">
        <v>5167</v>
      </c>
      <c r="D518" s="59"/>
      <c r="E518" s="60">
        <v>5</v>
      </c>
      <c r="F518" s="60">
        <v>5</v>
      </c>
      <c r="G518" s="60">
        <v>0</v>
      </c>
      <c r="H518" s="61">
        <v>0</v>
      </c>
      <c r="I518" s="13">
        <f t="shared" ref="I518:I561" si="50">F518*553500+G518*1140000</f>
        <v>2767500</v>
      </c>
      <c r="J518" s="12">
        <f t="shared" si="47"/>
        <v>9250000</v>
      </c>
      <c r="K518" s="13">
        <f t="shared" si="48"/>
        <v>9250000</v>
      </c>
      <c r="L518" s="12">
        <f t="shared" si="49"/>
        <v>9250000</v>
      </c>
    </row>
    <row r="519" spans="1:12" ht="54" x14ac:dyDescent="0.25">
      <c r="A519" s="57">
        <v>902165</v>
      </c>
      <c r="B519" s="58" t="s">
        <v>16</v>
      </c>
      <c r="C519" s="59" t="s">
        <v>5168</v>
      </c>
      <c r="D519" s="59"/>
      <c r="E519" s="60">
        <v>5</v>
      </c>
      <c r="F519" s="60">
        <v>3</v>
      </c>
      <c r="G519" s="60">
        <v>2</v>
      </c>
      <c r="H519" s="61">
        <v>0</v>
      </c>
      <c r="I519" s="13">
        <f t="shared" si="50"/>
        <v>3940500</v>
      </c>
      <c r="J519" s="12">
        <f t="shared" si="47"/>
        <v>15750000</v>
      </c>
      <c r="K519" s="13">
        <f t="shared" si="48"/>
        <v>9670000</v>
      </c>
      <c r="L519" s="12">
        <f t="shared" si="49"/>
        <v>14230000</v>
      </c>
    </row>
    <row r="520" spans="1:12" ht="72" x14ac:dyDescent="0.25">
      <c r="A520" s="57">
        <v>902170</v>
      </c>
      <c r="B520" s="58" t="s">
        <v>16</v>
      </c>
      <c r="C520" s="59" t="s">
        <v>5169</v>
      </c>
      <c r="D520" s="59"/>
      <c r="E520" s="60">
        <v>5</v>
      </c>
      <c r="F520" s="60">
        <v>3</v>
      </c>
      <c r="G520" s="60">
        <v>2</v>
      </c>
      <c r="H520" s="61">
        <v>0</v>
      </c>
      <c r="I520" s="13">
        <f t="shared" si="50"/>
        <v>3940500</v>
      </c>
      <c r="J520" s="12">
        <f t="shared" si="47"/>
        <v>15750000</v>
      </c>
      <c r="K520" s="13">
        <f t="shared" si="48"/>
        <v>9670000</v>
      </c>
      <c r="L520" s="12">
        <f t="shared" si="49"/>
        <v>14230000</v>
      </c>
    </row>
    <row r="521" spans="1:12" ht="108" x14ac:dyDescent="0.25">
      <c r="A521" s="57">
        <v>902175</v>
      </c>
      <c r="B521" s="58" t="s">
        <v>16</v>
      </c>
      <c r="C521" s="59" t="s">
        <v>5170</v>
      </c>
      <c r="D521" s="59"/>
      <c r="E521" s="60">
        <v>4.5</v>
      </c>
      <c r="F521" s="60">
        <v>3</v>
      </c>
      <c r="G521" s="60">
        <v>1.5</v>
      </c>
      <c r="H521" s="61">
        <v>0</v>
      </c>
      <c r="I521" s="13">
        <f t="shared" si="50"/>
        <v>3370500</v>
      </c>
      <c r="J521" s="12">
        <f t="shared" si="47"/>
        <v>13200000</v>
      </c>
      <c r="K521" s="13">
        <f t="shared" si="48"/>
        <v>8640000</v>
      </c>
      <c r="L521" s="12">
        <f t="shared" si="49"/>
        <v>12060000</v>
      </c>
    </row>
    <row r="522" spans="1:12" ht="72" x14ac:dyDescent="0.25">
      <c r="A522" s="57">
        <v>902180</v>
      </c>
      <c r="B522" s="58" t="s">
        <v>16</v>
      </c>
      <c r="C522" s="59" t="s">
        <v>5171</v>
      </c>
      <c r="D522" s="59"/>
      <c r="E522" s="60">
        <v>1.2</v>
      </c>
      <c r="F522" s="60">
        <v>1.2</v>
      </c>
      <c r="G522" s="60">
        <v>0</v>
      </c>
      <c r="H522" s="61">
        <v>0</v>
      </c>
      <c r="I522" s="13">
        <f t="shared" si="50"/>
        <v>664200</v>
      </c>
      <c r="J522" s="12">
        <f t="shared" si="47"/>
        <v>2220000</v>
      </c>
      <c r="K522" s="13">
        <f t="shared" si="48"/>
        <v>2220000</v>
      </c>
      <c r="L522" s="12">
        <f t="shared" si="49"/>
        <v>2220000</v>
      </c>
    </row>
    <row r="523" spans="1:12" ht="72" x14ac:dyDescent="0.25">
      <c r="A523" s="57">
        <v>902185</v>
      </c>
      <c r="B523" s="58" t="s">
        <v>16</v>
      </c>
      <c r="C523" s="59" t="s">
        <v>5172</v>
      </c>
      <c r="D523" s="59"/>
      <c r="E523" s="60">
        <v>1.5</v>
      </c>
      <c r="F523" s="60">
        <v>1.5</v>
      </c>
      <c r="G523" s="60">
        <v>0</v>
      </c>
      <c r="H523" s="61">
        <v>0</v>
      </c>
      <c r="I523" s="13">
        <f t="shared" si="50"/>
        <v>830250</v>
      </c>
      <c r="J523" s="12">
        <f t="shared" si="47"/>
        <v>2775000</v>
      </c>
      <c r="K523" s="13">
        <f t="shared" si="48"/>
        <v>2775000</v>
      </c>
      <c r="L523" s="12">
        <f t="shared" si="49"/>
        <v>2775000</v>
      </c>
    </row>
    <row r="524" spans="1:12" ht="54" x14ac:dyDescent="0.25">
      <c r="A524" s="57">
        <v>902190</v>
      </c>
      <c r="B524" s="58" t="s">
        <v>16</v>
      </c>
      <c r="C524" s="59" t="s">
        <v>5173</v>
      </c>
      <c r="D524" s="59"/>
      <c r="E524" s="60">
        <v>3</v>
      </c>
      <c r="F524" s="60">
        <v>2</v>
      </c>
      <c r="G524" s="60">
        <v>1</v>
      </c>
      <c r="H524" s="61">
        <v>0</v>
      </c>
      <c r="I524" s="13">
        <f t="shared" si="50"/>
        <v>2247000</v>
      </c>
      <c r="J524" s="12">
        <f t="shared" si="47"/>
        <v>8800000</v>
      </c>
      <c r="K524" s="13">
        <f t="shared" si="48"/>
        <v>5760000</v>
      </c>
      <c r="L524" s="12">
        <f t="shared" si="49"/>
        <v>8040000</v>
      </c>
    </row>
    <row r="525" spans="1:12" ht="72" x14ac:dyDescent="0.25">
      <c r="A525" s="57">
        <v>902900</v>
      </c>
      <c r="B525" s="58"/>
      <c r="C525" s="59" t="s">
        <v>5174</v>
      </c>
      <c r="D525" s="59" t="s">
        <v>5175</v>
      </c>
      <c r="E525" s="60">
        <v>18</v>
      </c>
      <c r="F525" s="60">
        <v>18</v>
      </c>
      <c r="G525" s="60">
        <v>0</v>
      </c>
      <c r="H525" s="61">
        <v>0</v>
      </c>
      <c r="I525" s="13">
        <f t="shared" si="50"/>
        <v>9963000</v>
      </c>
      <c r="J525" s="12">
        <f t="shared" si="47"/>
        <v>33300000</v>
      </c>
      <c r="K525" s="13">
        <f t="shared" si="48"/>
        <v>33300000</v>
      </c>
      <c r="L525" s="12">
        <f t="shared" si="49"/>
        <v>33300000</v>
      </c>
    </row>
    <row r="526" spans="1:12" ht="72" x14ac:dyDescent="0.25">
      <c r="A526" s="57">
        <v>902901</v>
      </c>
      <c r="B526" s="58"/>
      <c r="C526" s="59" t="s">
        <v>5176</v>
      </c>
      <c r="D526" s="59" t="s">
        <v>5175</v>
      </c>
      <c r="E526" s="60">
        <v>17.5</v>
      </c>
      <c r="F526" s="60">
        <v>17.5</v>
      </c>
      <c r="G526" s="60">
        <v>0</v>
      </c>
      <c r="H526" s="61">
        <v>0</v>
      </c>
      <c r="I526" s="13">
        <f t="shared" si="50"/>
        <v>9686250</v>
      </c>
      <c r="J526" s="12">
        <f t="shared" si="47"/>
        <v>32375000</v>
      </c>
      <c r="K526" s="13">
        <f t="shared" si="48"/>
        <v>32375000</v>
      </c>
      <c r="L526" s="12">
        <f t="shared" si="49"/>
        <v>32375000</v>
      </c>
    </row>
    <row r="527" spans="1:12" ht="126" x14ac:dyDescent="0.25">
      <c r="A527" s="57">
        <v>902905</v>
      </c>
      <c r="B527" s="58"/>
      <c r="C527" s="59" t="s">
        <v>5177</v>
      </c>
      <c r="D527" s="59" t="s">
        <v>5175</v>
      </c>
      <c r="E527" s="60">
        <v>8</v>
      </c>
      <c r="F527" s="60">
        <v>8</v>
      </c>
      <c r="G527" s="60">
        <v>0</v>
      </c>
      <c r="H527" s="61">
        <v>0</v>
      </c>
      <c r="I527" s="13">
        <f t="shared" si="50"/>
        <v>4428000</v>
      </c>
      <c r="J527" s="12">
        <f t="shared" si="47"/>
        <v>14800000</v>
      </c>
      <c r="K527" s="13">
        <f t="shared" si="48"/>
        <v>14800000</v>
      </c>
      <c r="L527" s="12">
        <f t="shared" si="49"/>
        <v>14800000</v>
      </c>
    </row>
    <row r="528" spans="1:12" ht="72" x14ac:dyDescent="0.25">
      <c r="A528" s="57">
        <v>903000</v>
      </c>
      <c r="B528" s="58" t="s">
        <v>16</v>
      </c>
      <c r="C528" s="59" t="s">
        <v>5178</v>
      </c>
      <c r="D528" s="59"/>
      <c r="E528" s="60">
        <v>3</v>
      </c>
      <c r="F528" s="60">
        <v>3</v>
      </c>
      <c r="G528" s="60">
        <v>0</v>
      </c>
      <c r="H528" s="61">
        <v>0</v>
      </c>
      <c r="I528" s="13">
        <f t="shared" si="50"/>
        <v>1660500</v>
      </c>
      <c r="J528" s="12">
        <f t="shared" si="47"/>
        <v>5550000</v>
      </c>
      <c r="K528" s="13">
        <f t="shared" si="48"/>
        <v>5550000</v>
      </c>
      <c r="L528" s="12">
        <f t="shared" si="49"/>
        <v>5550000</v>
      </c>
    </row>
    <row r="529" spans="1:12" ht="108" x14ac:dyDescent="0.25">
      <c r="A529" s="57">
        <v>903005</v>
      </c>
      <c r="B529" s="58" t="s">
        <v>16</v>
      </c>
      <c r="C529" s="59" t="s">
        <v>5179</v>
      </c>
      <c r="D529" s="59"/>
      <c r="E529" s="60">
        <v>0.8</v>
      </c>
      <c r="F529" s="60">
        <v>0.8</v>
      </c>
      <c r="G529" s="60">
        <v>0</v>
      </c>
      <c r="H529" s="61">
        <v>0</v>
      </c>
      <c r="I529" s="13">
        <f t="shared" si="50"/>
        <v>442800</v>
      </c>
      <c r="J529" s="12">
        <f t="shared" si="47"/>
        <v>1480000</v>
      </c>
      <c r="K529" s="13">
        <f t="shared" si="48"/>
        <v>1480000</v>
      </c>
      <c r="L529" s="12">
        <f t="shared" si="49"/>
        <v>1480000</v>
      </c>
    </row>
    <row r="530" spans="1:12" ht="90" x14ac:dyDescent="0.25">
      <c r="A530" s="57">
        <v>903010</v>
      </c>
      <c r="B530" s="58" t="s">
        <v>16</v>
      </c>
      <c r="C530" s="59" t="s">
        <v>5180</v>
      </c>
      <c r="D530" s="59"/>
      <c r="E530" s="60">
        <v>1</v>
      </c>
      <c r="F530" s="60">
        <v>1</v>
      </c>
      <c r="G530" s="60">
        <v>0</v>
      </c>
      <c r="H530" s="61">
        <v>0</v>
      </c>
      <c r="I530" s="13">
        <f t="shared" si="50"/>
        <v>553500</v>
      </c>
      <c r="J530" s="12">
        <f t="shared" si="47"/>
        <v>1850000</v>
      </c>
      <c r="K530" s="13">
        <f t="shared" si="48"/>
        <v>1850000</v>
      </c>
      <c r="L530" s="12">
        <f t="shared" si="49"/>
        <v>1850000</v>
      </c>
    </row>
    <row r="531" spans="1:12" ht="54" x14ac:dyDescent="0.25">
      <c r="A531" s="57">
        <v>903015</v>
      </c>
      <c r="B531" s="58" t="s">
        <v>16</v>
      </c>
      <c r="C531" s="59" t="s">
        <v>5181</v>
      </c>
      <c r="D531" s="59"/>
      <c r="E531" s="60">
        <v>2</v>
      </c>
      <c r="F531" s="60">
        <v>2</v>
      </c>
      <c r="G531" s="60">
        <v>0</v>
      </c>
      <c r="H531" s="61">
        <v>0</v>
      </c>
      <c r="I531" s="13">
        <f t="shared" si="50"/>
        <v>1107000</v>
      </c>
      <c r="J531" s="12">
        <f t="shared" si="47"/>
        <v>3700000</v>
      </c>
      <c r="K531" s="13">
        <f t="shared" si="48"/>
        <v>3700000</v>
      </c>
      <c r="L531" s="12">
        <f t="shared" si="49"/>
        <v>3700000</v>
      </c>
    </row>
    <row r="532" spans="1:12" ht="54" x14ac:dyDescent="0.25">
      <c r="A532" s="57">
        <v>903020</v>
      </c>
      <c r="B532" s="58" t="s">
        <v>16</v>
      </c>
      <c r="C532" s="59" t="s">
        <v>5182</v>
      </c>
      <c r="D532" s="59"/>
      <c r="E532" s="60">
        <v>1.7</v>
      </c>
      <c r="F532" s="60">
        <v>1.7</v>
      </c>
      <c r="G532" s="60">
        <v>0</v>
      </c>
      <c r="H532" s="61">
        <v>0</v>
      </c>
      <c r="I532" s="13">
        <f t="shared" si="50"/>
        <v>940950</v>
      </c>
      <c r="J532" s="12">
        <f t="shared" si="47"/>
        <v>3145000</v>
      </c>
      <c r="K532" s="13">
        <f t="shared" si="48"/>
        <v>3145000</v>
      </c>
      <c r="L532" s="12">
        <f t="shared" si="49"/>
        <v>3145000</v>
      </c>
    </row>
    <row r="533" spans="1:12" ht="90" x14ac:dyDescent="0.25">
      <c r="A533" s="57">
        <v>903025</v>
      </c>
      <c r="B533" s="58" t="s">
        <v>16</v>
      </c>
      <c r="C533" s="59" t="s">
        <v>5183</v>
      </c>
      <c r="D533" s="59"/>
      <c r="E533" s="60">
        <v>2</v>
      </c>
      <c r="F533" s="60">
        <v>2</v>
      </c>
      <c r="G533" s="60">
        <v>0</v>
      </c>
      <c r="H533" s="61">
        <v>0</v>
      </c>
      <c r="I533" s="13">
        <f t="shared" si="50"/>
        <v>1107000</v>
      </c>
      <c r="J533" s="12">
        <f t="shared" si="47"/>
        <v>3700000</v>
      </c>
      <c r="K533" s="13">
        <f t="shared" si="48"/>
        <v>3700000</v>
      </c>
      <c r="L533" s="12">
        <f t="shared" si="49"/>
        <v>3700000</v>
      </c>
    </row>
    <row r="534" spans="1:12" ht="54" x14ac:dyDescent="0.25">
      <c r="A534" s="57">
        <v>903030</v>
      </c>
      <c r="B534" s="58" t="s">
        <v>16</v>
      </c>
      <c r="C534" s="59" t="s">
        <v>5184</v>
      </c>
      <c r="D534" s="59"/>
      <c r="E534" s="60">
        <v>1.25</v>
      </c>
      <c r="F534" s="60">
        <v>1.25</v>
      </c>
      <c r="G534" s="60">
        <v>0</v>
      </c>
      <c r="H534" s="61">
        <v>0</v>
      </c>
      <c r="I534" s="13">
        <f t="shared" si="50"/>
        <v>691875</v>
      </c>
      <c r="J534" s="12">
        <f t="shared" si="47"/>
        <v>2312500</v>
      </c>
      <c r="K534" s="13">
        <f t="shared" si="48"/>
        <v>2312500</v>
      </c>
      <c r="L534" s="12">
        <f t="shared" si="49"/>
        <v>2312500</v>
      </c>
    </row>
    <row r="535" spans="1:12" ht="36" x14ac:dyDescent="0.25">
      <c r="A535" s="57">
        <v>903035</v>
      </c>
      <c r="B535" s="58" t="s">
        <v>16</v>
      </c>
      <c r="C535" s="59" t="s">
        <v>5185</v>
      </c>
      <c r="D535" s="59"/>
      <c r="E535" s="60">
        <v>1</v>
      </c>
      <c r="F535" s="60">
        <v>1</v>
      </c>
      <c r="G535" s="60">
        <v>0</v>
      </c>
      <c r="H535" s="61">
        <v>0</v>
      </c>
      <c r="I535" s="13">
        <f t="shared" si="50"/>
        <v>553500</v>
      </c>
      <c r="J535" s="12">
        <f t="shared" si="47"/>
        <v>1850000</v>
      </c>
      <c r="K535" s="13">
        <f t="shared" si="48"/>
        <v>1850000</v>
      </c>
      <c r="L535" s="12">
        <f t="shared" si="49"/>
        <v>1850000</v>
      </c>
    </row>
    <row r="536" spans="1:12" ht="108" x14ac:dyDescent="0.25">
      <c r="A536" s="57">
        <v>904010</v>
      </c>
      <c r="B536" s="58"/>
      <c r="C536" s="59" t="s">
        <v>5186</v>
      </c>
      <c r="D536" s="59"/>
      <c r="E536" s="60">
        <v>4.0999999999999996</v>
      </c>
      <c r="F536" s="60">
        <v>1.8</v>
      </c>
      <c r="G536" s="60">
        <v>2.2999999999999998</v>
      </c>
      <c r="H536" s="61">
        <v>0</v>
      </c>
      <c r="I536" s="13">
        <f t="shared" si="50"/>
        <v>3618300</v>
      </c>
      <c r="J536" s="12">
        <f t="shared" si="47"/>
        <v>15060000</v>
      </c>
      <c r="K536" s="13">
        <f t="shared" si="48"/>
        <v>8068000</v>
      </c>
      <c r="L536" s="12">
        <f t="shared" si="49"/>
        <v>13312000</v>
      </c>
    </row>
    <row r="537" spans="1:12" ht="72" x14ac:dyDescent="0.25">
      <c r="A537" s="57">
        <v>904015</v>
      </c>
      <c r="B537" s="58"/>
      <c r="C537" s="59" t="s">
        <v>5187</v>
      </c>
      <c r="D537" s="59"/>
      <c r="E537" s="60">
        <v>3.1</v>
      </c>
      <c r="F537" s="60">
        <v>1.7</v>
      </c>
      <c r="G537" s="60">
        <v>1.4</v>
      </c>
      <c r="H537" s="61">
        <v>0</v>
      </c>
      <c r="I537" s="13">
        <f t="shared" si="50"/>
        <v>2536950</v>
      </c>
      <c r="J537" s="12">
        <f t="shared" si="47"/>
        <v>10285000</v>
      </c>
      <c r="K537" s="13">
        <f t="shared" si="48"/>
        <v>6029000</v>
      </c>
      <c r="L537" s="12">
        <f t="shared" si="49"/>
        <v>9221000</v>
      </c>
    </row>
    <row r="538" spans="1:12" ht="90" x14ac:dyDescent="0.25">
      <c r="A538" s="57">
        <v>904020</v>
      </c>
      <c r="B538" s="58"/>
      <c r="C538" s="59" t="s">
        <v>5188</v>
      </c>
      <c r="D538" s="59"/>
      <c r="E538" s="60">
        <v>2.7</v>
      </c>
      <c r="F538" s="60">
        <v>1.6</v>
      </c>
      <c r="G538" s="60">
        <v>1.1000000000000001</v>
      </c>
      <c r="H538" s="61">
        <v>0</v>
      </c>
      <c r="I538" s="13">
        <f t="shared" si="50"/>
        <v>2139600</v>
      </c>
      <c r="J538" s="12">
        <f t="shared" si="47"/>
        <v>8570000</v>
      </c>
      <c r="K538" s="13">
        <f t="shared" si="48"/>
        <v>5226000</v>
      </c>
      <c r="L538" s="12">
        <f t="shared" si="49"/>
        <v>7734000</v>
      </c>
    </row>
    <row r="539" spans="1:12" ht="90" x14ac:dyDescent="0.25">
      <c r="A539" s="57">
        <v>904025</v>
      </c>
      <c r="B539" s="58"/>
      <c r="C539" s="59" t="s">
        <v>5189</v>
      </c>
      <c r="D539" s="59"/>
      <c r="E539" s="60">
        <v>3.2</v>
      </c>
      <c r="F539" s="60">
        <v>1.5</v>
      </c>
      <c r="G539" s="60">
        <v>1.7</v>
      </c>
      <c r="H539" s="61">
        <v>0</v>
      </c>
      <c r="I539" s="13">
        <f t="shared" si="50"/>
        <v>2768250</v>
      </c>
      <c r="J539" s="12">
        <f t="shared" si="47"/>
        <v>11445000</v>
      </c>
      <c r="K539" s="13">
        <f t="shared" si="48"/>
        <v>6277000</v>
      </c>
      <c r="L539" s="12">
        <f t="shared" si="49"/>
        <v>10153000</v>
      </c>
    </row>
    <row r="540" spans="1:12" ht="54" x14ac:dyDescent="0.25">
      <c r="A540" s="57">
        <v>904030</v>
      </c>
      <c r="B540" s="58"/>
      <c r="C540" s="59" t="s">
        <v>5190</v>
      </c>
      <c r="D540" s="59"/>
      <c r="E540" s="60">
        <v>2.4</v>
      </c>
      <c r="F540" s="60">
        <v>1.4</v>
      </c>
      <c r="G540" s="60">
        <v>1</v>
      </c>
      <c r="H540" s="61">
        <v>0</v>
      </c>
      <c r="I540" s="13">
        <f t="shared" si="50"/>
        <v>1914900</v>
      </c>
      <c r="J540" s="12">
        <f t="shared" si="47"/>
        <v>7690000</v>
      </c>
      <c r="K540" s="13">
        <f t="shared" si="48"/>
        <v>4650000</v>
      </c>
      <c r="L540" s="12">
        <f t="shared" si="49"/>
        <v>6930000</v>
      </c>
    </row>
    <row r="541" spans="1:12" ht="72" x14ac:dyDescent="0.25">
      <c r="A541" s="57">
        <v>904035</v>
      </c>
      <c r="B541" s="58"/>
      <c r="C541" s="59" t="s">
        <v>5191</v>
      </c>
      <c r="D541" s="59"/>
      <c r="E541" s="60">
        <v>1.8</v>
      </c>
      <c r="F541" s="60">
        <v>1.3</v>
      </c>
      <c r="G541" s="60">
        <v>0.5</v>
      </c>
      <c r="H541" s="61">
        <v>0</v>
      </c>
      <c r="I541" s="13">
        <f t="shared" si="50"/>
        <v>1289550</v>
      </c>
      <c r="J541" s="12">
        <f t="shared" si="47"/>
        <v>4955000</v>
      </c>
      <c r="K541" s="13">
        <f t="shared" si="48"/>
        <v>3435000</v>
      </c>
      <c r="L541" s="12">
        <f t="shared" si="49"/>
        <v>4575000</v>
      </c>
    </row>
    <row r="542" spans="1:12" ht="54" x14ac:dyDescent="0.25">
      <c r="A542" s="57">
        <v>904036</v>
      </c>
      <c r="B542" s="58" t="s">
        <v>24</v>
      </c>
      <c r="C542" s="59" t="s">
        <v>5192</v>
      </c>
      <c r="D542" s="59" t="s">
        <v>5193</v>
      </c>
      <c r="E542" s="60">
        <v>3.3</v>
      </c>
      <c r="F542" s="60">
        <v>0</v>
      </c>
      <c r="G542" s="60">
        <v>3.3</v>
      </c>
      <c r="H542" s="61">
        <v>0</v>
      </c>
      <c r="I542" s="13">
        <f>F542*553500+G542*1140000</f>
        <v>3762000</v>
      </c>
      <c r="J542" s="12">
        <f>F542*1850000+G542*1140000</f>
        <v>3762000</v>
      </c>
      <c r="K542" s="13">
        <f>F542*1850000+G542*1140000</f>
        <v>3762000</v>
      </c>
      <c r="L542" s="12">
        <f>F542*1850000+G542*1140000</f>
        <v>3762000</v>
      </c>
    </row>
    <row r="543" spans="1:12" ht="90" x14ac:dyDescent="0.25">
      <c r="A543" s="57">
        <v>904040</v>
      </c>
      <c r="B543" s="58"/>
      <c r="C543" s="59" t="s">
        <v>5194</v>
      </c>
      <c r="D543" s="59"/>
      <c r="E543" s="60">
        <v>2.9</v>
      </c>
      <c r="F543" s="60">
        <v>1.2</v>
      </c>
      <c r="G543" s="60">
        <v>1.7</v>
      </c>
      <c r="H543" s="61">
        <v>0</v>
      </c>
      <c r="I543" s="13">
        <f t="shared" si="50"/>
        <v>2602200</v>
      </c>
      <c r="J543" s="12">
        <f t="shared" si="47"/>
        <v>10890000</v>
      </c>
      <c r="K543" s="13">
        <f t="shared" si="48"/>
        <v>5722000</v>
      </c>
      <c r="L543" s="12">
        <f t="shared" si="49"/>
        <v>9598000</v>
      </c>
    </row>
    <row r="544" spans="1:12" ht="54" x14ac:dyDescent="0.25">
      <c r="A544" s="57">
        <v>904045</v>
      </c>
      <c r="B544" s="58"/>
      <c r="C544" s="59" t="s">
        <v>5195</v>
      </c>
      <c r="D544" s="59"/>
      <c r="E544" s="60">
        <v>2.1</v>
      </c>
      <c r="F544" s="60">
        <v>1.1000000000000001</v>
      </c>
      <c r="G544" s="60">
        <v>1</v>
      </c>
      <c r="H544" s="61">
        <v>0</v>
      </c>
      <c r="I544" s="13">
        <f t="shared" si="50"/>
        <v>1748850</v>
      </c>
      <c r="J544" s="12">
        <f t="shared" si="47"/>
        <v>7135000</v>
      </c>
      <c r="K544" s="13">
        <f t="shared" si="48"/>
        <v>4095000</v>
      </c>
      <c r="L544" s="12">
        <f t="shared" si="49"/>
        <v>6375000</v>
      </c>
    </row>
    <row r="545" spans="1:12" ht="72" x14ac:dyDescent="0.25">
      <c r="A545" s="57">
        <v>904050</v>
      </c>
      <c r="B545" s="58"/>
      <c r="C545" s="59" t="s">
        <v>5196</v>
      </c>
      <c r="D545" s="59"/>
      <c r="E545" s="60">
        <v>1.5</v>
      </c>
      <c r="F545" s="60">
        <v>1</v>
      </c>
      <c r="G545" s="60">
        <v>0.5</v>
      </c>
      <c r="H545" s="61">
        <v>0</v>
      </c>
      <c r="I545" s="13">
        <f t="shared" si="50"/>
        <v>1123500</v>
      </c>
      <c r="J545" s="12">
        <f t="shared" si="47"/>
        <v>4400000</v>
      </c>
      <c r="K545" s="13">
        <f t="shared" si="48"/>
        <v>2880000</v>
      </c>
      <c r="L545" s="12">
        <f t="shared" si="49"/>
        <v>4020000</v>
      </c>
    </row>
    <row r="546" spans="1:12" ht="54" x14ac:dyDescent="0.25">
      <c r="A546" s="57">
        <v>904051</v>
      </c>
      <c r="B546" s="58" t="s">
        <v>24</v>
      </c>
      <c r="C546" s="59" t="s">
        <v>5192</v>
      </c>
      <c r="D546" s="59" t="s">
        <v>5197</v>
      </c>
      <c r="E546" s="60">
        <v>1</v>
      </c>
      <c r="F546" s="60">
        <v>0</v>
      </c>
      <c r="G546" s="60">
        <v>1</v>
      </c>
      <c r="H546" s="61">
        <v>0</v>
      </c>
      <c r="I546" s="13">
        <f>F546*553500+G546*1140000</f>
        <v>1140000</v>
      </c>
      <c r="J546" s="12">
        <f>F546*1850000+G546*1140000</f>
        <v>1140000</v>
      </c>
      <c r="K546" s="13">
        <f>F546*1850000+G546*1140000</f>
        <v>1140000</v>
      </c>
      <c r="L546" s="12">
        <f>F546*1850000+G546*1140000</f>
        <v>1140000</v>
      </c>
    </row>
    <row r="547" spans="1:12" ht="234" x14ac:dyDescent="0.25">
      <c r="A547" s="57">
        <v>905005</v>
      </c>
      <c r="B547" s="58" t="s">
        <v>16</v>
      </c>
      <c r="C547" s="59" t="s">
        <v>5198</v>
      </c>
      <c r="D547" s="59"/>
      <c r="E547" s="60">
        <v>0.27</v>
      </c>
      <c r="F547" s="60">
        <v>0.2</v>
      </c>
      <c r="G547" s="60">
        <v>7.0000000000000007E-2</v>
      </c>
      <c r="H547" s="61">
        <v>0</v>
      </c>
      <c r="I547" s="13">
        <f t="shared" si="50"/>
        <v>190500</v>
      </c>
      <c r="J547" s="12">
        <f t="shared" si="47"/>
        <v>727000</v>
      </c>
      <c r="K547" s="13">
        <f t="shared" si="48"/>
        <v>514200</v>
      </c>
      <c r="L547" s="12">
        <f t="shared" si="49"/>
        <v>673800</v>
      </c>
    </row>
    <row r="548" spans="1:12" ht="180" x14ac:dyDescent="0.25">
      <c r="A548" s="57">
        <v>905010</v>
      </c>
      <c r="B548" s="58" t="s">
        <v>16</v>
      </c>
      <c r="C548" s="59" t="s">
        <v>6725</v>
      </c>
      <c r="D548" s="59"/>
      <c r="E548" s="60">
        <v>0.27</v>
      </c>
      <c r="F548" s="60">
        <v>0.2</v>
      </c>
      <c r="G548" s="60">
        <v>7.0000000000000007E-2</v>
      </c>
      <c r="H548" s="61">
        <v>0</v>
      </c>
      <c r="I548" s="13">
        <f t="shared" si="50"/>
        <v>190500</v>
      </c>
      <c r="J548" s="12">
        <f t="shared" si="47"/>
        <v>727000</v>
      </c>
      <c r="K548" s="13">
        <f t="shared" si="48"/>
        <v>514200</v>
      </c>
      <c r="L548" s="12">
        <f t="shared" si="49"/>
        <v>673800</v>
      </c>
    </row>
    <row r="549" spans="1:12" ht="216" x14ac:dyDescent="0.25">
      <c r="A549" s="57">
        <v>905015</v>
      </c>
      <c r="B549" s="58" t="s">
        <v>16</v>
      </c>
      <c r="C549" s="59" t="s">
        <v>6726</v>
      </c>
      <c r="D549" s="59"/>
      <c r="E549" s="60">
        <v>3.5000000000000003E-2</v>
      </c>
      <c r="F549" s="60">
        <v>0.03</v>
      </c>
      <c r="G549" s="60">
        <v>5.0000000000000001E-3</v>
      </c>
      <c r="H549" s="61">
        <v>0</v>
      </c>
      <c r="I549" s="13">
        <f t="shared" si="50"/>
        <v>22305</v>
      </c>
      <c r="J549" s="12">
        <f t="shared" si="47"/>
        <v>81000</v>
      </c>
      <c r="K549" s="13">
        <f t="shared" si="48"/>
        <v>65800</v>
      </c>
      <c r="L549" s="12">
        <f t="shared" si="49"/>
        <v>77200</v>
      </c>
    </row>
    <row r="550" spans="1:12" ht="252" x14ac:dyDescent="0.25">
      <c r="A550" s="57">
        <v>905020</v>
      </c>
      <c r="B550" s="58" t="s">
        <v>16</v>
      </c>
      <c r="C550" s="59" t="s">
        <v>6727</v>
      </c>
      <c r="D550" s="59"/>
      <c r="E550" s="60">
        <v>0.25</v>
      </c>
      <c r="F550" s="60">
        <v>0.2</v>
      </c>
      <c r="G550" s="60">
        <v>0.05</v>
      </c>
      <c r="H550" s="61">
        <v>0</v>
      </c>
      <c r="I550" s="13">
        <f t="shared" si="50"/>
        <v>167700</v>
      </c>
      <c r="J550" s="12">
        <f t="shared" si="47"/>
        <v>625000</v>
      </c>
      <c r="K550" s="13">
        <f t="shared" si="48"/>
        <v>473000</v>
      </c>
      <c r="L550" s="12">
        <f t="shared" si="49"/>
        <v>587000</v>
      </c>
    </row>
    <row r="551" spans="1:12" ht="270" x14ac:dyDescent="0.25">
      <c r="A551" s="57">
        <v>905025</v>
      </c>
      <c r="B551" s="58" t="s">
        <v>70</v>
      </c>
      <c r="C551" s="59" t="s">
        <v>5199</v>
      </c>
      <c r="D551" s="59"/>
      <c r="E551" s="60">
        <v>0.04</v>
      </c>
      <c r="F551" s="60">
        <v>0.02</v>
      </c>
      <c r="G551" s="60">
        <v>0.02</v>
      </c>
      <c r="H551" s="61">
        <v>0</v>
      </c>
      <c r="I551" s="13">
        <f t="shared" si="50"/>
        <v>33870</v>
      </c>
      <c r="J551" s="12">
        <f t="shared" si="47"/>
        <v>139000</v>
      </c>
      <c r="K551" s="13">
        <f t="shared" si="48"/>
        <v>78200</v>
      </c>
      <c r="L551" s="12">
        <f t="shared" si="49"/>
        <v>123800</v>
      </c>
    </row>
    <row r="552" spans="1:12" ht="90" x14ac:dyDescent="0.25">
      <c r="A552" s="57">
        <v>905030</v>
      </c>
      <c r="B552" s="58" t="s">
        <v>16</v>
      </c>
      <c r="C552" s="59" t="s">
        <v>5200</v>
      </c>
      <c r="D552" s="59" t="s">
        <v>5201</v>
      </c>
      <c r="E552" s="60">
        <v>0.7</v>
      </c>
      <c r="F552" s="60">
        <v>0.6</v>
      </c>
      <c r="G552" s="60">
        <v>0.1</v>
      </c>
      <c r="H552" s="61">
        <v>0</v>
      </c>
      <c r="I552" s="13">
        <f t="shared" si="50"/>
        <v>446100</v>
      </c>
      <c r="J552" s="12">
        <f t="shared" si="47"/>
        <v>1620000</v>
      </c>
      <c r="K552" s="13">
        <f t="shared" si="48"/>
        <v>1316000</v>
      </c>
      <c r="L552" s="12">
        <f t="shared" si="49"/>
        <v>1544000</v>
      </c>
    </row>
    <row r="553" spans="1:12" ht="72" x14ac:dyDescent="0.25">
      <c r="A553" s="57">
        <v>905035</v>
      </c>
      <c r="B553" s="58" t="s">
        <v>16</v>
      </c>
      <c r="C553" s="59" t="s">
        <v>6728</v>
      </c>
      <c r="D553" s="59"/>
      <c r="E553" s="60">
        <v>0.65</v>
      </c>
      <c r="F553" s="60">
        <v>0.25</v>
      </c>
      <c r="G553" s="60">
        <v>0.4</v>
      </c>
      <c r="H553" s="61">
        <v>0</v>
      </c>
      <c r="I553" s="13">
        <f>F553*553500+G553*1140000*2</f>
        <v>1050375</v>
      </c>
      <c r="J553" s="12">
        <f>F553*553500+G553*1140000*2</f>
        <v>1050375</v>
      </c>
      <c r="K553" s="13">
        <f>F553*553500+G553*1140000*2</f>
        <v>1050375</v>
      </c>
      <c r="L553" s="12">
        <f>F553*553500+G553*1140000*2</f>
        <v>1050375</v>
      </c>
    </row>
    <row r="554" spans="1:12" ht="306" x14ac:dyDescent="0.25">
      <c r="A554" s="57">
        <v>940000</v>
      </c>
      <c r="B554" s="58" t="s">
        <v>16</v>
      </c>
      <c r="C554" s="59" t="s">
        <v>5202</v>
      </c>
      <c r="D554" s="59" t="s">
        <v>5203</v>
      </c>
      <c r="E554" s="60">
        <v>197.4</v>
      </c>
      <c r="F554" s="60">
        <v>43.4</v>
      </c>
      <c r="G554" s="60">
        <v>154</v>
      </c>
      <c r="H554" s="61">
        <v>0</v>
      </c>
      <c r="I554" s="13">
        <f t="shared" ref="I554:I559" si="51">F554*553500+G554*1140000*2</f>
        <v>375141900</v>
      </c>
      <c r="J554" s="12">
        <f t="shared" ref="J554:J559" si="52">F554*553500+G554*1140000*2</f>
        <v>375141900</v>
      </c>
      <c r="K554" s="13">
        <f t="shared" ref="K554:K559" si="53">F554*553500+G554*1140000*2</f>
        <v>375141900</v>
      </c>
      <c r="L554" s="12">
        <f t="shared" ref="L554:L559" si="54">F554*553500+G554*1140000*2</f>
        <v>375141900</v>
      </c>
    </row>
    <row r="555" spans="1:12" ht="306" x14ac:dyDescent="0.25">
      <c r="A555" s="57">
        <v>940005</v>
      </c>
      <c r="B555" s="58" t="s">
        <v>16</v>
      </c>
      <c r="C555" s="59" t="s">
        <v>5204</v>
      </c>
      <c r="D555" s="59" t="s">
        <v>5203</v>
      </c>
      <c r="E555" s="60">
        <v>98.7</v>
      </c>
      <c r="F555" s="60">
        <v>21.7</v>
      </c>
      <c r="G555" s="60">
        <v>77</v>
      </c>
      <c r="H555" s="61">
        <v>0</v>
      </c>
      <c r="I555" s="13">
        <f t="shared" si="51"/>
        <v>187570950</v>
      </c>
      <c r="J555" s="12">
        <f t="shared" si="52"/>
        <v>187570950</v>
      </c>
      <c r="K555" s="13">
        <f t="shared" si="53"/>
        <v>187570950</v>
      </c>
      <c r="L555" s="12">
        <f t="shared" si="54"/>
        <v>187570950</v>
      </c>
    </row>
    <row r="556" spans="1:12" ht="306" x14ac:dyDescent="0.25">
      <c r="A556" s="57">
        <v>940010</v>
      </c>
      <c r="B556" s="58" t="s">
        <v>16</v>
      </c>
      <c r="C556" s="59" t="s">
        <v>5205</v>
      </c>
      <c r="D556" s="59" t="s">
        <v>5203</v>
      </c>
      <c r="E556" s="60">
        <v>29.6</v>
      </c>
      <c r="F556" s="60">
        <v>6.5</v>
      </c>
      <c r="G556" s="60">
        <v>23.1</v>
      </c>
      <c r="H556" s="61">
        <v>0</v>
      </c>
      <c r="I556" s="13">
        <f t="shared" si="51"/>
        <v>56265750</v>
      </c>
      <c r="J556" s="12">
        <f t="shared" si="52"/>
        <v>56265750</v>
      </c>
      <c r="K556" s="13">
        <f t="shared" si="53"/>
        <v>56265750</v>
      </c>
      <c r="L556" s="12">
        <f t="shared" si="54"/>
        <v>56265750</v>
      </c>
    </row>
    <row r="557" spans="1:12" ht="306" x14ac:dyDescent="0.25">
      <c r="A557" s="57">
        <v>940015</v>
      </c>
      <c r="B557" s="58" t="s">
        <v>16</v>
      </c>
      <c r="C557" s="59" t="s">
        <v>5206</v>
      </c>
      <c r="D557" s="59" t="s">
        <v>5203</v>
      </c>
      <c r="E557" s="60">
        <v>19.7</v>
      </c>
      <c r="F557" s="60">
        <v>4.3</v>
      </c>
      <c r="G557" s="60">
        <v>15.4</v>
      </c>
      <c r="H557" s="61">
        <v>0</v>
      </c>
      <c r="I557" s="13">
        <f t="shared" si="51"/>
        <v>37492050</v>
      </c>
      <c r="J557" s="12">
        <f t="shared" si="52"/>
        <v>37492050</v>
      </c>
      <c r="K557" s="13">
        <f t="shared" si="53"/>
        <v>37492050</v>
      </c>
      <c r="L557" s="12">
        <f t="shared" si="54"/>
        <v>37492050</v>
      </c>
    </row>
    <row r="558" spans="1:12" ht="306" x14ac:dyDescent="0.25">
      <c r="A558" s="57">
        <v>940020</v>
      </c>
      <c r="B558" s="58" t="s">
        <v>16</v>
      </c>
      <c r="C558" s="59" t="s">
        <v>5207</v>
      </c>
      <c r="D558" s="59" t="s">
        <v>5203</v>
      </c>
      <c r="E558" s="60">
        <v>98.7</v>
      </c>
      <c r="F558" s="60">
        <v>21.7</v>
      </c>
      <c r="G558" s="60">
        <v>77</v>
      </c>
      <c r="H558" s="61">
        <v>0</v>
      </c>
      <c r="I558" s="13">
        <f t="shared" si="51"/>
        <v>187570950</v>
      </c>
      <c r="J558" s="12">
        <f t="shared" si="52"/>
        <v>187570950</v>
      </c>
      <c r="K558" s="13">
        <f t="shared" si="53"/>
        <v>187570950</v>
      </c>
      <c r="L558" s="12">
        <f t="shared" si="54"/>
        <v>187570950</v>
      </c>
    </row>
    <row r="559" spans="1:12" ht="306" x14ac:dyDescent="0.25">
      <c r="A559" s="57">
        <v>940025</v>
      </c>
      <c r="B559" s="58" t="s">
        <v>16</v>
      </c>
      <c r="C559" s="59" t="s">
        <v>5208</v>
      </c>
      <c r="D559" s="59" t="s">
        <v>5203</v>
      </c>
      <c r="E559" s="60">
        <v>148</v>
      </c>
      <c r="F559" s="60">
        <v>32.5</v>
      </c>
      <c r="G559" s="60">
        <v>115.5</v>
      </c>
      <c r="H559" s="61">
        <v>0</v>
      </c>
      <c r="I559" s="13">
        <f t="shared" si="51"/>
        <v>281328750</v>
      </c>
      <c r="J559" s="12">
        <f t="shared" si="52"/>
        <v>281328750</v>
      </c>
      <c r="K559" s="13">
        <f t="shared" si="53"/>
        <v>281328750</v>
      </c>
      <c r="L559" s="12">
        <f t="shared" si="54"/>
        <v>281328750</v>
      </c>
    </row>
    <row r="560" spans="1:12" ht="306" x14ac:dyDescent="0.25">
      <c r="A560" s="57">
        <v>940030</v>
      </c>
      <c r="B560" s="58" t="s">
        <v>16</v>
      </c>
      <c r="C560" s="59" t="s">
        <v>5209</v>
      </c>
      <c r="D560" s="59" t="s">
        <v>5203</v>
      </c>
      <c r="E560" s="60">
        <v>29.6</v>
      </c>
      <c r="F560" s="60">
        <v>6.5</v>
      </c>
      <c r="G560" s="60">
        <v>23.1</v>
      </c>
      <c r="H560" s="61">
        <v>0</v>
      </c>
      <c r="I560" s="13">
        <f t="shared" si="50"/>
        <v>29931750</v>
      </c>
      <c r="J560" s="12">
        <f t="shared" si="47"/>
        <v>129835000</v>
      </c>
      <c r="K560" s="13">
        <f t="shared" si="48"/>
        <v>59611000</v>
      </c>
      <c r="L560" s="12">
        <f t="shared" si="49"/>
        <v>112279000</v>
      </c>
    </row>
    <row r="561" spans="1:12" ht="144" x14ac:dyDescent="0.25">
      <c r="A561" s="57">
        <v>960000</v>
      </c>
      <c r="B561" s="58"/>
      <c r="C561" s="59" t="s">
        <v>6729</v>
      </c>
      <c r="D561" s="59" t="s">
        <v>6730</v>
      </c>
      <c r="E561" s="60">
        <v>2.5</v>
      </c>
      <c r="F561" s="60">
        <v>0</v>
      </c>
      <c r="G561" s="60">
        <v>2.5</v>
      </c>
      <c r="H561" s="61">
        <v>0</v>
      </c>
      <c r="I561" s="13">
        <f t="shared" si="50"/>
        <v>2850000</v>
      </c>
      <c r="J561" s="12">
        <f t="shared" si="47"/>
        <v>12750000</v>
      </c>
      <c r="K561" s="13">
        <f t="shared" si="48"/>
        <v>5150000</v>
      </c>
      <c r="L561" s="12">
        <f t="shared" si="49"/>
        <v>10850000</v>
      </c>
    </row>
  </sheetData>
  <autoFilter ref="A1:L561" xr:uid="{D86EACC6-E2E1-45F9-8E8F-15719BF76D2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0F59-7A68-416D-BD4E-949050C4DD3E}">
  <dimension ref="A1:R58"/>
  <sheetViews>
    <sheetView rightToLeft="1" workbookViewId="0"/>
  </sheetViews>
  <sheetFormatPr defaultRowHeight="15" x14ac:dyDescent="0.25"/>
  <cols>
    <col min="1" max="1" width="13.7109375" bestFit="1" customWidth="1"/>
    <col min="2" max="2" width="8.7109375" bestFit="1" customWidth="1"/>
    <col min="3" max="3" width="29" customWidth="1"/>
    <col min="4" max="4" width="29.85546875" customWidth="1"/>
    <col min="5" max="5" width="6.42578125" bestFit="1" customWidth="1"/>
    <col min="6" max="6" width="7.42578125" bestFit="1" customWidth="1"/>
    <col min="7" max="7" width="5.140625" bestFit="1" customWidth="1"/>
    <col min="8" max="8" width="15.85546875" bestFit="1" customWidth="1"/>
    <col min="9" max="12" width="16.42578125" customWidth="1"/>
    <col min="13" max="19" width="24.140625" customWidth="1"/>
  </cols>
  <sheetData>
    <row r="1" spans="1:18" ht="63" x14ac:dyDescent="0.25">
      <c r="A1" s="27" t="s">
        <v>4588</v>
      </c>
      <c r="B1" s="28" t="s">
        <v>2</v>
      </c>
      <c r="C1" s="28" t="s">
        <v>4589</v>
      </c>
      <c r="D1" s="28" t="s">
        <v>3</v>
      </c>
      <c r="E1" s="28" t="s">
        <v>4</v>
      </c>
      <c r="F1" s="28" t="s">
        <v>5</v>
      </c>
      <c r="G1" s="28" t="s">
        <v>6</v>
      </c>
      <c r="H1" s="28" t="s">
        <v>7</v>
      </c>
      <c r="I1" s="29" t="s">
        <v>5211</v>
      </c>
      <c r="J1" s="30" t="s">
        <v>5212</v>
      </c>
      <c r="K1" s="29" t="s">
        <v>5213</v>
      </c>
      <c r="L1" s="30" t="s">
        <v>5214</v>
      </c>
      <c r="M1" s="29" t="s">
        <v>5215</v>
      </c>
      <c r="N1" s="30" t="s">
        <v>5216</v>
      </c>
      <c r="O1" s="29" t="s">
        <v>5217</v>
      </c>
      <c r="P1" s="30" t="s">
        <v>5218</v>
      </c>
      <c r="Q1" s="29" t="s">
        <v>5219</v>
      </c>
      <c r="R1" s="30" t="s">
        <v>5220</v>
      </c>
    </row>
    <row r="2" spans="1:18" ht="75" x14ac:dyDescent="0.25">
      <c r="A2" s="31">
        <v>100015</v>
      </c>
      <c r="B2" s="1"/>
      <c r="C2" s="2" t="s">
        <v>2221</v>
      </c>
      <c r="D2" s="7" t="s">
        <v>15</v>
      </c>
      <c r="E2" s="32">
        <v>4</v>
      </c>
      <c r="F2" s="33">
        <v>4</v>
      </c>
      <c r="G2" s="33">
        <v>0</v>
      </c>
      <c r="H2" s="34">
        <v>4</v>
      </c>
      <c r="I2" s="35">
        <f>(F2*1850000)+(G2*5100000)</f>
        <v>7400000</v>
      </c>
      <c r="J2" s="36">
        <f>(H2*1850000)</f>
        <v>7400000</v>
      </c>
      <c r="K2" s="35">
        <f>(F2*553500)+(G2*1140000)</f>
        <v>2214000</v>
      </c>
      <c r="L2" s="36">
        <f>H2*553500</f>
        <v>2214000</v>
      </c>
      <c r="M2" s="35">
        <f>(F2*553500*2)+(G2*1140000)</f>
        <v>4428000</v>
      </c>
      <c r="N2" s="37">
        <f>H2*553500*2</f>
        <v>4428000</v>
      </c>
      <c r="O2" s="35">
        <f>(F2*1850000)+(G2*1140000)</f>
        <v>7400000</v>
      </c>
      <c r="P2" s="37">
        <f>H2*1850000</f>
        <v>7400000</v>
      </c>
      <c r="Q2" s="35">
        <f>(F2*1850000*2)+(G2*1140000)</f>
        <v>14800000</v>
      </c>
      <c r="R2" s="37">
        <f>H2*1850000*2</f>
        <v>14800000</v>
      </c>
    </row>
    <row r="3" spans="1:18" ht="75" x14ac:dyDescent="0.25">
      <c r="A3" s="38">
        <v>100020</v>
      </c>
      <c r="B3" s="1"/>
      <c r="C3" s="2" t="s">
        <v>18</v>
      </c>
      <c r="D3" s="7" t="s">
        <v>151</v>
      </c>
      <c r="E3" s="32">
        <v>7</v>
      </c>
      <c r="F3" s="33">
        <v>7</v>
      </c>
      <c r="G3" s="33">
        <v>0</v>
      </c>
      <c r="H3" s="34">
        <v>4</v>
      </c>
      <c r="I3" s="35">
        <f t="shared" ref="I3:I58" si="0">(F3*1850000)+(G3*5100000)</f>
        <v>12950000</v>
      </c>
      <c r="J3" s="36">
        <f t="shared" ref="J3:J58" si="1">(H3*1850000)</f>
        <v>7400000</v>
      </c>
      <c r="K3" s="35">
        <f t="shared" ref="K3:K58" si="2">(F3*553500)+(G3*1140000)</f>
        <v>3874500</v>
      </c>
      <c r="L3" s="36">
        <f t="shared" ref="L3:L58" si="3">H3*553500</f>
        <v>2214000</v>
      </c>
      <c r="M3" s="35">
        <f t="shared" ref="M3:M58" si="4">(F3*553500*2)+(G3*1140000)</f>
        <v>7749000</v>
      </c>
      <c r="N3" s="37">
        <f t="shared" ref="N3:N58" si="5">H3*553500*2</f>
        <v>4428000</v>
      </c>
      <c r="O3" s="35">
        <f t="shared" ref="O3:O58" si="6">(F3*1850000)+(G3*1140000)</f>
        <v>12950000</v>
      </c>
      <c r="P3" s="37">
        <f t="shared" ref="P3:P58" si="7">H3*1850000</f>
        <v>7400000</v>
      </c>
      <c r="Q3" s="35">
        <f t="shared" ref="Q3:Q58" si="8">(F3*1850000*2)+(G3*1140000)</f>
        <v>25900000</v>
      </c>
      <c r="R3" s="37">
        <f t="shared" ref="R3:R58" si="9">H3*1850000*2</f>
        <v>14800000</v>
      </c>
    </row>
    <row r="4" spans="1:18" ht="56.25" x14ac:dyDescent="0.25">
      <c r="A4" s="38">
        <v>100050</v>
      </c>
      <c r="B4" s="1"/>
      <c r="C4" s="2" t="s">
        <v>2225</v>
      </c>
      <c r="D4" s="7" t="s">
        <v>151</v>
      </c>
      <c r="E4" s="32">
        <v>3</v>
      </c>
      <c r="F4" s="33">
        <v>3</v>
      </c>
      <c r="G4" s="33">
        <v>0</v>
      </c>
      <c r="H4" s="34">
        <v>4</v>
      </c>
      <c r="I4" s="35">
        <f t="shared" si="0"/>
        <v>5550000</v>
      </c>
      <c r="J4" s="36">
        <f t="shared" si="1"/>
        <v>7400000</v>
      </c>
      <c r="K4" s="35">
        <f t="shared" si="2"/>
        <v>1660500</v>
      </c>
      <c r="L4" s="36">
        <f t="shared" si="3"/>
        <v>2214000</v>
      </c>
      <c r="M4" s="35">
        <f t="shared" si="4"/>
        <v>3321000</v>
      </c>
      <c r="N4" s="37">
        <f t="shared" si="5"/>
        <v>4428000</v>
      </c>
      <c r="O4" s="35">
        <f t="shared" si="6"/>
        <v>5550000</v>
      </c>
      <c r="P4" s="37">
        <f t="shared" si="7"/>
        <v>7400000</v>
      </c>
      <c r="Q4" s="35">
        <f t="shared" si="8"/>
        <v>11100000</v>
      </c>
      <c r="R4" s="37">
        <f t="shared" si="9"/>
        <v>14800000</v>
      </c>
    </row>
    <row r="5" spans="1:18" ht="37.5" x14ac:dyDescent="0.25">
      <c r="A5" s="38">
        <v>100055</v>
      </c>
      <c r="B5" s="1" t="s">
        <v>24</v>
      </c>
      <c r="C5" s="2" t="s">
        <v>25</v>
      </c>
      <c r="D5" s="7" t="s">
        <v>151</v>
      </c>
      <c r="E5" s="32">
        <v>2</v>
      </c>
      <c r="F5" s="33">
        <v>2</v>
      </c>
      <c r="G5" s="33">
        <v>0</v>
      </c>
      <c r="H5" s="34">
        <v>0</v>
      </c>
      <c r="I5" s="35">
        <f t="shared" si="0"/>
        <v>3700000</v>
      </c>
      <c r="J5" s="36">
        <f t="shared" si="1"/>
        <v>0</v>
      </c>
      <c r="K5" s="35">
        <f t="shared" si="2"/>
        <v>1107000</v>
      </c>
      <c r="L5" s="36">
        <f t="shared" si="3"/>
        <v>0</v>
      </c>
      <c r="M5" s="35">
        <f t="shared" si="4"/>
        <v>2214000</v>
      </c>
      <c r="N5" s="37">
        <f t="shared" si="5"/>
        <v>0</v>
      </c>
      <c r="O5" s="35">
        <f t="shared" si="6"/>
        <v>3700000</v>
      </c>
      <c r="P5" s="37">
        <f t="shared" si="7"/>
        <v>0</v>
      </c>
      <c r="Q5" s="35">
        <f t="shared" si="8"/>
        <v>7400000</v>
      </c>
      <c r="R5" s="37">
        <f t="shared" si="9"/>
        <v>0</v>
      </c>
    </row>
    <row r="6" spans="1:18" ht="56.25" x14ac:dyDescent="0.25">
      <c r="A6" s="38">
        <v>100085</v>
      </c>
      <c r="B6" s="1"/>
      <c r="C6" s="2" t="s">
        <v>2228</v>
      </c>
      <c r="D6" s="7" t="s">
        <v>30</v>
      </c>
      <c r="E6" s="32">
        <v>2</v>
      </c>
      <c r="F6" s="33">
        <v>2</v>
      </c>
      <c r="G6" s="33">
        <v>0</v>
      </c>
      <c r="H6" s="34">
        <v>4</v>
      </c>
      <c r="I6" s="35">
        <f t="shared" si="0"/>
        <v>3700000</v>
      </c>
      <c r="J6" s="36">
        <f t="shared" si="1"/>
        <v>7400000</v>
      </c>
      <c r="K6" s="35">
        <f t="shared" si="2"/>
        <v>1107000</v>
      </c>
      <c r="L6" s="36">
        <f t="shared" si="3"/>
        <v>2214000</v>
      </c>
      <c r="M6" s="35">
        <f t="shared" si="4"/>
        <v>2214000</v>
      </c>
      <c r="N6" s="37">
        <f t="shared" si="5"/>
        <v>4428000</v>
      </c>
      <c r="O6" s="35">
        <f t="shared" si="6"/>
        <v>3700000</v>
      </c>
      <c r="P6" s="37">
        <f t="shared" si="7"/>
        <v>7400000</v>
      </c>
      <c r="Q6" s="35">
        <f t="shared" si="8"/>
        <v>7400000</v>
      </c>
      <c r="R6" s="37">
        <f t="shared" si="9"/>
        <v>14800000</v>
      </c>
    </row>
    <row r="7" spans="1:18" ht="56.25" x14ac:dyDescent="0.25">
      <c r="A7" s="31">
        <v>100087</v>
      </c>
      <c r="B7" s="1"/>
      <c r="C7" s="2" t="s">
        <v>2229</v>
      </c>
      <c r="D7" s="7" t="s">
        <v>30</v>
      </c>
      <c r="E7" s="32">
        <v>3</v>
      </c>
      <c r="F7" s="33">
        <v>3</v>
      </c>
      <c r="G7" s="33">
        <v>0</v>
      </c>
      <c r="H7" s="34">
        <v>4</v>
      </c>
      <c r="I7" s="35">
        <f t="shared" si="0"/>
        <v>5550000</v>
      </c>
      <c r="J7" s="36">
        <f t="shared" si="1"/>
        <v>7400000</v>
      </c>
      <c r="K7" s="35">
        <f t="shared" si="2"/>
        <v>1660500</v>
      </c>
      <c r="L7" s="36">
        <f t="shared" si="3"/>
        <v>2214000</v>
      </c>
      <c r="M7" s="35">
        <f t="shared" si="4"/>
        <v>3321000</v>
      </c>
      <c r="N7" s="37">
        <f t="shared" si="5"/>
        <v>4428000</v>
      </c>
      <c r="O7" s="35">
        <f t="shared" si="6"/>
        <v>5550000</v>
      </c>
      <c r="P7" s="37">
        <f t="shared" si="7"/>
        <v>7400000</v>
      </c>
      <c r="Q7" s="35">
        <f t="shared" si="8"/>
        <v>11100000</v>
      </c>
      <c r="R7" s="37">
        <f t="shared" si="9"/>
        <v>14800000</v>
      </c>
    </row>
    <row r="8" spans="1:18" ht="56.25" x14ac:dyDescent="0.25">
      <c r="A8" s="31">
        <v>100090</v>
      </c>
      <c r="B8" s="1"/>
      <c r="C8" s="2" t="s">
        <v>31</v>
      </c>
      <c r="D8" s="7" t="s">
        <v>151</v>
      </c>
      <c r="E8" s="32">
        <v>6</v>
      </c>
      <c r="F8" s="33">
        <v>6</v>
      </c>
      <c r="G8" s="33">
        <v>0</v>
      </c>
      <c r="H8" s="34">
        <v>4</v>
      </c>
      <c r="I8" s="35">
        <f t="shared" si="0"/>
        <v>11100000</v>
      </c>
      <c r="J8" s="36">
        <f t="shared" si="1"/>
        <v>7400000</v>
      </c>
      <c r="K8" s="35">
        <f t="shared" si="2"/>
        <v>3321000</v>
      </c>
      <c r="L8" s="36">
        <f t="shared" si="3"/>
        <v>2214000</v>
      </c>
      <c r="M8" s="35">
        <f t="shared" si="4"/>
        <v>6642000</v>
      </c>
      <c r="N8" s="37">
        <f t="shared" si="5"/>
        <v>4428000</v>
      </c>
      <c r="O8" s="35">
        <f t="shared" si="6"/>
        <v>11100000</v>
      </c>
      <c r="P8" s="37">
        <f t="shared" si="7"/>
        <v>7400000</v>
      </c>
      <c r="Q8" s="35">
        <f t="shared" si="8"/>
        <v>22200000</v>
      </c>
      <c r="R8" s="37">
        <f t="shared" si="9"/>
        <v>14800000</v>
      </c>
    </row>
    <row r="9" spans="1:18" ht="21" x14ac:dyDescent="0.25">
      <c r="A9" s="31">
        <v>100092</v>
      </c>
      <c r="B9" s="1" t="s">
        <v>16</v>
      </c>
      <c r="C9" s="2" t="s">
        <v>32</v>
      </c>
      <c r="D9" s="7" t="s">
        <v>151</v>
      </c>
      <c r="E9" s="32">
        <v>4.5</v>
      </c>
      <c r="F9" s="33">
        <v>3</v>
      </c>
      <c r="G9" s="33">
        <v>1.5</v>
      </c>
      <c r="H9" s="34">
        <v>4</v>
      </c>
      <c r="I9" s="35">
        <f t="shared" si="0"/>
        <v>13200000</v>
      </c>
      <c r="J9" s="36">
        <f t="shared" si="1"/>
        <v>7400000</v>
      </c>
      <c r="K9" s="35">
        <f t="shared" si="2"/>
        <v>3370500</v>
      </c>
      <c r="L9" s="36">
        <f t="shared" si="3"/>
        <v>2214000</v>
      </c>
      <c r="M9" s="35">
        <f t="shared" si="4"/>
        <v>5031000</v>
      </c>
      <c r="N9" s="37">
        <f t="shared" si="5"/>
        <v>4428000</v>
      </c>
      <c r="O9" s="35">
        <f t="shared" si="6"/>
        <v>7260000</v>
      </c>
      <c r="P9" s="37">
        <f t="shared" si="7"/>
        <v>7400000</v>
      </c>
      <c r="Q9" s="35">
        <f t="shared" si="8"/>
        <v>12810000</v>
      </c>
      <c r="R9" s="37">
        <f t="shared" si="9"/>
        <v>14800000</v>
      </c>
    </row>
    <row r="10" spans="1:18" ht="75" x14ac:dyDescent="0.25">
      <c r="A10" s="38">
        <v>100150</v>
      </c>
      <c r="B10" s="1"/>
      <c r="C10" s="2" t="s">
        <v>2240</v>
      </c>
      <c r="D10" s="7" t="s">
        <v>151</v>
      </c>
      <c r="E10" s="32">
        <v>5</v>
      </c>
      <c r="F10" s="33">
        <v>5</v>
      </c>
      <c r="G10" s="33">
        <v>0</v>
      </c>
      <c r="H10" s="34">
        <v>4</v>
      </c>
      <c r="I10" s="35">
        <f t="shared" si="0"/>
        <v>9250000</v>
      </c>
      <c r="J10" s="36">
        <f t="shared" si="1"/>
        <v>7400000</v>
      </c>
      <c r="K10" s="35">
        <f t="shared" si="2"/>
        <v>2767500</v>
      </c>
      <c r="L10" s="36">
        <f t="shared" si="3"/>
        <v>2214000</v>
      </c>
      <c r="M10" s="35">
        <f t="shared" si="4"/>
        <v>5535000</v>
      </c>
      <c r="N10" s="37">
        <f t="shared" si="5"/>
        <v>4428000</v>
      </c>
      <c r="O10" s="35">
        <f t="shared" si="6"/>
        <v>9250000</v>
      </c>
      <c r="P10" s="37">
        <f t="shared" si="7"/>
        <v>7400000</v>
      </c>
      <c r="Q10" s="35">
        <f t="shared" si="8"/>
        <v>18500000</v>
      </c>
      <c r="R10" s="37">
        <f t="shared" si="9"/>
        <v>14800000</v>
      </c>
    </row>
    <row r="11" spans="1:18" ht="21" x14ac:dyDescent="0.25">
      <c r="A11" s="38">
        <v>100155</v>
      </c>
      <c r="B11" s="1"/>
      <c r="C11" s="2" t="s">
        <v>2241</v>
      </c>
      <c r="D11" s="7" t="s">
        <v>151</v>
      </c>
      <c r="E11" s="32">
        <v>9</v>
      </c>
      <c r="F11" s="33">
        <v>9</v>
      </c>
      <c r="G11" s="33">
        <v>0</v>
      </c>
      <c r="H11" s="34">
        <v>4</v>
      </c>
      <c r="I11" s="35">
        <f t="shared" si="0"/>
        <v>16650000</v>
      </c>
      <c r="J11" s="36">
        <f t="shared" si="1"/>
        <v>7400000</v>
      </c>
      <c r="K11" s="35">
        <f t="shared" si="2"/>
        <v>4981500</v>
      </c>
      <c r="L11" s="36">
        <f t="shared" si="3"/>
        <v>2214000</v>
      </c>
      <c r="M11" s="35">
        <f t="shared" si="4"/>
        <v>9963000</v>
      </c>
      <c r="N11" s="37">
        <f t="shared" si="5"/>
        <v>4428000</v>
      </c>
      <c r="O11" s="35">
        <f t="shared" si="6"/>
        <v>16650000</v>
      </c>
      <c r="P11" s="37">
        <f t="shared" si="7"/>
        <v>7400000</v>
      </c>
      <c r="Q11" s="35">
        <f t="shared" si="8"/>
        <v>33300000</v>
      </c>
      <c r="R11" s="37">
        <f t="shared" si="9"/>
        <v>14800000</v>
      </c>
    </row>
    <row r="12" spans="1:18" ht="37.5" x14ac:dyDescent="0.25">
      <c r="A12" s="31">
        <v>100165</v>
      </c>
      <c r="B12" s="1"/>
      <c r="C12" s="2" t="s">
        <v>2244</v>
      </c>
      <c r="D12" s="7" t="s">
        <v>151</v>
      </c>
      <c r="E12" s="32">
        <v>3</v>
      </c>
      <c r="F12" s="33">
        <v>3</v>
      </c>
      <c r="G12" s="33">
        <v>0</v>
      </c>
      <c r="H12" s="34">
        <v>4</v>
      </c>
      <c r="I12" s="35">
        <f t="shared" si="0"/>
        <v>5550000</v>
      </c>
      <c r="J12" s="36">
        <f t="shared" si="1"/>
        <v>7400000</v>
      </c>
      <c r="K12" s="35">
        <f t="shared" si="2"/>
        <v>1660500</v>
      </c>
      <c r="L12" s="36">
        <f t="shared" si="3"/>
        <v>2214000</v>
      </c>
      <c r="M12" s="35">
        <f t="shared" si="4"/>
        <v>3321000</v>
      </c>
      <c r="N12" s="37">
        <f t="shared" si="5"/>
        <v>4428000</v>
      </c>
      <c r="O12" s="35">
        <f t="shared" si="6"/>
        <v>5550000</v>
      </c>
      <c r="P12" s="37">
        <f t="shared" si="7"/>
        <v>7400000</v>
      </c>
      <c r="Q12" s="35">
        <f t="shared" si="8"/>
        <v>11100000</v>
      </c>
      <c r="R12" s="37">
        <f t="shared" si="9"/>
        <v>14800000</v>
      </c>
    </row>
    <row r="13" spans="1:18" ht="37.5" x14ac:dyDescent="0.25">
      <c r="A13" s="31">
        <v>100166</v>
      </c>
      <c r="B13" s="1"/>
      <c r="C13" s="2" t="s">
        <v>37</v>
      </c>
      <c r="D13" s="7" t="s">
        <v>151</v>
      </c>
      <c r="E13" s="32">
        <v>4</v>
      </c>
      <c r="F13" s="33">
        <v>4</v>
      </c>
      <c r="G13" s="33">
        <v>0</v>
      </c>
      <c r="H13" s="34">
        <v>4</v>
      </c>
      <c r="I13" s="35">
        <f t="shared" si="0"/>
        <v>7400000</v>
      </c>
      <c r="J13" s="36">
        <f t="shared" si="1"/>
        <v>7400000</v>
      </c>
      <c r="K13" s="35">
        <f t="shared" si="2"/>
        <v>2214000</v>
      </c>
      <c r="L13" s="36">
        <f t="shared" si="3"/>
        <v>2214000</v>
      </c>
      <c r="M13" s="35">
        <f t="shared" si="4"/>
        <v>4428000</v>
      </c>
      <c r="N13" s="37">
        <f t="shared" si="5"/>
        <v>4428000</v>
      </c>
      <c r="O13" s="35">
        <f t="shared" si="6"/>
        <v>7400000</v>
      </c>
      <c r="P13" s="37">
        <f t="shared" si="7"/>
        <v>7400000</v>
      </c>
      <c r="Q13" s="35">
        <f t="shared" si="8"/>
        <v>14800000</v>
      </c>
      <c r="R13" s="37">
        <f t="shared" si="9"/>
        <v>14800000</v>
      </c>
    </row>
    <row r="14" spans="1:18" ht="93.75" x14ac:dyDescent="0.25">
      <c r="A14" s="38">
        <v>100170</v>
      </c>
      <c r="B14" s="1" t="s">
        <v>16</v>
      </c>
      <c r="C14" s="2" t="s">
        <v>38</v>
      </c>
      <c r="D14" s="7" t="s">
        <v>151</v>
      </c>
      <c r="E14" s="32">
        <v>15</v>
      </c>
      <c r="F14" s="33">
        <v>15</v>
      </c>
      <c r="G14" s="33">
        <v>0</v>
      </c>
      <c r="H14" s="34">
        <v>4</v>
      </c>
      <c r="I14" s="35">
        <f t="shared" si="0"/>
        <v>27750000</v>
      </c>
      <c r="J14" s="36">
        <f t="shared" si="1"/>
        <v>7400000</v>
      </c>
      <c r="K14" s="35">
        <f t="shared" si="2"/>
        <v>8302500</v>
      </c>
      <c r="L14" s="36">
        <f t="shared" si="3"/>
        <v>2214000</v>
      </c>
      <c r="M14" s="35">
        <f t="shared" si="4"/>
        <v>16605000</v>
      </c>
      <c r="N14" s="37">
        <f t="shared" si="5"/>
        <v>4428000</v>
      </c>
      <c r="O14" s="35">
        <f t="shared" si="6"/>
        <v>27750000</v>
      </c>
      <c r="P14" s="37">
        <f t="shared" si="7"/>
        <v>7400000</v>
      </c>
      <c r="Q14" s="35">
        <f t="shared" si="8"/>
        <v>55500000</v>
      </c>
      <c r="R14" s="37">
        <f t="shared" si="9"/>
        <v>14800000</v>
      </c>
    </row>
    <row r="15" spans="1:18" ht="37.5" x14ac:dyDescent="0.25">
      <c r="A15" s="38">
        <v>100175</v>
      </c>
      <c r="B15" s="1"/>
      <c r="C15" s="2" t="s">
        <v>39</v>
      </c>
      <c r="D15" s="7" t="s">
        <v>151</v>
      </c>
      <c r="E15" s="32">
        <v>9</v>
      </c>
      <c r="F15" s="33">
        <v>9</v>
      </c>
      <c r="G15" s="33">
        <v>0</v>
      </c>
      <c r="H15" s="34">
        <v>4</v>
      </c>
      <c r="I15" s="35">
        <f t="shared" si="0"/>
        <v>16650000</v>
      </c>
      <c r="J15" s="36">
        <f t="shared" si="1"/>
        <v>7400000</v>
      </c>
      <c r="K15" s="35">
        <f t="shared" si="2"/>
        <v>4981500</v>
      </c>
      <c r="L15" s="36">
        <f t="shared" si="3"/>
        <v>2214000</v>
      </c>
      <c r="M15" s="35">
        <f t="shared" si="4"/>
        <v>9963000</v>
      </c>
      <c r="N15" s="37">
        <f t="shared" si="5"/>
        <v>4428000</v>
      </c>
      <c r="O15" s="35">
        <f t="shared" si="6"/>
        <v>16650000</v>
      </c>
      <c r="P15" s="37">
        <f t="shared" si="7"/>
        <v>7400000</v>
      </c>
      <c r="Q15" s="35">
        <f t="shared" si="8"/>
        <v>33300000</v>
      </c>
      <c r="R15" s="37">
        <f t="shared" si="9"/>
        <v>14800000</v>
      </c>
    </row>
    <row r="16" spans="1:18" ht="93.75" x14ac:dyDescent="0.25">
      <c r="A16" s="38">
        <v>100176</v>
      </c>
      <c r="B16" s="1"/>
      <c r="C16" s="2" t="s">
        <v>2245</v>
      </c>
      <c r="D16" s="7" t="s">
        <v>40</v>
      </c>
      <c r="E16" s="32">
        <v>6</v>
      </c>
      <c r="F16" s="33">
        <v>6</v>
      </c>
      <c r="G16" s="33">
        <v>0</v>
      </c>
      <c r="H16" s="34">
        <v>4</v>
      </c>
      <c r="I16" s="35">
        <f t="shared" si="0"/>
        <v>11100000</v>
      </c>
      <c r="J16" s="36">
        <f t="shared" si="1"/>
        <v>7400000</v>
      </c>
      <c r="K16" s="35">
        <f t="shared" si="2"/>
        <v>3321000</v>
      </c>
      <c r="L16" s="36">
        <f t="shared" si="3"/>
        <v>2214000</v>
      </c>
      <c r="M16" s="35">
        <f t="shared" si="4"/>
        <v>6642000</v>
      </c>
      <c r="N16" s="37">
        <f t="shared" si="5"/>
        <v>4428000</v>
      </c>
      <c r="O16" s="35">
        <f t="shared" si="6"/>
        <v>11100000</v>
      </c>
      <c r="P16" s="37">
        <f t="shared" si="7"/>
        <v>7400000</v>
      </c>
      <c r="Q16" s="35">
        <f t="shared" si="8"/>
        <v>22200000</v>
      </c>
      <c r="R16" s="37">
        <f t="shared" si="9"/>
        <v>14800000</v>
      </c>
    </row>
    <row r="17" spans="1:18" ht="37.5" x14ac:dyDescent="0.25">
      <c r="A17" s="38">
        <v>100177</v>
      </c>
      <c r="B17" s="1" t="s">
        <v>16</v>
      </c>
      <c r="C17" s="2" t="s">
        <v>41</v>
      </c>
      <c r="D17" s="7" t="s">
        <v>151</v>
      </c>
      <c r="E17" s="32">
        <v>9</v>
      </c>
      <c r="F17" s="33">
        <v>9</v>
      </c>
      <c r="G17" s="33">
        <v>0</v>
      </c>
      <c r="H17" s="34">
        <v>4</v>
      </c>
      <c r="I17" s="35">
        <f t="shared" si="0"/>
        <v>16650000</v>
      </c>
      <c r="J17" s="36">
        <f t="shared" si="1"/>
        <v>7400000</v>
      </c>
      <c r="K17" s="35">
        <f t="shared" si="2"/>
        <v>4981500</v>
      </c>
      <c r="L17" s="36">
        <f t="shared" si="3"/>
        <v>2214000</v>
      </c>
      <c r="M17" s="35">
        <f t="shared" si="4"/>
        <v>9963000</v>
      </c>
      <c r="N17" s="37">
        <f t="shared" si="5"/>
        <v>4428000</v>
      </c>
      <c r="O17" s="35">
        <f t="shared" si="6"/>
        <v>16650000</v>
      </c>
      <c r="P17" s="37">
        <f t="shared" si="7"/>
        <v>7400000</v>
      </c>
      <c r="Q17" s="35">
        <f t="shared" si="8"/>
        <v>33300000</v>
      </c>
      <c r="R17" s="37">
        <f t="shared" si="9"/>
        <v>14800000</v>
      </c>
    </row>
    <row r="18" spans="1:18" ht="21" x14ac:dyDescent="0.25">
      <c r="A18" s="31">
        <v>100212</v>
      </c>
      <c r="B18" s="1" t="s">
        <v>16</v>
      </c>
      <c r="C18" s="2" t="s">
        <v>48</v>
      </c>
      <c r="D18" s="7" t="s">
        <v>151</v>
      </c>
      <c r="E18" s="32">
        <v>2</v>
      </c>
      <c r="F18" s="33">
        <v>2</v>
      </c>
      <c r="G18" s="33">
        <v>0</v>
      </c>
      <c r="H18" s="34">
        <v>0</v>
      </c>
      <c r="I18" s="35">
        <f t="shared" si="0"/>
        <v>3700000</v>
      </c>
      <c r="J18" s="36">
        <f t="shared" si="1"/>
        <v>0</v>
      </c>
      <c r="K18" s="35">
        <f t="shared" si="2"/>
        <v>1107000</v>
      </c>
      <c r="L18" s="36">
        <f t="shared" si="3"/>
        <v>0</v>
      </c>
      <c r="M18" s="35">
        <f t="shared" si="4"/>
        <v>2214000</v>
      </c>
      <c r="N18" s="37">
        <f t="shared" si="5"/>
        <v>0</v>
      </c>
      <c r="O18" s="35">
        <f t="shared" si="6"/>
        <v>3700000</v>
      </c>
      <c r="P18" s="37">
        <f t="shared" si="7"/>
        <v>0</v>
      </c>
      <c r="Q18" s="35">
        <f t="shared" si="8"/>
        <v>7400000</v>
      </c>
      <c r="R18" s="37">
        <f t="shared" si="9"/>
        <v>0</v>
      </c>
    </row>
    <row r="19" spans="1:18" ht="75" x14ac:dyDescent="0.25">
      <c r="A19" s="31">
        <v>100215</v>
      </c>
      <c r="B19" s="1"/>
      <c r="C19" s="2" t="s">
        <v>49</v>
      </c>
      <c r="D19" s="7" t="s">
        <v>151</v>
      </c>
      <c r="E19" s="32">
        <v>5</v>
      </c>
      <c r="F19" s="33">
        <v>5</v>
      </c>
      <c r="G19" s="33">
        <v>0</v>
      </c>
      <c r="H19" s="34">
        <v>4</v>
      </c>
      <c r="I19" s="35">
        <f t="shared" si="0"/>
        <v>9250000</v>
      </c>
      <c r="J19" s="36">
        <f t="shared" si="1"/>
        <v>7400000</v>
      </c>
      <c r="K19" s="35">
        <f t="shared" si="2"/>
        <v>2767500</v>
      </c>
      <c r="L19" s="36">
        <f t="shared" si="3"/>
        <v>2214000</v>
      </c>
      <c r="M19" s="35">
        <f t="shared" si="4"/>
        <v>5535000</v>
      </c>
      <c r="N19" s="37">
        <f t="shared" si="5"/>
        <v>4428000</v>
      </c>
      <c r="O19" s="35">
        <f t="shared" si="6"/>
        <v>9250000</v>
      </c>
      <c r="P19" s="37">
        <f t="shared" si="7"/>
        <v>7400000</v>
      </c>
      <c r="Q19" s="35">
        <f t="shared" si="8"/>
        <v>18500000</v>
      </c>
      <c r="R19" s="37">
        <f t="shared" si="9"/>
        <v>14800000</v>
      </c>
    </row>
    <row r="20" spans="1:18" ht="93.75" x14ac:dyDescent="0.25">
      <c r="A20" s="31">
        <v>100220</v>
      </c>
      <c r="B20" s="1" t="s">
        <v>24</v>
      </c>
      <c r="C20" s="2" t="s">
        <v>50</v>
      </c>
      <c r="D20" s="7" t="s">
        <v>151</v>
      </c>
      <c r="E20" s="32">
        <v>3</v>
      </c>
      <c r="F20" s="33">
        <v>3</v>
      </c>
      <c r="G20" s="33">
        <v>0</v>
      </c>
      <c r="H20" s="34">
        <v>0</v>
      </c>
      <c r="I20" s="35">
        <f t="shared" si="0"/>
        <v>5550000</v>
      </c>
      <c r="J20" s="36">
        <f t="shared" si="1"/>
        <v>0</v>
      </c>
      <c r="K20" s="35">
        <f t="shared" si="2"/>
        <v>1660500</v>
      </c>
      <c r="L20" s="36">
        <f t="shared" si="3"/>
        <v>0</v>
      </c>
      <c r="M20" s="35">
        <f t="shared" si="4"/>
        <v>3321000</v>
      </c>
      <c r="N20" s="37">
        <f t="shared" si="5"/>
        <v>0</v>
      </c>
      <c r="O20" s="35">
        <f t="shared" si="6"/>
        <v>5550000</v>
      </c>
      <c r="P20" s="37">
        <f t="shared" si="7"/>
        <v>0</v>
      </c>
      <c r="Q20" s="35">
        <f t="shared" si="8"/>
        <v>11100000</v>
      </c>
      <c r="R20" s="37">
        <f t="shared" si="9"/>
        <v>0</v>
      </c>
    </row>
    <row r="21" spans="1:18" ht="56.25" x14ac:dyDescent="0.25">
      <c r="A21" s="31">
        <v>100225</v>
      </c>
      <c r="B21" s="1"/>
      <c r="C21" s="2" t="s">
        <v>51</v>
      </c>
      <c r="D21" s="7" t="s">
        <v>151</v>
      </c>
      <c r="E21" s="32">
        <v>6</v>
      </c>
      <c r="F21" s="33">
        <v>6</v>
      </c>
      <c r="G21" s="33">
        <v>0</v>
      </c>
      <c r="H21" s="34">
        <v>4</v>
      </c>
      <c r="I21" s="35">
        <f t="shared" si="0"/>
        <v>11100000</v>
      </c>
      <c r="J21" s="36">
        <f t="shared" si="1"/>
        <v>7400000</v>
      </c>
      <c r="K21" s="35">
        <f t="shared" si="2"/>
        <v>3321000</v>
      </c>
      <c r="L21" s="36">
        <f t="shared" si="3"/>
        <v>2214000</v>
      </c>
      <c r="M21" s="35">
        <f t="shared" si="4"/>
        <v>6642000</v>
      </c>
      <c r="N21" s="37">
        <f t="shared" si="5"/>
        <v>4428000</v>
      </c>
      <c r="O21" s="35">
        <f t="shared" si="6"/>
        <v>11100000</v>
      </c>
      <c r="P21" s="37">
        <f t="shared" si="7"/>
        <v>7400000</v>
      </c>
      <c r="Q21" s="35">
        <f t="shared" si="8"/>
        <v>22200000</v>
      </c>
      <c r="R21" s="37">
        <f t="shared" si="9"/>
        <v>14800000</v>
      </c>
    </row>
    <row r="22" spans="1:18" ht="37.5" x14ac:dyDescent="0.25">
      <c r="A22" s="38">
        <v>100420</v>
      </c>
      <c r="B22" s="1" t="s">
        <v>16</v>
      </c>
      <c r="C22" s="2" t="s">
        <v>2254</v>
      </c>
      <c r="D22" s="7" t="s">
        <v>72</v>
      </c>
      <c r="E22" s="32">
        <v>39</v>
      </c>
      <c r="F22" s="33">
        <v>39</v>
      </c>
      <c r="G22" s="33">
        <v>0</v>
      </c>
      <c r="H22" s="34">
        <v>6</v>
      </c>
      <c r="I22" s="35">
        <f t="shared" si="0"/>
        <v>72150000</v>
      </c>
      <c r="J22" s="36">
        <f t="shared" si="1"/>
        <v>11100000</v>
      </c>
      <c r="K22" s="35">
        <f t="shared" si="2"/>
        <v>21586500</v>
      </c>
      <c r="L22" s="36">
        <f t="shared" si="3"/>
        <v>3321000</v>
      </c>
      <c r="M22" s="35">
        <f t="shared" si="4"/>
        <v>43173000</v>
      </c>
      <c r="N22" s="37">
        <f t="shared" si="5"/>
        <v>6642000</v>
      </c>
      <c r="O22" s="35">
        <f t="shared" si="6"/>
        <v>72150000</v>
      </c>
      <c r="P22" s="37">
        <f t="shared" si="7"/>
        <v>11100000</v>
      </c>
      <c r="Q22" s="35">
        <f t="shared" si="8"/>
        <v>144300000</v>
      </c>
      <c r="R22" s="37">
        <f t="shared" si="9"/>
        <v>22200000</v>
      </c>
    </row>
    <row r="23" spans="1:18" ht="37.5" x14ac:dyDescent="0.25">
      <c r="A23" s="38">
        <v>100425</v>
      </c>
      <c r="B23" s="1" t="s">
        <v>16</v>
      </c>
      <c r="C23" s="2" t="s">
        <v>2255</v>
      </c>
      <c r="D23" s="7" t="s">
        <v>72</v>
      </c>
      <c r="E23" s="32">
        <v>17</v>
      </c>
      <c r="F23" s="33">
        <v>17</v>
      </c>
      <c r="G23" s="33">
        <v>0</v>
      </c>
      <c r="H23" s="34">
        <v>5</v>
      </c>
      <c r="I23" s="35">
        <f t="shared" si="0"/>
        <v>31450000</v>
      </c>
      <c r="J23" s="36">
        <f t="shared" si="1"/>
        <v>9250000</v>
      </c>
      <c r="K23" s="35">
        <f t="shared" si="2"/>
        <v>9409500</v>
      </c>
      <c r="L23" s="36">
        <f t="shared" si="3"/>
        <v>2767500</v>
      </c>
      <c r="M23" s="35">
        <f t="shared" si="4"/>
        <v>18819000</v>
      </c>
      <c r="N23" s="37">
        <f t="shared" si="5"/>
        <v>5535000</v>
      </c>
      <c r="O23" s="35">
        <f t="shared" si="6"/>
        <v>31450000</v>
      </c>
      <c r="P23" s="37">
        <f t="shared" si="7"/>
        <v>9250000</v>
      </c>
      <c r="Q23" s="35">
        <f t="shared" si="8"/>
        <v>62900000</v>
      </c>
      <c r="R23" s="37">
        <f t="shared" si="9"/>
        <v>18500000</v>
      </c>
    </row>
    <row r="24" spans="1:18" ht="37.5" x14ac:dyDescent="0.25">
      <c r="A24" s="38">
        <v>100430</v>
      </c>
      <c r="B24" s="1" t="s">
        <v>16</v>
      </c>
      <c r="C24" s="2" t="s">
        <v>73</v>
      </c>
      <c r="D24" s="7" t="s">
        <v>151</v>
      </c>
      <c r="E24" s="32">
        <v>14</v>
      </c>
      <c r="F24" s="33">
        <v>14</v>
      </c>
      <c r="G24" s="33">
        <v>0</v>
      </c>
      <c r="H24" s="34">
        <v>4</v>
      </c>
      <c r="I24" s="35">
        <f t="shared" si="0"/>
        <v>25900000</v>
      </c>
      <c r="J24" s="36">
        <f t="shared" si="1"/>
        <v>7400000</v>
      </c>
      <c r="K24" s="35">
        <f t="shared" si="2"/>
        <v>7749000</v>
      </c>
      <c r="L24" s="36">
        <f t="shared" si="3"/>
        <v>2214000</v>
      </c>
      <c r="M24" s="35">
        <f t="shared" si="4"/>
        <v>15498000</v>
      </c>
      <c r="N24" s="37">
        <f t="shared" si="5"/>
        <v>4428000</v>
      </c>
      <c r="O24" s="35">
        <f t="shared" si="6"/>
        <v>25900000</v>
      </c>
      <c r="P24" s="37">
        <f t="shared" si="7"/>
        <v>7400000</v>
      </c>
      <c r="Q24" s="35">
        <f t="shared" si="8"/>
        <v>51800000</v>
      </c>
      <c r="R24" s="37">
        <f t="shared" si="9"/>
        <v>14800000</v>
      </c>
    </row>
    <row r="25" spans="1:18" ht="37.5" x14ac:dyDescent="0.25">
      <c r="A25" s="38">
        <v>100505</v>
      </c>
      <c r="B25" s="1"/>
      <c r="C25" s="2" t="s">
        <v>83</v>
      </c>
      <c r="D25" s="7" t="s">
        <v>151</v>
      </c>
      <c r="E25" s="32">
        <v>7</v>
      </c>
      <c r="F25" s="33">
        <v>7</v>
      </c>
      <c r="G25" s="33">
        <v>0</v>
      </c>
      <c r="H25" s="34">
        <v>5</v>
      </c>
      <c r="I25" s="35">
        <f t="shared" si="0"/>
        <v>12950000</v>
      </c>
      <c r="J25" s="36">
        <f t="shared" si="1"/>
        <v>9250000</v>
      </c>
      <c r="K25" s="35">
        <f t="shared" si="2"/>
        <v>3874500</v>
      </c>
      <c r="L25" s="36">
        <f t="shared" si="3"/>
        <v>2767500</v>
      </c>
      <c r="M25" s="35">
        <f t="shared" si="4"/>
        <v>7749000</v>
      </c>
      <c r="N25" s="37">
        <f t="shared" si="5"/>
        <v>5535000</v>
      </c>
      <c r="O25" s="35">
        <f t="shared" si="6"/>
        <v>12950000</v>
      </c>
      <c r="P25" s="37">
        <f t="shared" si="7"/>
        <v>9250000</v>
      </c>
      <c r="Q25" s="35">
        <f t="shared" si="8"/>
        <v>25900000</v>
      </c>
      <c r="R25" s="37">
        <f t="shared" si="9"/>
        <v>18500000</v>
      </c>
    </row>
    <row r="26" spans="1:18" ht="37.5" x14ac:dyDescent="0.25">
      <c r="A26" s="31">
        <v>100506</v>
      </c>
      <c r="B26" s="1"/>
      <c r="C26" s="2" t="s">
        <v>84</v>
      </c>
      <c r="D26" s="7" t="s">
        <v>87</v>
      </c>
      <c r="E26" s="32">
        <v>1.5</v>
      </c>
      <c r="F26" s="33">
        <v>1.5</v>
      </c>
      <c r="G26" s="33">
        <v>0</v>
      </c>
      <c r="H26" s="34">
        <v>4</v>
      </c>
      <c r="I26" s="35">
        <f>(F26*1850000)+(G26*5100000)</f>
        <v>2775000</v>
      </c>
      <c r="J26" s="36">
        <f>(H26*1850000)</f>
        <v>7400000</v>
      </c>
      <c r="K26" s="35">
        <f>(F26*553500)+(G26*1140000)</f>
        <v>830250</v>
      </c>
      <c r="L26" s="36">
        <f t="shared" si="3"/>
        <v>2214000</v>
      </c>
      <c r="M26" s="35">
        <f t="shared" si="4"/>
        <v>1660500</v>
      </c>
      <c r="N26" s="37">
        <f t="shared" si="5"/>
        <v>4428000</v>
      </c>
      <c r="O26" s="35">
        <f t="shared" si="6"/>
        <v>2775000</v>
      </c>
      <c r="P26" s="37">
        <f t="shared" si="7"/>
        <v>7400000</v>
      </c>
      <c r="Q26" s="35">
        <f t="shared" si="8"/>
        <v>5550000</v>
      </c>
      <c r="R26" s="37">
        <f t="shared" si="9"/>
        <v>14800000</v>
      </c>
    </row>
    <row r="27" spans="1:18" ht="37.5" x14ac:dyDescent="0.25">
      <c r="A27" s="31">
        <v>100507</v>
      </c>
      <c r="B27" s="1"/>
      <c r="C27" s="2" t="s">
        <v>85</v>
      </c>
      <c r="D27" s="7" t="s">
        <v>87</v>
      </c>
      <c r="E27" s="32">
        <v>2.5</v>
      </c>
      <c r="F27" s="33">
        <v>2.5</v>
      </c>
      <c r="G27" s="33">
        <v>0</v>
      </c>
      <c r="H27" s="34">
        <v>4</v>
      </c>
      <c r="I27" s="35">
        <f t="shared" si="0"/>
        <v>4625000</v>
      </c>
      <c r="J27" s="36">
        <f t="shared" si="1"/>
        <v>7400000</v>
      </c>
      <c r="K27" s="35">
        <f t="shared" si="2"/>
        <v>1383750</v>
      </c>
      <c r="L27" s="36">
        <f t="shared" si="3"/>
        <v>2214000</v>
      </c>
      <c r="M27" s="35">
        <f t="shared" si="4"/>
        <v>2767500</v>
      </c>
      <c r="N27" s="37">
        <f t="shared" si="5"/>
        <v>4428000</v>
      </c>
      <c r="O27" s="35">
        <f t="shared" si="6"/>
        <v>4625000</v>
      </c>
      <c r="P27" s="37">
        <f t="shared" si="7"/>
        <v>7400000</v>
      </c>
      <c r="Q27" s="35">
        <f>(F27*1850000*2)+(G27*1140000)</f>
        <v>9250000</v>
      </c>
      <c r="R27" s="37">
        <f t="shared" si="9"/>
        <v>14800000</v>
      </c>
    </row>
    <row r="28" spans="1:18" ht="56.25" x14ac:dyDescent="0.25">
      <c r="A28" s="38">
        <v>100510</v>
      </c>
      <c r="B28" s="1"/>
      <c r="C28" s="2" t="s">
        <v>86</v>
      </c>
      <c r="D28" s="7" t="s">
        <v>151</v>
      </c>
      <c r="E28" s="32">
        <v>4</v>
      </c>
      <c r="F28" s="33">
        <v>4</v>
      </c>
      <c r="G28" s="33">
        <v>0</v>
      </c>
      <c r="H28" s="34">
        <v>5</v>
      </c>
      <c r="I28" s="35">
        <f t="shared" si="0"/>
        <v>7400000</v>
      </c>
      <c r="J28" s="36">
        <f t="shared" si="1"/>
        <v>9250000</v>
      </c>
      <c r="K28" s="35">
        <f t="shared" si="2"/>
        <v>2214000</v>
      </c>
      <c r="L28" s="36">
        <f t="shared" si="3"/>
        <v>2767500</v>
      </c>
      <c r="M28" s="35">
        <f t="shared" si="4"/>
        <v>4428000</v>
      </c>
      <c r="N28" s="37">
        <f t="shared" si="5"/>
        <v>5535000</v>
      </c>
      <c r="O28" s="35">
        <f t="shared" si="6"/>
        <v>7400000</v>
      </c>
      <c r="P28" s="37">
        <f t="shared" si="7"/>
        <v>9250000</v>
      </c>
      <c r="Q28" s="35">
        <f t="shared" si="8"/>
        <v>14800000</v>
      </c>
      <c r="R28" s="37">
        <f t="shared" si="9"/>
        <v>18500000</v>
      </c>
    </row>
    <row r="29" spans="1:18" ht="37.5" x14ac:dyDescent="0.25">
      <c r="A29" s="31">
        <v>100511</v>
      </c>
      <c r="B29" s="1"/>
      <c r="C29" s="2" t="s">
        <v>2261</v>
      </c>
      <c r="D29" s="7" t="s">
        <v>87</v>
      </c>
      <c r="E29" s="32">
        <v>1</v>
      </c>
      <c r="F29" s="33">
        <v>1</v>
      </c>
      <c r="G29" s="33">
        <v>0</v>
      </c>
      <c r="H29" s="34">
        <v>0</v>
      </c>
      <c r="I29" s="35">
        <f t="shared" si="0"/>
        <v>1850000</v>
      </c>
      <c r="J29" s="36">
        <f t="shared" si="1"/>
        <v>0</v>
      </c>
      <c r="K29" s="35">
        <f t="shared" si="2"/>
        <v>553500</v>
      </c>
      <c r="L29" s="36">
        <f t="shared" si="3"/>
        <v>0</v>
      </c>
      <c r="M29" s="35">
        <f t="shared" si="4"/>
        <v>1107000</v>
      </c>
      <c r="N29" s="37">
        <f t="shared" si="5"/>
        <v>0</v>
      </c>
      <c r="O29" s="35">
        <f t="shared" si="6"/>
        <v>1850000</v>
      </c>
      <c r="P29" s="37">
        <f t="shared" si="7"/>
        <v>0</v>
      </c>
      <c r="Q29" s="35">
        <f t="shared" si="8"/>
        <v>3700000</v>
      </c>
      <c r="R29" s="37">
        <f t="shared" si="9"/>
        <v>0</v>
      </c>
    </row>
    <row r="30" spans="1:18" ht="37.5" x14ac:dyDescent="0.25">
      <c r="A30" s="31">
        <v>100512</v>
      </c>
      <c r="B30" s="1"/>
      <c r="C30" s="2" t="s">
        <v>88</v>
      </c>
      <c r="D30" s="7" t="s">
        <v>87</v>
      </c>
      <c r="E30" s="32">
        <v>2</v>
      </c>
      <c r="F30" s="33">
        <v>2</v>
      </c>
      <c r="G30" s="33">
        <v>0</v>
      </c>
      <c r="H30" s="34">
        <v>0</v>
      </c>
      <c r="I30" s="35">
        <f t="shared" si="0"/>
        <v>3700000</v>
      </c>
      <c r="J30" s="36">
        <f t="shared" si="1"/>
        <v>0</v>
      </c>
      <c r="K30" s="35">
        <f t="shared" si="2"/>
        <v>1107000</v>
      </c>
      <c r="L30" s="36">
        <f t="shared" si="3"/>
        <v>0</v>
      </c>
      <c r="M30" s="35">
        <f t="shared" si="4"/>
        <v>2214000</v>
      </c>
      <c r="N30" s="37">
        <f t="shared" si="5"/>
        <v>0</v>
      </c>
      <c r="O30" s="35">
        <f t="shared" si="6"/>
        <v>3700000</v>
      </c>
      <c r="P30" s="37">
        <f t="shared" si="7"/>
        <v>0</v>
      </c>
      <c r="Q30" s="35">
        <f t="shared" si="8"/>
        <v>7400000</v>
      </c>
      <c r="R30" s="37">
        <f t="shared" si="9"/>
        <v>0</v>
      </c>
    </row>
    <row r="31" spans="1:18" ht="56.25" x14ac:dyDescent="0.25">
      <c r="A31" s="31">
        <v>100526</v>
      </c>
      <c r="B31" s="1" t="s">
        <v>16</v>
      </c>
      <c r="C31" s="2" t="s">
        <v>92</v>
      </c>
      <c r="D31" s="7" t="s">
        <v>151</v>
      </c>
      <c r="E31" s="32">
        <v>37</v>
      </c>
      <c r="F31" s="33">
        <v>37</v>
      </c>
      <c r="G31" s="33">
        <v>0</v>
      </c>
      <c r="H31" s="34">
        <v>4</v>
      </c>
      <c r="I31" s="35">
        <f t="shared" si="0"/>
        <v>68450000</v>
      </c>
      <c r="J31" s="36">
        <f t="shared" si="1"/>
        <v>7400000</v>
      </c>
      <c r="K31" s="35">
        <f t="shared" si="2"/>
        <v>20479500</v>
      </c>
      <c r="L31" s="36">
        <f t="shared" si="3"/>
        <v>2214000</v>
      </c>
      <c r="M31" s="35">
        <f t="shared" si="4"/>
        <v>40959000</v>
      </c>
      <c r="N31" s="37">
        <f t="shared" si="5"/>
        <v>4428000</v>
      </c>
      <c r="O31" s="35">
        <f t="shared" si="6"/>
        <v>68450000</v>
      </c>
      <c r="P31" s="37">
        <f t="shared" si="7"/>
        <v>7400000</v>
      </c>
      <c r="Q31" s="35">
        <f t="shared" si="8"/>
        <v>136900000</v>
      </c>
      <c r="R31" s="37">
        <f t="shared" si="9"/>
        <v>14800000</v>
      </c>
    </row>
    <row r="32" spans="1:18" ht="37.5" x14ac:dyDescent="0.25">
      <c r="A32" s="31">
        <v>100575</v>
      </c>
      <c r="B32" s="1"/>
      <c r="C32" s="2" t="s">
        <v>2265</v>
      </c>
      <c r="D32" s="7" t="s">
        <v>15</v>
      </c>
      <c r="E32" s="32">
        <v>7.5</v>
      </c>
      <c r="F32" s="33">
        <v>6</v>
      </c>
      <c r="G32" s="33">
        <v>1.5</v>
      </c>
      <c r="H32" s="34">
        <v>4</v>
      </c>
      <c r="I32" s="35">
        <f t="shared" si="0"/>
        <v>18750000</v>
      </c>
      <c r="J32" s="36">
        <f t="shared" si="1"/>
        <v>7400000</v>
      </c>
      <c r="K32" s="35">
        <f t="shared" si="2"/>
        <v>5031000</v>
      </c>
      <c r="L32" s="36">
        <f t="shared" si="3"/>
        <v>2214000</v>
      </c>
      <c r="M32" s="35">
        <f t="shared" si="4"/>
        <v>8352000</v>
      </c>
      <c r="N32" s="37">
        <f t="shared" si="5"/>
        <v>4428000</v>
      </c>
      <c r="O32" s="35">
        <f t="shared" si="6"/>
        <v>12810000</v>
      </c>
      <c r="P32" s="37">
        <f t="shared" si="7"/>
        <v>7400000</v>
      </c>
      <c r="Q32" s="35">
        <f t="shared" si="8"/>
        <v>23910000</v>
      </c>
      <c r="R32" s="37">
        <f t="shared" si="9"/>
        <v>14800000</v>
      </c>
    </row>
    <row r="33" spans="1:18" ht="56.25" x14ac:dyDescent="0.25">
      <c r="A33" s="38">
        <v>100595</v>
      </c>
      <c r="B33" s="1" t="s">
        <v>16</v>
      </c>
      <c r="C33" s="2" t="s">
        <v>2266</v>
      </c>
      <c r="D33" s="7" t="s">
        <v>103</v>
      </c>
      <c r="E33" s="32">
        <v>5.7</v>
      </c>
      <c r="F33" s="33">
        <v>4</v>
      </c>
      <c r="G33" s="33">
        <v>1.7</v>
      </c>
      <c r="H33" s="34">
        <v>4</v>
      </c>
      <c r="I33" s="35">
        <f t="shared" si="0"/>
        <v>16070000</v>
      </c>
      <c r="J33" s="36">
        <f t="shared" si="1"/>
        <v>7400000</v>
      </c>
      <c r="K33" s="35">
        <f t="shared" si="2"/>
        <v>4152000</v>
      </c>
      <c r="L33" s="36">
        <f t="shared" si="3"/>
        <v>2214000</v>
      </c>
      <c r="M33" s="35">
        <f t="shared" si="4"/>
        <v>6366000</v>
      </c>
      <c r="N33" s="37">
        <f t="shared" si="5"/>
        <v>4428000</v>
      </c>
      <c r="O33" s="35">
        <f t="shared" si="6"/>
        <v>9338000</v>
      </c>
      <c r="P33" s="37">
        <f t="shared" si="7"/>
        <v>7400000</v>
      </c>
      <c r="Q33" s="35">
        <f t="shared" si="8"/>
        <v>16738000</v>
      </c>
      <c r="R33" s="37">
        <f t="shared" si="9"/>
        <v>14800000</v>
      </c>
    </row>
    <row r="34" spans="1:18" ht="56.25" x14ac:dyDescent="0.25">
      <c r="A34" s="31">
        <v>100600</v>
      </c>
      <c r="B34" s="1"/>
      <c r="C34" s="2" t="s">
        <v>2267</v>
      </c>
      <c r="D34" s="7" t="s">
        <v>104</v>
      </c>
      <c r="E34" s="32">
        <v>4</v>
      </c>
      <c r="F34" s="33">
        <v>4</v>
      </c>
      <c r="G34" s="33">
        <v>0</v>
      </c>
      <c r="H34" s="34">
        <v>4</v>
      </c>
      <c r="I34" s="35">
        <f t="shared" si="0"/>
        <v>7400000</v>
      </c>
      <c r="J34" s="36">
        <f t="shared" si="1"/>
        <v>7400000</v>
      </c>
      <c r="K34" s="35">
        <f t="shared" si="2"/>
        <v>2214000</v>
      </c>
      <c r="L34" s="36">
        <f t="shared" si="3"/>
        <v>2214000</v>
      </c>
      <c r="M34" s="35">
        <f t="shared" si="4"/>
        <v>4428000</v>
      </c>
      <c r="N34" s="37">
        <f t="shared" si="5"/>
        <v>4428000</v>
      </c>
      <c r="O34" s="35">
        <f t="shared" si="6"/>
        <v>7400000</v>
      </c>
      <c r="P34" s="37">
        <f t="shared" si="7"/>
        <v>7400000</v>
      </c>
      <c r="Q34" s="35">
        <f t="shared" si="8"/>
        <v>14800000</v>
      </c>
      <c r="R34" s="37">
        <f t="shared" si="9"/>
        <v>14800000</v>
      </c>
    </row>
    <row r="35" spans="1:18" ht="75" x14ac:dyDescent="0.25">
      <c r="A35" s="31">
        <v>100605</v>
      </c>
      <c r="B35" s="1"/>
      <c r="C35" s="2" t="s">
        <v>105</v>
      </c>
      <c r="D35" s="7" t="s">
        <v>151</v>
      </c>
      <c r="E35" s="32">
        <v>7.2</v>
      </c>
      <c r="F35" s="33">
        <v>5</v>
      </c>
      <c r="G35" s="33">
        <v>2.2000000000000002</v>
      </c>
      <c r="H35" s="34">
        <v>7</v>
      </c>
      <c r="I35" s="35">
        <f t="shared" si="0"/>
        <v>20470000</v>
      </c>
      <c r="J35" s="36">
        <f t="shared" si="1"/>
        <v>12950000</v>
      </c>
      <c r="K35" s="35">
        <f t="shared" si="2"/>
        <v>5275500</v>
      </c>
      <c r="L35" s="36">
        <f t="shared" si="3"/>
        <v>3874500</v>
      </c>
      <c r="M35" s="35">
        <f t="shared" si="4"/>
        <v>8043000</v>
      </c>
      <c r="N35" s="37">
        <f t="shared" si="5"/>
        <v>7749000</v>
      </c>
      <c r="O35" s="35">
        <f t="shared" si="6"/>
        <v>11758000</v>
      </c>
      <c r="P35" s="37">
        <f t="shared" si="7"/>
        <v>12950000</v>
      </c>
      <c r="Q35" s="35">
        <f t="shared" si="8"/>
        <v>21008000</v>
      </c>
      <c r="R35" s="37">
        <f t="shared" si="9"/>
        <v>25900000</v>
      </c>
    </row>
    <row r="36" spans="1:18" ht="37.5" x14ac:dyDescent="0.25">
      <c r="A36" s="31">
        <v>100620</v>
      </c>
      <c r="B36" s="1"/>
      <c r="C36" s="2" t="s">
        <v>2268</v>
      </c>
      <c r="D36" s="7" t="s">
        <v>2269</v>
      </c>
      <c r="E36" s="32">
        <v>5.2</v>
      </c>
      <c r="F36" s="33">
        <v>3</v>
      </c>
      <c r="G36" s="33">
        <v>2.2000000000000002</v>
      </c>
      <c r="H36" s="34">
        <v>4</v>
      </c>
      <c r="I36" s="35">
        <f t="shared" si="0"/>
        <v>16770000</v>
      </c>
      <c r="J36" s="36">
        <f t="shared" si="1"/>
        <v>7400000</v>
      </c>
      <c r="K36" s="35">
        <f t="shared" si="2"/>
        <v>4168500</v>
      </c>
      <c r="L36" s="36">
        <f t="shared" si="3"/>
        <v>2214000</v>
      </c>
      <c r="M36" s="35">
        <f t="shared" si="4"/>
        <v>5829000</v>
      </c>
      <c r="N36" s="37">
        <f t="shared" si="5"/>
        <v>4428000</v>
      </c>
      <c r="O36" s="35">
        <f t="shared" si="6"/>
        <v>8058000</v>
      </c>
      <c r="P36" s="37">
        <f t="shared" si="7"/>
        <v>7400000</v>
      </c>
      <c r="Q36" s="35">
        <f t="shared" si="8"/>
        <v>13608000</v>
      </c>
      <c r="R36" s="37">
        <f t="shared" si="9"/>
        <v>14800000</v>
      </c>
    </row>
    <row r="37" spans="1:18" ht="37.5" x14ac:dyDescent="0.25">
      <c r="A37" s="31">
        <v>100623</v>
      </c>
      <c r="B37" s="1" t="s">
        <v>16</v>
      </c>
      <c r="C37" s="2" t="s">
        <v>108</v>
      </c>
      <c r="D37" s="7" t="s">
        <v>151</v>
      </c>
      <c r="E37" s="32">
        <v>6.9</v>
      </c>
      <c r="F37" s="33">
        <v>4</v>
      </c>
      <c r="G37" s="33">
        <v>2.9</v>
      </c>
      <c r="H37" s="34">
        <v>0</v>
      </c>
      <c r="I37" s="35">
        <f t="shared" si="0"/>
        <v>22190000</v>
      </c>
      <c r="J37" s="36">
        <f t="shared" si="1"/>
        <v>0</v>
      </c>
      <c r="K37" s="35">
        <f t="shared" si="2"/>
        <v>5520000</v>
      </c>
      <c r="L37" s="36">
        <f t="shared" si="3"/>
        <v>0</v>
      </c>
      <c r="M37" s="35">
        <f t="shared" si="4"/>
        <v>7734000</v>
      </c>
      <c r="N37" s="37">
        <f t="shared" si="5"/>
        <v>0</v>
      </c>
      <c r="O37" s="35">
        <f t="shared" si="6"/>
        <v>10706000</v>
      </c>
      <c r="P37" s="37">
        <f t="shared" si="7"/>
        <v>0</v>
      </c>
      <c r="Q37" s="35">
        <f t="shared" si="8"/>
        <v>18106000</v>
      </c>
      <c r="R37" s="37">
        <f t="shared" si="9"/>
        <v>0</v>
      </c>
    </row>
    <row r="38" spans="1:18" ht="37.5" x14ac:dyDescent="0.25">
      <c r="A38" s="31">
        <v>100625</v>
      </c>
      <c r="B38" s="1" t="s">
        <v>16</v>
      </c>
      <c r="C38" s="2" t="s">
        <v>109</v>
      </c>
      <c r="D38" s="7" t="s">
        <v>151</v>
      </c>
      <c r="E38" s="32">
        <v>5.9</v>
      </c>
      <c r="F38" s="33">
        <v>3</v>
      </c>
      <c r="G38" s="33">
        <v>2.9</v>
      </c>
      <c r="H38" s="34">
        <v>0</v>
      </c>
      <c r="I38" s="35">
        <f t="shared" si="0"/>
        <v>20340000</v>
      </c>
      <c r="J38" s="36">
        <f t="shared" si="1"/>
        <v>0</v>
      </c>
      <c r="K38" s="35">
        <f t="shared" si="2"/>
        <v>4966500</v>
      </c>
      <c r="L38" s="36">
        <f t="shared" si="3"/>
        <v>0</v>
      </c>
      <c r="M38" s="35">
        <f t="shared" si="4"/>
        <v>6627000</v>
      </c>
      <c r="N38" s="37">
        <f t="shared" si="5"/>
        <v>0</v>
      </c>
      <c r="O38" s="35">
        <f t="shared" si="6"/>
        <v>8856000</v>
      </c>
      <c r="P38" s="37">
        <f t="shared" si="7"/>
        <v>0</v>
      </c>
      <c r="Q38" s="35">
        <f t="shared" si="8"/>
        <v>14406000</v>
      </c>
      <c r="R38" s="37">
        <f t="shared" si="9"/>
        <v>0</v>
      </c>
    </row>
    <row r="39" spans="1:18" ht="37.5" x14ac:dyDescent="0.25">
      <c r="A39" s="31">
        <v>100830</v>
      </c>
      <c r="B39" s="1" t="s">
        <v>16</v>
      </c>
      <c r="C39" s="2" t="s">
        <v>143</v>
      </c>
      <c r="D39" s="7" t="s">
        <v>151</v>
      </c>
      <c r="E39" s="32">
        <v>56</v>
      </c>
      <c r="F39" s="33">
        <v>56</v>
      </c>
      <c r="G39" s="33">
        <v>0</v>
      </c>
      <c r="H39" s="34">
        <v>6</v>
      </c>
      <c r="I39" s="35">
        <f t="shared" si="0"/>
        <v>103600000</v>
      </c>
      <c r="J39" s="36">
        <f t="shared" si="1"/>
        <v>11100000</v>
      </c>
      <c r="K39" s="35">
        <f t="shared" si="2"/>
        <v>30996000</v>
      </c>
      <c r="L39" s="36">
        <f t="shared" si="3"/>
        <v>3321000</v>
      </c>
      <c r="M39" s="35">
        <f t="shared" si="4"/>
        <v>61992000</v>
      </c>
      <c r="N39" s="37">
        <f t="shared" si="5"/>
        <v>6642000</v>
      </c>
      <c r="O39" s="35">
        <f t="shared" si="6"/>
        <v>103600000</v>
      </c>
      <c r="P39" s="37">
        <f t="shared" si="7"/>
        <v>11100000</v>
      </c>
      <c r="Q39" s="35">
        <f t="shared" si="8"/>
        <v>207200000</v>
      </c>
      <c r="R39" s="37">
        <f t="shared" si="9"/>
        <v>22200000</v>
      </c>
    </row>
    <row r="40" spans="1:18" ht="75" x14ac:dyDescent="0.25">
      <c r="A40" s="31">
        <v>100230</v>
      </c>
      <c r="B40" s="1" t="s">
        <v>24</v>
      </c>
      <c r="C40" s="2" t="s">
        <v>52</v>
      </c>
      <c r="D40" s="7" t="s">
        <v>151</v>
      </c>
      <c r="E40" s="32">
        <v>3</v>
      </c>
      <c r="F40" s="33">
        <v>3</v>
      </c>
      <c r="G40" s="33">
        <v>0</v>
      </c>
      <c r="H40" s="34">
        <v>0</v>
      </c>
      <c r="I40" s="35">
        <f t="shared" si="0"/>
        <v>5550000</v>
      </c>
      <c r="J40" s="36">
        <f t="shared" si="1"/>
        <v>0</v>
      </c>
      <c r="K40" s="35">
        <f t="shared" si="2"/>
        <v>1660500</v>
      </c>
      <c r="L40" s="36">
        <f t="shared" si="3"/>
        <v>0</v>
      </c>
      <c r="M40" s="35">
        <f t="shared" si="4"/>
        <v>3321000</v>
      </c>
      <c r="N40" s="37">
        <f t="shared" si="5"/>
        <v>0</v>
      </c>
      <c r="O40" s="35">
        <f t="shared" si="6"/>
        <v>5550000</v>
      </c>
      <c r="P40" s="37">
        <f t="shared" si="7"/>
        <v>0</v>
      </c>
      <c r="Q40" s="35">
        <f t="shared" si="8"/>
        <v>11100000</v>
      </c>
      <c r="R40" s="37">
        <f t="shared" si="9"/>
        <v>0</v>
      </c>
    </row>
    <row r="41" spans="1:18" ht="37.5" x14ac:dyDescent="0.25">
      <c r="A41" s="31">
        <v>100235</v>
      </c>
      <c r="B41" s="1"/>
      <c r="C41" s="2" t="s">
        <v>53</v>
      </c>
      <c r="D41" s="7" t="s">
        <v>151</v>
      </c>
      <c r="E41" s="32">
        <v>6</v>
      </c>
      <c r="F41" s="33">
        <v>6</v>
      </c>
      <c r="G41" s="33">
        <v>0</v>
      </c>
      <c r="H41" s="34">
        <v>4</v>
      </c>
      <c r="I41" s="35">
        <f t="shared" si="0"/>
        <v>11100000</v>
      </c>
      <c r="J41" s="36">
        <f t="shared" si="1"/>
        <v>7400000</v>
      </c>
      <c r="K41" s="35">
        <f t="shared" si="2"/>
        <v>3321000</v>
      </c>
      <c r="L41" s="36">
        <f t="shared" si="3"/>
        <v>2214000</v>
      </c>
      <c r="M41" s="35">
        <f t="shared" si="4"/>
        <v>6642000</v>
      </c>
      <c r="N41" s="37">
        <f t="shared" si="5"/>
        <v>4428000</v>
      </c>
      <c r="O41" s="35">
        <f t="shared" si="6"/>
        <v>11100000</v>
      </c>
      <c r="P41" s="37">
        <f t="shared" si="7"/>
        <v>7400000</v>
      </c>
      <c r="Q41" s="35">
        <f t="shared" si="8"/>
        <v>22200000</v>
      </c>
      <c r="R41" s="37">
        <f t="shared" si="9"/>
        <v>14800000</v>
      </c>
    </row>
    <row r="42" spans="1:18" ht="56.25" x14ac:dyDescent="0.25">
      <c r="A42" s="31">
        <v>100240</v>
      </c>
      <c r="B42" s="1"/>
      <c r="C42" s="2" t="s">
        <v>2248</v>
      </c>
      <c r="D42" s="7" t="s">
        <v>151</v>
      </c>
      <c r="E42" s="32">
        <v>10</v>
      </c>
      <c r="F42" s="33">
        <v>10</v>
      </c>
      <c r="G42" s="33">
        <v>0</v>
      </c>
      <c r="H42" s="34">
        <v>7</v>
      </c>
      <c r="I42" s="35">
        <f t="shared" si="0"/>
        <v>18500000</v>
      </c>
      <c r="J42" s="36">
        <f t="shared" si="1"/>
        <v>12950000</v>
      </c>
      <c r="K42" s="35">
        <f t="shared" si="2"/>
        <v>5535000</v>
      </c>
      <c r="L42" s="36">
        <f t="shared" si="3"/>
        <v>3874500</v>
      </c>
      <c r="M42" s="35">
        <f t="shared" si="4"/>
        <v>11070000</v>
      </c>
      <c r="N42" s="37">
        <f t="shared" si="5"/>
        <v>7749000</v>
      </c>
      <c r="O42" s="35">
        <f t="shared" si="6"/>
        <v>18500000</v>
      </c>
      <c r="P42" s="37">
        <f t="shared" si="7"/>
        <v>12950000</v>
      </c>
      <c r="Q42" s="35">
        <f t="shared" si="8"/>
        <v>37000000</v>
      </c>
      <c r="R42" s="37">
        <f t="shared" si="9"/>
        <v>25900000</v>
      </c>
    </row>
    <row r="43" spans="1:18" ht="56.25" x14ac:dyDescent="0.25">
      <c r="A43" s="31">
        <v>100245</v>
      </c>
      <c r="B43" s="1" t="s">
        <v>24</v>
      </c>
      <c r="C43" s="2" t="s">
        <v>2249</v>
      </c>
      <c r="D43" s="7" t="s">
        <v>151</v>
      </c>
      <c r="E43" s="32">
        <v>3</v>
      </c>
      <c r="F43" s="33">
        <v>3</v>
      </c>
      <c r="G43" s="33">
        <v>0</v>
      </c>
      <c r="H43" s="34">
        <v>7</v>
      </c>
      <c r="I43" s="35">
        <f t="shared" si="0"/>
        <v>5550000</v>
      </c>
      <c r="J43" s="36">
        <f t="shared" si="1"/>
        <v>12950000</v>
      </c>
      <c r="K43" s="35">
        <f t="shared" si="2"/>
        <v>1660500</v>
      </c>
      <c r="L43" s="36">
        <f t="shared" si="3"/>
        <v>3874500</v>
      </c>
      <c r="M43" s="35">
        <f t="shared" si="4"/>
        <v>3321000</v>
      </c>
      <c r="N43" s="37">
        <f t="shared" si="5"/>
        <v>7749000</v>
      </c>
      <c r="O43" s="35">
        <f t="shared" si="6"/>
        <v>5550000</v>
      </c>
      <c r="P43" s="37">
        <f t="shared" si="7"/>
        <v>12950000</v>
      </c>
      <c r="Q43" s="35">
        <f t="shared" si="8"/>
        <v>11100000</v>
      </c>
      <c r="R43" s="37">
        <f t="shared" si="9"/>
        <v>25900000</v>
      </c>
    </row>
    <row r="44" spans="1:18" ht="56.25" x14ac:dyDescent="0.25">
      <c r="A44" s="31">
        <v>100250</v>
      </c>
      <c r="B44" s="1"/>
      <c r="C44" s="2" t="s">
        <v>54</v>
      </c>
      <c r="D44" s="7" t="s">
        <v>151</v>
      </c>
      <c r="E44" s="32">
        <v>11</v>
      </c>
      <c r="F44" s="33">
        <v>11</v>
      </c>
      <c r="G44" s="33">
        <v>0</v>
      </c>
      <c r="H44" s="34">
        <v>8</v>
      </c>
      <c r="I44" s="35">
        <f t="shared" si="0"/>
        <v>20350000</v>
      </c>
      <c r="J44" s="36">
        <f t="shared" si="1"/>
        <v>14800000</v>
      </c>
      <c r="K44" s="35">
        <f t="shared" si="2"/>
        <v>6088500</v>
      </c>
      <c r="L44" s="36">
        <f t="shared" si="3"/>
        <v>4428000</v>
      </c>
      <c r="M44" s="35">
        <f t="shared" si="4"/>
        <v>12177000</v>
      </c>
      <c r="N44" s="37">
        <f t="shared" si="5"/>
        <v>8856000</v>
      </c>
      <c r="O44" s="35">
        <f t="shared" si="6"/>
        <v>20350000</v>
      </c>
      <c r="P44" s="37">
        <f t="shared" si="7"/>
        <v>14800000</v>
      </c>
      <c r="Q44" s="35">
        <f t="shared" si="8"/>
        <v>40700000</v>
      </c>
      <c r="R44" s="37">
        <f t="shared" si="9"/>
        <v>29600000</v>
      </c>
    </row>
    <row r="45" spans="1:18" ht="75" x14ac:dyDescent="0.25">
      <c r="A45" s="31">
        <v>100255</v>
      </c>
      <c r="B45" s="1" t="s">
        <v>24</v>
      </c>
      <c r="C45" s="2" t="s">
        <v>55</v>
      </c>
      <c r="D45" s="7" t="s">
        <v>151</v>
      </c>
      <c r="E45" s="32">
        <v>4</v>
      </c>
      <c r="F45" s="33">
        <v>4</v>
      </c>
      <c r="G45" s="33">
        <v>0</v>
      </c>
      <c r="H45" s="34">
        <v>8</v>
      </c>
      <c r="I45" s="35">
        <f t="shared" si="0"/>
        <v>7400000</v>
      </c>
      <c r="J45" s="36">
        <f t="shared" si="1"/>
        <v>14800000</v>
      </c>
      <c r="K45" s="35">
        <f t="shared" si="2"/>
        <v>2214000</v>
      </c>
      <c r="L45" s="36">
        <f t="shared" si="3"/>
        <v>4428000</v>
      </c>
      <c r="M45" s="35">
        <f t="shared" si="4"/>
        <v>4428000</v>
      </c>
      <c r="N45" s="37">
        <f t="shared" si="5"/>
        <v>8856000</v>
      </c>
      <c r="O45" s="35">
        <f t="shared" si="6"/>
        <v>7400000</v>
      </c>
      <c r="P45" s="37">
        <f t="shared" si="7"/>
        <v>14800000</v>
      </c>
      <c r="Q45" s="35">
        <f t="shared" si="8"/>
        <v>14800000</v>
      </c>
      <c r="R45" s="37">
        <f t="shared" si="9"/>
        <v>29600000</v>
      </c>
    </row>
    <row r="46" spans="1:18" ht="75" x14ac:dyDescent="0.25">
      <c r="A46" s="38">
        <v>100410</v>
      </c>
      <c r="B46" s="1" t="s">
        <v>16</v>
      </c>
      <c r="C46" s="2" t="s">
        <v>69</v>
      </c>
      <c r="D46" s="7" t="s">
        <v>151</v>
      </c>
      <c r="E46" s="32">
        <v>25</v>
      </c>
      <c r="F46" s="33">
        <v>25</v>
      </c>
      <c r="G46" s="33">
        <v>0</v>
      </c>
      <c r="H46" s="34">
        <v>7</v>
      </c>
      <c r="I46" s="35">
        <f t="shared" si="0"/>
        <v>46250000</v>
      </c>
      <c r="J46" s="36">
        <f t="shared" si="1"/>
        <v>12950000</v>
      </c>
      <c r="K46" s="35">
        <f t="shared" si="2"/>
        <v>13837500</v>
      </c>
      <c r="L46" s="36">
        <f t="shared" si="3"/>
        <v>3874500</v>
      </c>
      <c r="M46" s="35">
        <f t="shared" si="4"/>
        <v>27675000</v>
      </c>
      <c r="N46" s="37">
        <f t="shared" si="5"/>
        <v>7749000</v>
      </c>
      <c r="O46" s="35">
        <f t="shared" si="6"/>
        <v>46250000</v>
      </c>
      <c r="P46" s="37">
        <f t="shared" si="7"/>
        <v>12950000</v>
      </c>
      <c r="Q46" s="35">
        <f t="shared" si="8"/>
        <v>92500000</v>
      </c>
      <c r="R46" s="37">
        <f t="shared" si="9"/>
        <v>25900000</v>
      </c>
    </row>
    <row r="47" spans="1:18" ht="75" x14ac:dyDescent="0.25">
      <c r="A47" s="38">
        <v>100415</v>
      </c>
      <c r="B47" s="1" t="s">
        <v>70</v>
      </c>
      <c r="C47" s="2" t="s">
        <v>71</v>
      </c>
      <c r="D47" s="7" t="s">
        <v>151</v>
      </c>
      <c r="E47" s="32">
        <v>22</v>
      </c>
      <c r="F47" s="33">
        <v>22</v>
      </c>
      <c r="G47" s="33">
        <v>0</v>
      </c>
      <c r="H47" s="34">
        <v>7</v>
      </c>
      <c r="I47" s="35">
        <f t="shared" si="0"/>
        <v>40700000</v>
      </c>
      <c r="J47" s="36">
        <f t="shared" si="1"/>
        <v>12950000</v>
      </c>
      <c r="K47" s="35">
        <f t="shared" si="2"/>
        <v>12177000</v>
      </c>
      <c r="L47" s="36">
        <f t="shared" si="3"/>
        <v>3874500</v>
      </c>
      <c r="M47" s="35">
        <f t="shared" si="4"/>
        <v>24354000</v>
      </c>
      <c r="N47" s="37">
        <f t="shared" si="5"/>
        <v>7749000</v>
      </c>
      <c r="O47" s="35">
        <f t="shared" si="6"/>
        <v>40700000</v>
      </c>
      <c r="P47" s="37">
        <f t="shared" si="7"/>
        <v>12950000</v>
      </c>
      <c r="Q47" s="35">
        <f t="shared" si="8"/>
        <v>81400000</v>
      </c>
      <c r="R47" s="37">
        <f t="shared" si="9"/>
        <v>25900000</v>
      </c>
    </row>
    <row r="48" spans="1:18" ht="37.5" x14ac:dyDescent="0.25">
      <c r="A48" s="31">
        <v>100416</v>
      </c>
      <c r="B48" s="1" t="s">
        <v>16</v>
      </c>
      <c r="C48" s="2" t="s">
        <v>2253</v>
      </c>
      <c r="D48" s="7" t="s">
        <v>151</v>
      </c>
      <c r="E48" s="32">
        <v>33</v>
      </c>
      <c r="F48" s="33">
        <v>33</v>
      </c>
      <c r="G48" s="33">
        <v>0</v>
      </c>
      <c r="H48" s="34">
        <v>4</v>
      </c>
      <c r="I48" s="35">
        <f t="shared" si="0"/>
        <v>61050000</v>
      </c>
      <c r="J48" s="36">
        <f t="shared" si="1"/>
        <v>7400000</v>
      </c>
      <c r="K48" s="35">
        <f t="shared" si="2"/>
        <v>18265500</v>
      </c>
      <c r="L48" s="36">
        <f t="shared" si="3"/>
        <v>2214000</v>
      </c>
      <c r="M48" s="35">
        <f t="shared" si="4"/>
        <v>36531000</v>
      </c>
      <c r="N48" s="37">
        <f t="shared" si="5"/>
        <v>4428000</v>
      </c>
      <c r="O48" s="35">
        <f t="shared" si="6"/>
        <v>61050000</v>
      </c>
      <c r="P48" s="37">
        <f t="shared" si="7"/>
        <v>7400000</v>
      </c>
      <c r="Q48" s="35">
        <f t="shared" si="8"/>
        <v>122100000</v>
      </c>
      <c r="R48" s="37">
        <f t="shared" si="9"/>
        <v>14800000</v>
      </c>
    </row>
    <row r="49" spans="1:18" ht="56.25" x14ac:dyDescent="0.25">
      <c r="A49" s="31">
        <v>100095</v>
      </c>
      <c r="B49" s="1"/>
      <c r="C49" s="2" t="s">
        <v>2230</v>
      </c>
      <c r="D49" s="7" t="s">
        <v>151</v>
      </c>
      <c r="E49" s="32">
        <v>5</v>
      </c>
      <c r="F49" s="33">
        <v>5</v>
      </c>
      <c r="G49" s="33">
        <v>0</v>
      </c>
      <c r="H49" s="34">
        <v>4</v>
      </c>
      <c r="I49" s="35">
        <f t="shared" si="0"/>
        <v>9250000</v>
      </c>
      <c r="J49" s="36">
        <f t="shared" si="1"/>
        <v>7400000</v>
      </c>
      <c r="K49" s="35">
        <f t="shared" si="2"/>
        <v>2767500</v>
      </c>
      <c r="L49" s="36">
        <f t="shared" si="3"/>
        <v>2214000</v>
      </c>
      <c r="M49" s="35">
        <f t="shared" si="4"/>
        <v>5535000</v>
      </c>
      <c r="N49" s="37">
        <f t="shared" si="5"/>
        <v>4428000</v>
      </c>
      <c r="O49" s="35">
        <f t="shared" si="6"/>
        <v>9250000</v>
      </c>
      <c r="P49" s="37">
        <f t="shared" si="7"/>
        <v>7400000</v>
      </c>
      <c r="Q49" s="35">
        <f t="shared" si="8"/>
        <v>18500000</v>
      </c>
      <c r="R49" s="37">
        <f t="shared" si="9"/>
        <v>14800000</v>
      </c>
    </row>
    <row r="50" spans="1:18" ht="93.75" x14ac:dyDescent="0.25">
      <c r="A50" s="38">
        <v>100100</v>
      </c>
      <c r="B50" s="1"/>
      <c r="C50" s="2" t="s">
        <v>2231</v>
      </c>
      <c r="D50" s="7" t="s">
        <v>15</v>
      </c>
      <c r="E50" s="32">
        <v>5</v>
      </c>
      <c r="F50" s="33">
        <v>5</v>
      </c>
      <c r="G50" s="33">
        <v>0</v>
      </c>
      <c r="H50" s="34">
        <v>4</v>
      </c>
      <c r="I50" s="35">
        <f t="shared" si="0"/>
        <v>9250000</v>
      </c>
      <c r="J50" s="36">
        <f t="shared" si="1"/>
        <v>7400000</v>
      </c>
      <c r="K50" s="35">
        <f t="shared" si="2"/>
        <v>2767500</v>
      </c>
      <c r="L50" s="36">
        <f t="shared" si="3"/>
        <v>2214000</v>
      </c>
      <c r="M50" s="35">
        <f t="shared" si="4"/>
        <v>5535000</v>
      </c>
      <c r="N50" s="37">
        <f t="shared" si="5"/>
        <v>4428000</v>
      </c>
      <c r="O50" s="35">
        <f t="shared" si="6"/>
        <v>9250000</v>
      </c>
      <c r="P50" s="37">
        <f t="shared" si="7"/>
        <v>7400000</v>
      </c>
      <c r="Q50" s="35">
        <f t="shared" si="8"/>
        <v>18500000</v>
      </c>
      <c r="R50" s="37">
        <f t="shared" si="9"/>
        <v>14800000</v>
      </c>
    </row>
    <row r="51" spans="1:18" ht="75" x14ac:dyDescent="0.25">
      <c r="A51" s="38">
        <v>100105</v>
      </c>
      <c r="B51" s="1"/>
      <c r="C51" s="2" t="s">
        <v>2232</v>
      </c>
      <c r="D51" s="7" t="s">
        <v>15</v>
      </c>
      <c r="E51" s="32">
        <v>10</v>
      </c>
      <c r="F51" s="33">
        <v>10</v>
      </c>
      <c r="G51" s="33">
        <v>0</v>
      </c>
      <c r="H51" s="34">
        <v>4</v>
      </c>
      <c r="I51" s="35">
        <f t="shared" si="0"/>
        <v>18500000</v>
      </c>
      <c r="J51" s="36">
        <f t="shared" si="1"/>
        <v>7400000</v>
      </c>
      <c r="K51" s="35">
        <f t="shared" si="2"/>
        <v>5535000</v>
      </c>
      <c r="L51" s="36">
        <f t="shared" si="3"/>
        <v>2214000</v>
      </c>
      <c r="M51" s="35">
        <f t="shared" si="4"/>
        <v>11070000</v>
      </c>
      <c r="N51" s="37">
        <f t="shared" si="5"/>
        <v>4428000</v>
      </c>
      <c r="O51" s="35">
        <f t="shared" si="6"/>
        <v>18500000</v>
      </c>
      <c r="P51" s="37">
        <f t="shared" si="7"/>
        <v>7400000</v>
      </c>
      <c r="Q51" s="35">
        <f t="shared" si="8"/>
        <v>37000000</v>
      </c>
      <c r="R51" s="37">
        <f t="shared" si="9"/>
        <v>14800000</v>
      </c>
    </row>
    <row r="52" spans="1:18" ht="75" x14ac:dyDescent="0.25">
      <c r="A52" s="38">
        <v>100125</v>
      </c>
      <c r="B52" s="1"/>
      <c r="C52" s="2" t="s">
        <v>2233</v>
      </c>
      <c r="D52" s="7" t="s">
        <v>2234</v>
      </c>
      <c r="E52" s="32">
        <v>17</v>
      </c>
      <c r="F52" s="33">
        <v>17</v>
      </c>
      <c r="G52" s="33">
        <v>0</v>
      </c>
      <c r="H52" s="34">
        <v>4</v>
      </c>
      <c r="I52" s="35">
        <f t="shared" si="0"/>
        <v>31450000</v>
      </c>
      <c r="J52" s="36">
        <f t="shared" si="1"/>
        <v>7400000</v>
      </c>
      <c r="K52" s="35">
        <f t="shared" si="2"/>
        <v>9409500</v>
      </c>
      <c r="L52" s="36">
        <f t="shared" si="3"/>
        <v>2214000</v>
      </c>
      <c r="M52" s="35">
        <f t="shared" si="4"/>
        <v>18819000</v>
      </c>
      <c r="N52" s="37">
        <f t="shared" si="5"/>
        <v>4428000</v>
      </c>
      <c r="O52" s="35">
        <f t="shared" si="6"/>
        <v>31450000</v>
      </c>
      <c r="P52" s="37">
        <f t="shared" si="7"/>
        <v>7400000</v>
      </c>
      <c r="Q52" s="35">
        <f t="shared" si="8"/>
        <v>62900000</v>
      </c>
      <c r="R52" s="37">
        <f t="shared" si="9"/>
        <v>14800000</v>
      </c>
    </row>
    <row r="53" spans="1:18" ht="56.25" x14ac:dyDescent="0.25">
      <c r="A53" s="31">
        <v>100130</v>
      </c>
      <c r="B53" s="1"/>
      <c r="C53" s="2" t="s">
        <v>2235</v>
      </c>
      <c r="D53" s="7" t="s">
        <v>15</v>
      </c>
      <c r="E53" s="32">
        <v>1</v>
      </c>
      <c r="F53" s="33">
        <v>1</v>
      </c>
      <c r="G53" s="33">
        <v>0</v>
      </c>
      <c r="H53" s="34">
        <v>4</v>
      </c>
      <c r="I53" s="35">
        <f t="shared" si="0"/>
        <v>1850000</v>
      </c>
      <c r="J53" s="36">
        <f t="shared" si="1"/>
        <v>7400000</v>
      </c>
      <c r="K53" s="35">
        <f t="shared" si="2"/>
        <v>553500</v>
      </c>
      <c r="L53" s="36">
        <f t="shared" si="3"/>
        <v>2214000</v>
      </c>
      <c r="M53" s="35">
        <f t="shared" si="4"/>
        <v>1107000</v>
      </c>
      <c r="N53" s="37">
        <f t="shared" si="5"/>
        <v>4428000</v>
      </c>
      <c r="O53" s="35">
        <f t="shared" si="6"/>
        <v>1850000</v>
      </c>
      <c r="P53" s="37">
        <f t="shared" si="7"/>
        <v>7400000</v>
      </c>
      <c r="Q53" s="35">
        <f t="shared" si="8"/>
        <v>3700000</v>
      </c>
      <c r="R53" s="37">
        <f t="shared" si="9"/>
        <v>14800000</v>
      </c>
    </row>
    <row r="54" spans="1:18" ht="37.5" x14ac:dyDescent="0.25">
      <c r="A54" s="31">
        <v>100135</v>
      </c>
      <c r="B54" s="1"/>
      <c r="C54" s="2" t="s">
        <v>2237</v>
      </c>
      <c r="D54" s="7" t="s">
        <v>15</v>
      </c>
      <c r="E54" s="32">
        <v>2</v>
      </c>
      <c r="F54" s="33">
        <v>2</v>
      </c>
      <c r="G54" s="33">
        <v>0</v>
      </c>
      <c r="H54" s="34">
        <v>4</v>
      </c>
      <c r="I54" s="35">
        <f t="shared" si="0"/>
        <v>3700000</v>
      </c>
      <c r="J54" s="36">
        <f t="shared" si="1"/>
        <v>7400000</v>
      </c>
      <c r="K54" s="35">
        <f t="shared" si="2"/>
        <v>1107000</v>
      </c>
      <c r="L54" s="36">
        <f t="shared" si="3"/>
        <v>2214000</v>
      </c>
      <c r="M54" s="35">
        <f t="shared" si="4"/>
        <v>2214000</v>
      </c>
      <c r="N54" s="37">
        <f t="shared" si="5"/>
        <v>4428000</v>
      </c>
      <c r="O54" s="35">
        <f t="shared" si="6"/>
        <v>3700000</v>
      </c>
      <c r="P54" s="37">
        <f t="shared" si="7"/>
        <v>7400000</v>
      </c>
      <c r="Q54" s="35">
        <f t="shared" si="8"/>
        <v>7400000</v>
      </c>
      <c r="R54" s="37">
        <f t="shared" si="9"/>
        <v>14800000</v>
      </c>
    </row>
    <row r="55" spans="1:18" ht="75" x14ac:dyDescent="0.25">
      <c r="A55" s="38">
        <v>100140</v>
      </c>
      <c r="B55" s="1"/>
      <c r="C55" s="2" t="s">
        <v>2238</v>
      </c>
      <c r="D55" s="7" t="s">
        <v>15</v>
      </c>
      <c r="E55" s="32">
        <v>6</v>
      </c>
      <c r="F55" s="33">
        <v>6</v>
      </c>
      <c r="G55" s="33">
        <v>0</v>
      </c>
      <c r="H55" s="34">
        <v>4</v>
      </c>
      <c r="I55" s="35">
        <f t="shared" si="0"/>
        <v>11100000</v>
      </c>
      <c r="J55" s="36">
        <f t="shared" si="1"/>
        <v>7400000</v>
      </c>
      <c r="K55" s="35">
        <f t="shared" si="2"/>
        <v>3321000</v>
      </c>
      <c r="L55" s="36">
        <f t="shared" si="3"/>
        <v>2214000</v>
      </c>
      <c r="M55" s="35">
        <f t="shared" si="4"/>
        <v>6642000</v>
      </c>
      <c r="N55" s="37">
        <f t="shared" si="5"/>
        <v>4428000</v>
      </c>
      <c r="O55" s="35">
        <f t="shared" si="6"/>
        <v>11100000</v>
      </c>
      <c r="P55" s="37">
        <f t="shared" si="7"/>
        <v>7400000</v>
      </c>
      <c r="Q55" s="35">
        <f t="shared" si="8"/>
        <v>22200000</v>
      </c>
      <c r="R55" s="37">
        <f t="shared" si="9"/>
        <v>14800000</v>
      </c>
    </row>
    <row r="56" spans="1:18" ht="56.25" x14ac:dyDescent="0.25">
      <c r="A56" s="38">
        <v>100145</v>
      </c>
      <c r="B56" s="1"/>
      <c r="C56" s="2" t="s">
        <v>2239</v>
      </c>
      <c r="D56" s="7" t="s">
        <v>35</v>
      </c>
      <c r="E56" s="32">
        <v>17</v>
      </c>
      <c r="F56" s="33">
        <v>17</v>
      </c>
      <c r="G56" s="33">
        <v>0</v>
      </c>
      <c r="H56" s="34">
        <v>4</v>
      </c>
      <c r="I56" s="35">
        <f t="shared" si="0"/>
        <v>31450000</v>
      </c>
      <c r="J56" s="36">
        <f t="shared" si="1"/>
        <v>7400000</v>
      </c>
      <c r="K56" s="35">
        <f t="shared" si="2"/>
        <v>9409500</v>
      </c>
      <c r="L56" s="36">
        <f t="shared" si="3"/>
        <v>2214000</v>
      </c>
      <c r="M56" s="35">
        <f t="shared" si="4"/>
        <v>18819000</v>
      </c>
      <c r="N56" s="37">
        <f t="shared" si="5"/>
        <v>4428000</v>
      </c>
      <c r="O56" s="35">
        <f t="shared" si="6"/>
        <v>31450000</v>
      </c>
      <c r="P56" s="37">
        <f t="shared" si="7"/>
        <v>7400000</v>
      </c>
      <c r="Q56" s="35">
        <f t="shared" si="8"/>
        <v>62900000</v>
      </c>
      <c r="R56" s="37">
        <f t="shared" si="9"/>
        <v>14800000</v>
      </c>
    </row>
    <row r="57" spans="1:18" ht="56.25" x14ac:dyDescent="0.25">
      <c r="A57" s="31">
        <v>100526</v>
      </c>
      <c r="B57" s="1" t="s">
        <v>16</v>
      </c>
      <c r="C57" s="2" t="s">
        <v>92</v>
      </c>
      <c r="D57" s="7" t="s">
        <v>151</v>
      </c>
      <c r="E57" s="32">
        <v>37</v>
      </c>
      <c r="F57" s="33">
        <v>37</v>
      </c>
      <c r="G57" s="33">
        <v>0</v>
      </c>
      <c r="H57" s="34">
        <v>4</v>
      </c>
      <c r="I57" s="35">
        <f t="shared" si="0"/>
        <v>68450000</v>
      </c>
      <c r="J57" s="36">
        <f t="shared" si="1"/>
        <v>7400000</v>
      </c>
      <c r="K57" s="35">
        <f t="shared" si="2"/>
        <v>20479500</v>
      </c>
      <c r="L57" s="36">
        <f t="shared" si="3"/>
        <v>2214000</v>
      </c>
      <c r="M57" s="35">
        <f t="shared" si="4"/>
        <v>40959000</v>
      </c>
      <c r="N57" s="37">
        <f t="shared" si="5"/>
        <v>4428000</v>
      </c>
      <c r="O57" s="35">
        <f t="shared" si="6"/>
        <v>68450000</v>
      </c>
      <c r="P57" s="37">
        <f t="shared" si="7"/>
        <v>7400000</v>
      </c>
      <c r="Q57" s="35">
        <f t="shared" si="8"/>
        <v>136900000</v>
      </c>
      <c r="R57" s="37">
        <f t="shared" si="9"/>
        <v>14800000</v>
      </c>
    </row>
    <row r="58" spans="1:18" ht="93.75" x14ac:dyDescent="0.25">
      <c r="A58" s="31">
        <v>302365</v>
      </c>
      <c r="B58" s="1" t="s">
        <v>16</v>
      </c>
      <c r="C58" s="2" t="s">
        <v>2988</v>
      </c>
      <c r="D58" s="7" t="s">
        <v>2989</v>
      </c>
      <c r="E58" s="32">
        <v>11.4</v>
      </c>
      <c r="F58" s="33">
        <v>7</v>
      </c>
      <c r="G58" s="33">
        <v>4.4000000000000004</v>
      </c>
      <c r="H58" s="34">
        <v>4</v>
      </c>
      <c r="I58" s="35">
        <f t="shared" si="0"/>
        <v>35390000</v>
      </c>
      <c r="J58" s="36">
        <f t="shared" si="1"/>
        <v>7400000</v>
      </c>
      <c r="K58" s="35">
        <f t="shared" si="2"/>
        <v>8890500</v>
      </c>
      <c r="L58" s="36">
        <f t="shared" si="3"/>
        <v>2214000</v>
      </c>
      <c r="M58" s="35">
        <f t="shared" si="4"/>
        <v>12765000</v>
      </c>
      <c r="N58" s="37">
        <f t="shared" si="5"/>
        <v>4428000</v>
      </c>
      <c r="O58" s="35">
        <f t="shared" si="6"/>
        <v>17966000</v>
      </c>
      <c r="P58" s="37">
        <f t="shared" si="7"/>
        <v>7400000</v>
      </c>
      <c r="Q58" s="35">
        <f t="shared" si="8"/>
        <v>30916000</v>
      </c>
      <c r="R58" s="37">
        <f t="shared" si="9"/>
        <v>14800000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E0095-08A5-4284-9BEA-312260770536}">
  <dimension ref="A1:L22"/>
  <sheetViews>
    <sheetView rightToLeft="1" workbookViewId="0">
      <selection activeCell="A2" sqref="A2"/>
    </sheetView>
  </sheetViews>
  <sheetFormatPr defaultRowHeight="15" x14ac:dyDescent="0.25"/>
  <cols>
    <col min="1" max="1" width="7" bestFit="1" customWidth="1"/>
    <col min="2" max="2" width="6.140625" bestFit="1" customWidth="1"/>
    <col min="3" max="3" width="29.85546875" customWidth="1"/>
    <col min="4" max="4" width="9" bestFit="1" customWidth="1"/>
    <col min="5" max="5" width="8.28515625" bestFit="1" customWidth="1"/>
    <col min="6" max="6" width="10.85546875" bestFit="1" customWidth="1"/>
    <col min="7" max="7" width="7.85546875" bestFit="1" customWidth="1"/>
    <col min="8" max="8" width="13.42578125" bestFit="1" customWidth="1"/>
    <col min="9" max="9" width="11.28515625" bestFit="1" customWidth="1"/>
    <col min="10" max="10" width="13" bestFit="1" customWidth="1"/>
    <col min="11" max="11" width="17" bestFit="1" customWidth="1"/>
    <col min="12" max="12" width="11" bestFit="1" customWidth="1"/>
  </cols>
  <sheetData>
    <row r="1" spans="1:12" ht="42" x14ac:dyDescent="0.25">
      <c r="A1" s="25" t="s">
        <v>5221</v>
      </c>
      <c r="B1" s="25" t="s">
        <v>5222</v>
      </c>
      <c r="C1" s="25" t="s">
        <v>12</v>
      </c>
      <c r="D1" s="25" t="s">
        <v>3</v>
      </c>
      <c r="E1" s="25" t="s">
        <v>5223</v>
      </c>
      <c r="F1" s="25" t="s">
        <v>5224</v>
      </c>
      <c r="G1" s="25" t="s">
        <v>5225</v>
      </c>
      <c r="H1" s="26" t="s">
        <v>3804</v>
      </c>
      <c r="I1" s="26" t="s">
        <v>8</v>
      </c>
      <c r="J1" s="26" t="s">
        <v>9</v>
      </c>
      <c r="K1" s="26" t="s">
        <v>10</v>
      </c>
      <c r="L1" s="26" t="s">
        <v>11</v>
      </c>
    </row>
    <row r="2" spans="1:12" ht="36" x14ac:dyDescent="0.25">
      <c r="A2" s="57">
        <v>501515</v>
      </c>
      <c r="B2" s="68"/>
      <c r="C2" s="59" t="s">
        <v>1687</v>
      </c>
      <c r="D2" s="51" t="s">
        <v>151</v>
      </c>
      <c r="E2" s="69">
        <v>12</v>
      </c>
      <c r="F2" s="52">
        <v>12</v>
      </c>
      <c r="G2" s="52">
        <v>0</v>
      </c>
      <c r="H2" s="52">
        <v>7</v>
      </c>
      <c r="I2" s="13">
        <f t="shared" ref="I2:I4" si="0">F2*553500+G2*1140000</f>
        <v>6642000</v>
      </c>
      <c r="J2" s="12">
        <f t="shared" ref="J2:J22" si="1">F2*1850000+G2*5100000</f>
        <v>22200000</v>
      </c>
      <c r="K2" s="13">
        <f t="shared" ref="K2:K22" si="2">F2*1850000+G2*2060000</f>
        <v>22200000</v>
      </c>
      <c r="L2" s="12">
        <f t="shared" ref="L2:L22" si="3">F2*1850000+G2*4340000</f>
        <v>22200000</v>
      </c>
    </row>
    <row r="3" spans="1:12" ht="54" x14ac:dyDescent="0.25">
      <c r="A3" s="57">
        <v>501520</v>
      </c>
      <c r="B3" s="68"/>
      <c r="C3" s="59" t="s">
        <v>1688</v>
      </c>
      <c r="D3" s="51" t="s">
        <v>151</v>
      </c>
      <c r="E3" s="69">
        <v>21</v>
      </c>
      <c r="F3" s="52">
        <v>21</v>
      </c>
      <c r="G3" s="52">
        <v>0</v>
      </c>
      <c r="H3" s="52">
        <v>5</v>
      </c>
      <c r="I3" s="13">
        <f t="shared" si="0"/>
        <v>11623500</v>
      </c>
      <c r="J3" s="12">
        <f t="shared" si="1"/>
        <v>38850000</v>
      </c>
      <c r="K3" s="13">
        <f t="shared" si="2"/>
        <v>38850000</v>
      </c>
      <c r="L3" s="12">
        <f t="shared" si="3"/>
        <v>38850000</v>
      </c>
    </row>
    <row r="4" spans="1:12" ht="54" x14ac:dyDescent="0.25">
      <c r="A4" s="57">
        <v>501525</v>
      </c>
      <c r="B4" s="68"/>
      <c r="C4" s="59" t="s">
        <v>1689</v>
      </c>
      <c r="D4" s="51" t="s">
        <v>151</v>
      </c>
      <c r="E4" s="69">
        <v>11.6</v>
      </c>
      <c r="F4" s="52">
        <v>8</v>
      </c>
      <c r="G4" s="52">
        <v>3.6</v>
      </c>
      <c r="H4" s="52">
        <v>5</v>
      </c>
      <c r="I4" s="13">
        <f t="shared" si="0"/>
        <v>8532000</v>
      </c>
      <c r="J4" s="12">
        <f t="shared" si="1"/>
        <v>33160000</v>
      </c>
      <c r="K4" s="13">
        <f t="shared" si="2"/>
        <v>22216000</v>
      </c>
      <c r="L4" s="12">
        <f t="shared" si="3"/>
        <v>30424000</v>
      </c>
    </row>
    <row r="5" spans="1:12" ht="36" x14ac:dyDescent="0.25">
      <c r="A5" s="57">
        <v>501530</v>
      </c>
      <c r="B5" s="68"/>
      <c r="C5" s="59" t="s">
        <v>1690</v>
      </c>
      <c r="D5" s="51" t="s">
        <v>151</v>
      </c>
      <c r="E5" s="69">
        <v>6</v>
      </c>
      <c r="F5" s="52">
        <v>6</v>
      </c>
      <c r="G5" s="52">
        <v>0</v>
      </c>
      <c r="H5" s="52">
        <v>11</v>
      </c>
      <c r="I5" s="13">
        <f>F5*553500+G5*1140000</f>
        <v>3321000</v>
      </c>
      <c r="J5" s="12">
        <f t="shared" si="1"/>
        <v>11100000</v>
      </c>
      <c r="K5" s="13">
        <f t="shared" si="2"/>
        <v>11100000</v>
      </c>
      <c r="L5" s="12">
        <f t="shared" si="3"/>
        <v>11100000</v>
      </c>
    </row>
    <row r="6" spans="1:12" ht="72" x14ac:dyDescent="0.25">
      <c r="A6" s="57">
        <v>501570</v>
      </c>
      <c r="B6" s="68"/>
      <c r="C6" s="59" t="s">
        <v>1695</v>
      </c>
      <c r="D6" s="51" t="s">
        <v>151</v>
      </c>
      <c r="E6" s="69">
        <v>5</v>
      </c>
      <c r="F6" s="52">
        <v>5</v>
      </c>
      <c r="G6" s="52">
        <v>0</v>
      </c>
      <c r="H6" s="52">
        <v>5</v>
      </c>
      <c r="I6" s="13">
        <f>F6*553500+G6*1140000</f>
        <v>2767500</v>
      </c>
      <c r="J6" s="12">
        <f t="shared" si="1"/>
        <v>9250000</v>
      </c>
      <c r="K6" s="13">
        <f t="shared" si="2"/>
        <v>9250000</v>
      </c>
      <c r="L6" s="12">
        <f t="shared" si="3"/>
        <v>9250000</v>
      </c>
    </row>
    <row r="7" spans="1:12" ht="54" x14ac:dyDescent="0.25">
      <c r="A7" s="57">
        <v>501790</v>
      </c>
      <c r="B7" s="68"/>
      <c r="C7" s="59" t="s">
        <v>5226</v>
      </c>
      <c r="D7" s="51"/>
      <c r="E7" s="69">
        <v>3</v>
      </c>
      <c r="F7" s="52">
        <v>3</v>
      </c>
      <c r="G7" s="52">
        <v>0</v>
      </c>
      <c r="H7" s="52">
        <v>4</v>
      </c>
      <c r="I7" s="13">
        <f>F7*553500+G7*1140000</f>
        <v>1660500</v>
      </c>
      <c r="J7" s="12">
        <f t="shared" si="1"/>
        <v>5550000</v>
      </c>
      <c r="K7" s="13">
        <f t="shared" si="2"/>
        <v>5550000</v>
      </c>
      <c r="L7" s="12">
        <f t="shared" si="3"/>
        <v>5550000</v>
      </c>
    </row>
    <row r="8" spans="1:12" ht="36" x14ac:dyDescent="0.25">
      <c r="A8" s="57">
        <v>501792</v>
      </c>
      <c r="B8" s="68"/>
      <c r="C8" s="59" t="s">
        <v>1719</v>
      </c>
      <c r="D8" s="51"/>
      <c r="E8" s="69">
        <v>2</v>
      </c>
      <c r="F8" s="52">
        <v>2</v>
      </c>
      <c r="G8" s="52">
        <v>0</v>
      </c>
      <c r="H8" s="52">
        <v>4</v>
      </c>
      <c r="I8" s="13">
        <f t="shared" ref="I8:I22" si="4">F8*553500+G8*1140000</f>
        <v>1107000</v>
      </c>
      <c r="J8" s="12">
        <f t="shared" si="1"/>
        <v>3700000</v>
      </c>
      <c r="K8" s="13">
        <f t="shared" si="2"/>
        <v>3700000</v>
      </c>
      <c r="L8" s="12">
        <f t="shared" si="3"/>
        <v>3700000</v>
      </c>
    </row>
    <row r="9" spans="1:12" ht="36" x14ac:dyDescent="0.5">
      <c r="A9" s="57">
        <v>804040</v>
      </c>
      <c r="B9" s="68"/>
      <c r="C9" s="59" t="s">
        <v>4546</v>
      </c>
      <c r="D9" s="51"/>
      <c r="E9" s="69">
        <v>0.35000000000000003</v>
      </c>
      <c r="F9" s="52">
        <v>0.14000000000000001</v>
      </c>
      <c r="G9" s="52">
        <v>0.21000000000000002</v>
      </c>
      <c r="H9" s="52"/>
      <c r="I9" s="23">
        <f>F9*790000+G9*1630000</f>
        <v>452900.00000000006</v>
      </c>
      <c r="J9" s="24">
        <f>F9*1850000+G9*5100000</f>
        <v>1330000</v>
      </c>
      <c r="K9" s="23">
        <f>F9*1850000+G9*2060000</f>
        <v>691600.00000000012</v>
      </c>
      <c r="L9" s="24">
        <f>F9*1850000+G9*4340000</f>
        <v>1170400.0000000002</v>
      </c>
    </row>
    <row r="10" spans="1:12" ht="36" x14ac:dyDescent="0.25">
      <c r="A10" s="57">
        <v>501860</v>
      </c>
      <c r="B10" s="68" t="s">
        <v>16</v>
      </c>
      <c r="C10" s="59" t="s">
        <v>1727</v>
      </c>
      <c r="D10" s="51"/>
      <c r="E10" s="69">
        <v>4</v>
      </c>
      <c r="F10" s="52">
        <v>4</v>
      </c>
      <c r="G10" s="52">
        <v>0</v>
      </c>
      <c r="H10" s="52">
        <v>4</v>
      </c>
      <c r="I10" s="13">
        <f t="shared" si="4"/>
        <v>2214000</v>
      </c>
      <c r="J10" s="12">
        <f t="shared" si="1"/>
        <v>7400000</v>
      </c>
      <c r="K10" s="13">
        <f t="shared" si="2"/>
        <v>7400000</v>
      </c>
      <c r="L10" s="12">
        <f t="shared" si="3"/>
        <v>7400000</v>
      </c>
    </row>
    <row r="11" spans="1:12" ht="36" x14ac:dyDescent="0.25">
      <c r="A11" s="57">
        <v>501865</v>
      </c>
      <c r="B11" s="68"/>
      <c r="C11" s="59" t="s">
        <v>1728</v>
      </c>
      <c r="D11" s="51"/>
      <c r="E11" s="69">
        <v>2</v>
      </c>
      <c r="F11" s="52">
        <v>2</v>
      </c>
      <c r="G11" s="52">
        <v>0</v>
      </c>
      <c r="H11" s="52">
        <v>4</v>
      </c>
      <c r="I11" s="13">
        <f t="shared" si="4"/>
        <v>1107000</v>
      </c>
      <c r="J11" s="12">
        <f t="shared" si="1"/>
        <v>3700000</v>
      </c>
      <c r="K11" s="13">
        <f t="shared" si="2"/>
        <v>3700000</v>
      </c>
      <c r="L11" s="12">
        <f t="shared" si="3"/>
        <v>3700000</v>
      </c>
    </row>
    <row r="12" spans="1:12" ht="36" x14ac:dyDescent="0.25">
      <c r="A12" s="57">
        <v>502117</v>
      </c>
      <c r="B12" s="68"/>
      <c r="C12" s="59" t="s">
        <v>1763</v>
      </c>
      <c r="D12" s="51" t="s">
        <v>151</v>
      </c>
      <c r="E12" s="69">
        <v>2</v>
      </c>
      <c r="F12" s="52">
        <v>2</v>
      </c>
      <c r="G12" s="52">
        <v>0</v>
      </c>
      <c r="H12" s="52">
        <v>0</v>
      </c>
      <c r="I12" s="13">
        <f t="shared" si="4"/>
        <v>1107000</v>
      </c>
      <c r="J12" s="12">
        <f t="shared" si="1"/>
        <v>3700000</v>
      </c>
      <c r="K12" s="13">
        <f t="shared" si="2"/>
        <v>3700000</v>
      </c>
      <c r="L12" s="12">
        <f t="shared" si="3"/>
        <v>3700000</v>
      </c>
    </row>
    <row r="13" spans="1:12" ht="36" x14ac:dyDescent="0.25">
      <c r="A13" s="57">
        <v>502140</v>
      </c>
      <c r="B13" s="68"/>
      <c r="C13" s="59" t="s">
        <v>1767</v>
      </c>
      <c r="D13" s="51" t="s">
        <v>151</v>
      </c>
      <c r="E13" s="69">
        <v>12</v>
      </c>
      <c r="F13" s="52">
        <v>12</v>
      </c>
      <c r="G13" s="52">
        <v>0</v>
      </c>
      <c r="H13" s="52">
        <v>5</v>
      </c>
      <c r="I13" s="13">
        <f t="shared" si="4"/>
        <v>6642000</v>
      </c>
      <c r="J13" s="12">
        <f t="shared" si="1"/>
        <v>22200000</v>
      </c>
      <c r="K13" s="13">
        <f t="shared" si="2"/>
        <v>22200000</v>
      </c>
      <c r="L13" s="12">
        <f t="shared" si="3"/>
        <v>22200000</v>
      </c>
    </row>
    <row r="14" spans="1:12" ht="72" x14ac:dyDescent="0.25">
      <c r="A14" s="57">
        <v>502155</v>
      </c>
      <c r="B14" s="68"/>
      <c r="C14" s="59" t="s">
        <v>1769</v>
      </c>
      <c r="D14" s="51" t="s">
        <v>151</v>
      </c>
      <c r="E14" s="69">
        <v>71</v>
      </c>
      <c r="F14" s="52">
        <v>71</v>
      </c>
      <c r="G14" s="52">
        <v>0</v>
      </c>
      <c r="H14" s="52">
        <v>0</v>
      </c>
      <c r="I14" s="13">
        <f t="shared" si="4"/>
        <v>39298500</v>
      </c>
      <c r="J14" s="12">
        <f t="shared" si="1"/>
        <v>131350000</v>
      </c>
      <c r="K14" s="13">
        <f t="shared" si="2"/>
        <v>131350000</v>
      </c>
      <c r="L14" s="12">
        <f t="shared" si="3"/>
        <v>131350000</v>
      </c>
    </row>
    <row r="15" spans="1:12" ht="108" x14ac:dyDescent="0.25">
      <c r="A15" s="57">
        <v>502180</v>
      </c>
      <c r="B15" s="68"/>
      <c r="C15" s="59" t="s">
        <v>1776</v>
      </c>
      <c r="D15" s="51" t="s">
        <v>151</v>
      </c>
      <c r="E15" s="69">
        <v>96</v>
      </c>
      <c r="F15" s="52">
        <v>96</v>
      </c>
      <c r="G15" s="52">
        <v>0</v>
      </c>
      <c r="H15" s="52">
        <v>0</v>
      </c>
      <c r="I15" s="13">
        <f t="shared" si="4"/>
        <v>53136000</v>
      </c>
      <c r="J15" s="12">
        <f t="shared" si="1"/>
        <v>177600000</v>
      </c>
      <c r="K15" s="13">
        <f t="shared" si="2"/>
        <v>177600000</v>
      </c>
      <c r="L15" s="12">
        <f t="shared" si="3"/>
        <v>177600000</v>
      </c>
    </row>
    <row r="16" spans="1:12" ht="126" x14ac:dyDescent="0.25">
      <c r="A16" s="57">
        <v>502181</v>
      </c>
      <c r="B16" s="68"/>
      <c r="C16" s="59" t="s">
        <v>1777</v>
      </c>
      <c r="D16" s="51" t="s">
        <v>151</v>
      </c>
      <c r="E16" s="69">
        <v>96</v>
      </c>
      <c r="F16" s="52">
        <v>96</v>
      </c>
      <c r="G16" s="52">
        <v>0</v>
      </c>
      <c r="H16" s="52" t="s">
        <v>3477</v>
      </c>
      <c r="I16" s="13">
        <f t="shared" si="4"/>
        <v>53136000</v>
      </c>
      <c r="J16" s="12">
        <f t="shared" si="1"/>
        <v>177600000</v>
      </c>
      <c r="K16" s="13">
        <f t="shared" si="2"/>
        <v>177600000</v>
      </c>
      <c r="L16" s="12">
        <f t="shared" si="3"/>
        <v>177600000</v>
      </c>
    </row>
    <row r="17" spans="1:12" ht="54" x14ac:dyDescent="0.25">
      <c r="A17" s="57">
        <v>903000</v>
      </c>
      <c r="B17" s="68" t="s">
        <v>16</v>
      </c>
      <c r="C17" s="59" t="s">
        <v>5227</v>
      </c>
      <c r="D17" s="51"/>
      <c r="E17" s="69">
        <v>3</v>
      </c>
      <c r="F17" s="52">
        <v>3</v>
      </c>
      <c r="G17" s="52"/>
      <c r="H17" s="52"/>
      <c r="I17" s="13">
        <f t="shared" si="4"/>
        <v>1660500</v>
      </c>
      <c r="J17" s="12">
        <f t="shared" si="1"/>
        <v>5550000</v>
      </c>
      <c r="K17" s="13">
        <f t="shared" si="2"/>
        <v>5550000</v>
      </c>
      <c r="L17" s="12">
        <f t="shared" si="3"/>
        <v>5550000</v>
      </c>
    </row>
    <row r="18" spans="1:12" ht="72" x14ac:dyDescent="0.25">
      <c r="A18" s="57">
        <v>903005</v>
      </c>
      <c r="B18" s="68" t="s">
        <v>16</v>
      </c>
      <c r="C18" s="59" t="s">
        <v>5228</v>
      </c>
      <c r="D18" s="51"/>
      <c r="E18" s="69">
        <v>0.8</v>
      </c>
      <c r="F18" s="52">
        <v>0.8</v>
      </c>
      <c r="G18" s="52"/>
      <c r="H18" s="52"/>
      <c r="I18" s="13">
        <f t="shared" si="4"/>
        <v>442800</v>
      </c>
      <c r="J18" s="12">
        <f t="shared" si="1"/>
        <v>1480000</v>
      </c>
      <c r="K18" s="13">
        <f t="shared" si="2"/>
        <v>1480000</v>
      </c>
      <c r="L18" s="12">
        <f t="shared" si="3"/>
        <v>1480000</v>
      </c>
    </row>
    <row r="19" spans="1:12" ht="54" x14ac:dyDescent="0.25">
      <c r="A19" s="57">
        <v>903010</v>
      </c>
      <c r="B19" s="68" t="s">
        <v>16</v>
      </c>
      <c r="C19" s="59" t="s">
        <v>5180</v>
      </c>
      <c r="D19" s="51" t="s">
        <v>151</v>
      </c>
      <c r="E19" s="69">
        <v>1</v>
      </c>
      <c r="F19" s="52">
        <v>1</v>
      </c>
      <c r="G19" s="52">
        <v>0</v>
      </c>
      <c r="H19" s="52">
        <v>0</v>
      </c>
      <c r="I19" s="13">
        <f t="shared" si="4"/>
        <v>553500</v>
      </c>
      <c r="J19" s="12">
        <f t="shared" si="1"/>
        <v>1850000</v>
      </c>
      <c r="K19" s="13">
        <f t="shared" si="2"/>
        <v>1850000</v>
      </c>
      <c r="L19" s="12">
        <f t="shared" si="3"/>
        <v>1850000</v>
      </c>
    </row>
    <row r="20" spans="1:12" ht="54" x14ac:dyDescent="0.25">
      <c r="A20" s="57">
        <v>903015</v>
      </c>
      <c r="B20" s="68" t="s">
        <v>16</v>
      </c>
      <c r="C20" s="59" t="s">
        <v>5181</v>
      </c>
      <c r="D20" s="51" t="s">
        <v>151</v>
      </c>
      <c r="E20" s="69">
        <v>2</v>
      </c>
      <c r="F20" s="52">
        <v>2</v>
      </c>
      <c r="G20" s="52">
        <v>0</v>
      </c>
      <c r="H20" s="52">
        <v>0</v>
      </c>
      <c r="I20" s="13">
        <f t="shared" si="4"/>
        <v>1107000</v>
      </c>
      <c r="J20" s="12">
        <f t="shared" si="1"/>
        <v>3700000</v>
      </c>
      <c r="K20" s="13">
        <f t="shared" si="2"/>
        <v>3700000</v>
      </c>
      <c r="L20" s="12">
        <f t="shared" si="3"/>
        <v>3700000</v>
      </c>
    </row>
    <row r="21" spans="1:12" ht="36" x14ac:dyDescent="0.25">
      <c r="A21" s="57">
        <v>903020</v>
      </c>
      <c r="B21" s="68" t="s">
        <v>16</v>
      </c>
      <c r="C21" s="59" t="s">
        <v>5182</v>
      </c>
      <c r="D21" s="51" t="s">
        <v>151</v>
      </c>
      <c r="E21" s="69">
        <v>1.7</v>
      </c>
      <c r="F21" s="52">
        <v>1.7</v>
      </c>
      <c r="G21" s="52">
        <v>0</v>
      </c>
      <c r="H21" s="52">
        <v>0</v>
      </c>
      <c r="I21" s="13">
        <f t="shared" si="4"/>
        <v>940950</v>
      </c>
      <c r="J21" s="12">
        <f t="shared" si="1"/>
        <v>3145000</v>
      </c>
      <c r="K21" s="13">
        <f t="shared" si="2"/>
        <v>3145000</v>
      </c>
      <c r="L21" s="12">
        <f t="shared" si="3"/>
        <v>3145000</v>
      </c>
    </row>
    <row r="22" spans="1:12" ht="72" x14ac:dyDescent="0.25">
      <c r="A22" s="57">
        <v>903025</v>
      </c>
      <c r="B22" s="68" t="s">
        <v>16</v>
      </c>
      <c r="C22" s="59" t="s">
        <v>5183</v>
      </c>
      <c r="D22" s="51" t="s">
        <v>151</v>
      </c>
      <c r="E22" s="69">
        <v>2</v>
      </c>
      <c r="F22" s="52">
        <v>2</v>
      </c>
      <c r="G22" s="52">
        <v>0</v>
      </c>
      <c r="H22" s="52">
        <v>0</v>
      </c>
      <c r="I22" s="13">
        <f t="shared" si="4"/>
        <v>1107000</v>
      </c>
      <c r="J22" s="12">
        <f t="shared" si="1"/>
        <v>3700000</v>
      </c>
      <c r="K22" s="13">
        <f t="shared" si="2"/>
        <v>3700000</v>
      </c>
      <c r="L22" s="12">
        <f t="shared" si="3"/>
        <v>3700000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20FD9-A1AA-4318-8AF0-A628793D26EE}">
  <dimension ref="A1:I53"/>
  <sheetViews>
    <sheetView rightToLeft="1" workbookViewId="0">
      <selection activeCell="A2" sqref="A2"/>
    </sheetView>
  </sheetViews>
  <sheetFormatPr defaultRowHeight="15" x14ac:dyDescent="0.25"/>
  <cols>
    <col min="1" max="1" width="7" bestFit="1" customWidth="1"/>
    <col min="2" max="2" width="9" bestFit="1" customWidth="1"/>
    <col min="3" max="4" width="25.28515625" customWidth="1"/>
    <col min="5" max="5" width="8.85546875" bestFit="1" customWidth="1"/>
    <col min="6" max="6" width="11" bestFit="1" customWidth="1"/>
    <col min="7" max="7" width="7.85546875" bestFit="1" customWidth="1"/>
    <col min="8" max="9" width="19" customWidth="1"/>
  </cols>
  <sheetData>
    <row r="1" spans="1:9" ht="45" x14ac:dyDescent="0.25">
      <c r="A1" s="70" t="s">
        <v>13</v>
      </c>
      <c r="B1" s="71" t="s">
        <v>2</v>
      </c>
      <c r="C1" s="71" t="s">
        <v>12</v>
      </c>
      <c r="D1" s="71" t="s">
        <v>3</v>
      </c>
      <c r="E1" s="72" t="s">
        <v>5223</v>
      </c>
      <c r="F1" s="72" t="s">
        <v>5224</v>
      </c>
      <c r="G1" s="72" t="s">
        <v>5225</v>
      </c>
      <c r="H1" s="71" t="s">
        <v>8</v>
      </c>
      <c r="I1" s="71" t="s">
        <v>6731</v>
      </c>
    </row>
    <row r="2" spans="1:9" ht="36" x14ac:dyDescent="0.25">
      <c r="A2" s="57">
        <v>100005</v>
      </c>
      <c r="B2" s="58"/>
      <c r="C2" s="59" t="s">
        <v>2216</v>
      </c>
      <c r="D2" s="51" t="s">
        <v>14</v>
      </c>
      <c r="E2" s="73">
        <v>5</v>
      </c>
      <c r="F2" s="73">
        <v>5</v>
      </c>
      <c r="G2" s="73">
        <v>0</v>
      </c>
      <c r="H2" s="13">
        <f>F2*553500+G2*1140000</f>
        <v>2767500</v>
      </c>
      <c r="I2" s="13">
        <f>F2*1850000+G2*1140000</f>
        <v>9250000</v>
      </c>
    </row>
    <row r="3" spans="1:9" ht="54" x14ac:dyDescent="0.25">
      <c r="A3" s="57">
        <v>501205</v>
      </c>
      <c r="B3" s="58"/>
      <c r="C3" s="59" t="s">
        <v>1642</v>
      </c>
      <c r="D3" s="51" t="s">
        <v>3362</v>
      </c>
      <c r="E3" s="73">
        <v>8</v>
      </c>
      <c r="F3" s="73">
        <v>8</v>
      </c>
      <c r="G3" s="73">
        <v>0</v>
      </c>
      <c r="H3" s="13">
        <f t="shared" ref="H3:H45" si="0">F3*553500+G3*1140000</f>
        <v>4428000</v>
      </c>
      <c r="I3" s="13">
        <f t="shared" ref="I3:I45" si="1">F3*1850000+G3*1140000</f>
        <v>14800000</v>
      </c>
    </row>
    <row r="4" spans="1:9" ht="36" x14ac:dyDescent="0.25">
      <c r="A4" s="57">
        <v>501870</v>
      </c>
      <c r="B4" s="58"/>
      <c r="C4" s="59" t="s">
        <v>1729</v>
      </c>
      <c r="D4" s="51" t="s">
        <v>151</v>
      </c>
      <c r="E4" s="73">
        <v>10</v>
      </c>
      <c r="F4" s="73">
        <v>10</v>
      </c>
      <c r="G4" s="73">
        <v>0</v>
      </c>
      <c r="H4" s="13">
        <f t="shared" si="0"/>
        <v>5535000</v>
      </c>
      <c r="I4" s="13">
        <f t="shared" si="1"/>
        <v>18500000</v>
      </c>
    </row>
    <row r="5" spans="1:9" ht="36" x14ac:dyDescent="0.25">
      <c r="A5" s="57">
        <v>502060</v>
      </c>
      <c r="B5" s="58"/>
      <c r="C5" s="59" t="s">
        <v>3458</v>
      </c>
      <c r="D5" s="51" t="s">
        <v>113</v>
      </c>
      <c r="E5" s="73">
        <v>25</v>
      </c>
      <c r="F5" s="73">
        <v>25</v>
      </c>
      <c r="G5" s="73">
        <v>0</v>
      </c>
      <c r="H5" s="13">
        <f t="shared" si="0"/>
        <v>13837500</v>
      </c>
      <c r="I5" s="13">
        <f t="shared" si="1"/>
        <v>46250000</v>
      </c>
    </row>
    <row r="6" spans="1:9" ht="19.5" x14ac:dyDescent="0.25">
      <c r="A6" s="57">
        <v>502062</v>
      </c>
      <c r="B6" s="58"/>
      <c r="C6" s="59" t="s">
        <v>1751</v>
      </c>
      <c r="D6" s="51" t="s">
        <v>151</v>
      </c>
      <c r="E6" s="73">
        <v>22</v>
      </c>
      <c r="F6" s="73">
        <v>22</v>
      </c>
      <c r="G6" s="73">
        <v>0</v>
      </c>
      <c r="H6" s="13">
        <f t="shared" si="0"/>
        <v>12177000</v>
      </c>
      <c r="I6" s="13">
        <f t="shared" si="1"/>
        <v>40700000</v>
      </c>
    </row>
    <row r="7" spans="1:9" ht="126" x14ac:dyDescent="0.25">
      <c r="A7" s="57">
        <v>502066</v>
      </c>
      <c r="B7" s="58" t="s">
        <v>24</v>
      </c>
      <c r="C7" s="59" t="s">
        <v>3461</v>
      </c>
      <c r="D7" s="51" t="s">
        <v>3462</v>
      </c>
      <c r="E7" s="73">
        <v>102.7</v>
      </c>
      <c r="F7" s="73">
        <v>30</v>
      </c>
      <c r="G7" s="73">
        <v>72.7</v>
      </c>
      <c r="H7" s="13">
        <f t="shared" si="0"/>
        <v>99483000</v>
      </c>
      <c r="I7" s="13">
        <f t="shared" si="1"/>
        <v>138378000</v>
      </c>
    </row>
    <row r="8" spans="1:9" ht="126" x14ac:dyDescent="0.25">
      <c r="A8" s="57">
        <v>502067</v>
      </c>
      <c r="B8" s="58" t="s">
        <v>24</v>
      </c>
      <c r="C8" s="59" t="s">
        <v>3463</v>
      </c>
      <c r="D8" s="51" t="s">
        <v>3462</v>
      </c>
      <c r="E8" s="73">
        <v>56.5</v>
      </c>
      <c r="F8" s="73">
        <v>20</v>
      </c>
      <c r="G8" s="73">
        <v>36.5</v>
      </c>
      <c r="H8" s="13">
        <f t="shared" si="0"/>
        <v>52680000</v>
      </c>
      <c r="I8" s="13">
        <f t="shared" si="1"/>
        <v>78610000</v>
      </c>
    </row>
    <row r="9" spans="1:9" ht="144" x14ac:dyDescent="0.25">
      <c r="A9" s="57">
        <v>502068</v>
      </c>
      <c r="B9" s="58" t="s">
        <v>24</v>
      </c>
      <c r="C9" s="59" t="s">
        <v>3464</v>
      </c>
      <c r="D9" s="51" t="s">
        <v>3465</v>
      </c>
      <c r="E9" s="73">
        <v>13.4</v>
      </c>
      <c r="F9" s="73">
        <v>5</v>
      </c>
      <c r="G9" s="73">
        <v>8.4</v>
      </c>
      <c r="H9" s="13">
        <f t="shared" si="0"/>
        <v>12343500</v>
      </c>
      <c r="I9" s="13">
        <f t="shared" si="1"/>
        <v>18826000</v>
      </c>
    </row>
    <row r="10" spans="1:9" ht="36" x14ac:dyDescent="0.25">
      <c r="A10" s="57">
        <v>502071</v>
      </c>
      <c r="B10" s="58"/>
      <c r="C10" s="59" t="s">
        <v>1752</v>
      </c>
      <c r="D10" s="51" t="s">
        <v>151</v>
      </c>
      <c r="E10" s="73">
        <v>23.7</v>
      </c>
      <c r="F10" s="73">
        <v>15</v>
      </c>
      <c r="G10" s="73">
        <v>8.6999999999999993</v>
      </c>
      <c r="H10" s="13">
        <f t="shared" si="0"/>
        <v>18220500</v>
      </c>
      <c r="I10" s="13">
        <f t="shared" si="1"/>
        <v>37668000</v>
      </c>
    </row>
    <row r="11" spans="1:9" ht="54" x14ac:dyDescent="0.25">
      <c r="A11" s="57">
        <v>502072</v>
      </c>
      <c r="B11" s="58"/>
      <c r="C11" s="59" t="s">
        <v>1753</v>
      </c>
      <c r="D11" s="51" t="s">
        <v>151</v>
      </c>
      <c r="E11" s="73">
        <v>38</v>
      </c>
      <c r="F11" s="73">
        <v>28</v>
      </c>
      <c r="G11" s="73">
        <v>10</v>
      </c>
      <c r="H11" s="13">
        <f t="shared" si="0"/>
        <v>26898000</v>
      </c>
      <c r="I11" s="13">
        <f t="shared" si="1"/>
        <v>63200000</v>
      </c>
    </row>
    <row r="12" spans="1:9" ht="19.5" x14ac:dyDescent="0.25">
      <c r="A12" s="57">
        <v>700375</v>
      </c>
      <c r="B12" s="58"/>
      <c r="C12" s="59" t="s">
        <v>3874</v>
      </c>
      <c r="D12" s="51"/>
      <c r="E12" s="73">
        <v>9</v>
      </c>
      <c r="F12" s="73">
        <v>4.5</v>
      </c>
      <c r="G12" s="73">
        <v>4.5</v>
      </c>
      <c r="H12" s="13">
        <f t="shared" si="0"/>
        <v>7620750</v>
      </c>
      <c r="I12" s="13">
        <f t="shared" si="1"/>
        <v>13455000</v>
      </c>
    </row>
    <row r="13" spans="1:9" ht="36" x14ac:dyDescent="0.25">
      <c r="A13" s="57">
        <v>701690</v>
      </c>
      <c r="B13" s="58"/>
      <c r="C13" s="59" t="s">
        <v>4049</v>
      </c>
      <c r="D13" s="51"/>
      <c r="E13" s="73">
        <v>4.2</v>
      </c>
      <c r="F13" s="73">
        <v>3</v>
      </c>
      <c r="G13" s="73">
        <v>1.2</v>
      </c>
      <c r="H13" s="13">
        <f t="shared" si="0"/>
        <v>3028500</v>
      </c>
      <c r="I13" s="13">
        <f t="shared" si="1"/>
        <v>6918000</v>
      </c>
    </row>
    <row r="14" spans="1:9" ht="19.5" x14ac:dyDescent="0.25">
      <c r="A14" s="57">
        <v>701716</v>
      </c>
      <c r="B14" s="58"/>
      <c r="C14" s="59" t="s">
        <v>4059</v>
      </c>
      <c r="D14" s="51"/>
      <c r="E14" s="73">
        <v>6.52</v>
      </c>
      <c r="F14" s="73">
        <v>4.5199999999999996</v>
      </c>
      <c r="G14" s="73">
        <v>2</v>
      </c>
      <c r="H14" s="13">
        <f t="shared" si="0"/>
        <v>4781820</v>
      </c>
      <c r="I14" s="13">
        <f t="shared" si="1"/>
        <v>10642000</v>
      </c>
    </row>
    <row r="15" spans="1:9" ht="36" x14ac:dyDescent="0.25">
      <c r="A15" s="57">
        <v>701718</v>
      </c>
      <c r="B15" s="58"/>
      <c r="C15" s="59" t="s">
        <v>4061</v>
      </c>
      <c r="D15" s="51"/>
      <c r="E15" s="73">
        <v>4.8899999999999997</v>
      </c>
      <c r="F15" s="73">
        <v>3.39</v>
      </c>
      <c r="G15" s="73">
        <v>1.5</v>
      </c>
      <c r="H15" s="13">
        <f t="shared" si="0"/>
        <v>3586365</v>
      </c>
      <c r="I15" s="13">
        <f t="shared" si="1"/>
        <v>7981500</v>
      </c>
    </row>
    <row r="16" spans="1:9" ht="36" x14ac:dyDescent="0.25">
      <c r="A16" s="57">
        <v>701725</v>
      </c>
      <c r="B16" s="58"/>
      <c r="C16" s="59" t="s">
        <v>4064</v>
      </c>
      <c r="D16" s="51"/>
      <c r="E16" s="73">
        <v>5.44</v>
      </c>
      <c r="F16" s="73">
        <v>3.84</v>
      </c>
      <c r="G16" s="73">
        <v>1.6</v>
      </c>
      <c r="H16" s="13">
        <f t="shared" si="0"/>
        <v>3949440</v>
      </c>
      <c r="I16" s="13">
        <f t="shared" si="1"/>
        <v>8928000</v>
      </c>
    </row>
    <row r="17" spans="1:9" ht="72" x14ac:dyDescent="0.25">
      <c r="A17" s="57">
        <v>701731</v>
      </c>
      <c r="B17" s="58"/>
      <c r="C17" s="59" t="s">
        <v>4068</v>
      </c>
      <c r="D17" s="51" t="s">
        <v>4069</v>
      </c>
      <c r="E17" s="73">
        <v>7.1</v>
      </c>
      <c r="F17" s="73">
        <v>4.8</v>
      </c>
      <c r="G17" s="73">
        <v>2.2999999999999998</v>
      </c>
      <c r="H17" s="13">
        <f t="shared" si="0"/>
        <v>5278800</v>
      </c>
      <c r="I17" s="13">
        <f t="shared" si="1"/>
        <v>11502000</v>
      </c>
    </row>
    <row r="18" spans="1:9" ht="36" x14ac:dyDescent="0.25">
      <c r="A18" s="57">
        <v>701790</v>
      </c>
      <c r="B18" s="58"/>
      <c r="C18" s="59" t="s">
        <v>4083</v>
      </c>
      <c r="D18" s="51"/>
      <c r="E18" s="73">
        <v>10.5</v>
      </c>
      <c r="F18" s="73">
        <v>7</v>
      </c>
      <c r="G18" s="73">
        <v>3.5</v>
      </c>
      <c r="H18" s="13">
        <f t="shared" si="0"/>
        <v>7864500</v>
      </c>
      <c r="I18" s="13">
        <f t="shared" si="1"/>
        <v>16940000</v>
      </c>
    </row>
    <row r="19" spans="1:9" ht="72" x14ac:dyDescent="0.25">
      <c r="A19" s="57">
        <v>801415</v>
      </c>
      <c r="B19" s="58"/>
      <c r="C19" s="59" t="s">
        <v>4527</v>
      </c>
      <c r="D19" s="51"/>
      <c r="E19" s="73">
        <v>0.63</v>
      </c>
      <c r="F19" s="73">
        <v>0.26</v>
      </c>
      <c r="G19" s="73">
        <v>0.37</v>
      </c>
      <c r="H19" s="13">
        <f>F19*790000+G19*1630000</f>
        <v>808500</v>
      </c>
      <c r="I19" s="13">
        <f>F19*1850000+G19*1630000</f>
        <v>1084100</v>
      </c>
    </row>
    <row r="20" spans="1:9" ht="72" x14ac:dyDescent="0.25">
      <c r="A20" s="57">
        <v>801440</v>
      </c>
      <c r="B20" s="58"/>
      <c r="C20" s="59" t="s">
        <v>4533</v>
      </c>
      <c r="D20" s="51"/>
      <c r="E20" s="73">
        <v>0.62</v>
      </c>
      <c r="F20" s="73">
        <v>0.2</v>
      </c>
      <c r="G20" s="73">
        <v>0.42</v>
      </c>
      <c r="H20" s="13">
        <f>F20*790000+G20*1630000</f>
        <v>842600</v>
      </c>
      <c r="I20" s="13">
        <f t="shared" ref="I20:I27" si="2">F20*1850000+G20*1630000</f>
        <v>1054600</v>
      </c>
    </row>
    <row r="21" spans="1:9" ht="54" x14ac:dyDescent="0.25">
      <c r="A21" s="57">
        <v>801445</v>
      </c>
      <c r="B21" s="58"/>
      <c r="C21" s="59" t="s">
        <v>4535</v>
      </c>
      <c r="D21" s="51"/>
      <c r="E21" s="73">
        <v>0.62</v>
      </c>
      <c r="F21" s="73">
        <v>0.2</v>
      </c>
      <c r="G21" s="73">
        <v>0.42</v>
      </c>
      <c r="H21" s="13">
        <f t="shared" ref="H21:H28" si="3">F21*790000+G21*1630000</f>
        <v>842600</v>
      </c>
      <c r="I21" s="13">
        <f t="shared" si="2"/>
        <v>1054600</v>
      </c>
    </row>
    <row r="22" spans="1:9" ht="54" x14ac:dyDescent="0.25">
      <c r="A22" s="57">
        <v>801450</v>
      </c>
      <c r="B22" s="58"/>
      <c r="C22" s="59" t="s">
        <v>4537</v>
      </c>
      <c r="D22" s="51"/>
      <c r="E22" s="73">
        <v>0.67</v>
      </c>
      <c r="F22" s="73">
        <v>0.21</v>
      </c>
      <c r="G22" s="73">
        <v>0.46</v>
      </c>
      <c r="H22" s="13">
        <f t="shared" si="3"/>
        <v>915700</v>
      </c>
      <c r="I22" s="13">
        <f t="shared" si="2"/>
        <v>1138300</v>
      </c>
    </row>
    <row r="23" spans="1:9" ht="36" x14ac:dyDescent="0.25">
      <c r="A23" s="57">
        <v>801455</v>
      </c>
      <c r="B23" s="58"/>
      <c r="C23" s="59" t="s">
        <v>4539</v>
      </c>
      <c r="D23" s="51"/>
      <c r="E23" s="73">
        <v>0.74</v>
      </c>
      <c r="F23" s="73">
        <v>0.24</v>
      </c>
      <c r="G23" s="73">
        <v>0.5</v>
      </c>
      <c r="H23" s="13">
        <f t="shared" si="3"/>
        <v>1004600</v>
      </c>
      <c r="I23" s="13">
        <f t="shared" si="2"/>
        <v>1259000</v>
      </c>
    </row>
    <row r="24" spans="1:9" ht="36" x14ac:dyDescent="0.25">
      <c r="A24" s="57">
        <v>801485</v>
      </c>
      <c r="B24" s="58"/>
      <c r="C24" s="59" t="s">
        <v>4540</v>
      </c>
      <c r="D24" s="51"/>
      <c r="E24" s="73">
        <v>0.88</v>
      </c>
      <c r="F24" s="73">
        <v>0.28000000000000003</v>
      </c>
      <c r="G24" s="73">
        <v>0.6</v>
      </c>
      <c r="H24" s="13">
        <f t="shared" si="3"/>
        <v>1199200</v>
      </c>
      <c r="I24" s="13">
        <f t="shared" si="2"/>
        <v>1496000</v>
      </c>
    </row>
    <row r="25" spans="1:9" ht="36" x14ac:dyDescent="0.25">
      <c r="A25" s="57">
        <v>801590</v>
      </c>
      <c r="B25" s="58"/>
      <c r="C25" s="59" t="s">
        <v>4541</v>
      </c>
      <c r="D25" s="51"/>
      <c r="E25" s="73">
        <v>0.76</v>
      </c>
      <c r="F25" s="73">
        <v>0.24</v>
      </c>
      <c r="G25" s="73">
        <v>0.52</v>
      </c>
      <c r="H25" s="13">
        <f t="shared" si="3"/>
        <v>1037200</v>
      </c>
      <c r="I25" s="13">
        <f t="shared" si="2"/>
        <v>1291600</v>
      </c>
    </row>
    <row r="26" spans="1:9" ht="54" x14ac:dyDescent="0.25">
      <c r="A26" s="57">
        <v>803340</v>
      </c>
      <c r="B26" s="58"/>
      <c r="C26" s="59" t="s">
        <v>4544</v>
      </c>
      <c r="D26" s="51"/>
      <c r="E26" s="73">
        <v>1.23</v>
      </c>
      <c r="F26" s="73">
        <v>0.31</v>
      </c>
      <c r="G26" s="73">
        <v>0.92</v>
      </c>
      <c r="H26" s="13">
        <f t="shared" si="3"/>
        <v>1744500</v>
      </c>
      <c r="I26" s="13">
        <f t="shared" si="2"/>
        <v>2073100</v>
      </c>
    </row>
    <row r="27" spans="1:9" ht="36" x14ac:dyDescent="0.25">
      <c r="A27" s="57">
        <v>803510</v>
      </c>
      <c r="B27" s="58"/>
      <c r="C27" s="59" t="s">
        <v>4545</v>
      </c>
      <c r="D27" s="51"/>
      <c r="E27" s="73">
        <v>6.18</v>
      </c>
      <c r="F27" s="73">
        <v>1.54</v>
      </c>
      <c r="G27" s="73">
        <v>4.6399999999999997</v>
      </c>
      <c r="H27" s="13">
        <f t="shared" si="3"/>
        <v>8779800</v>
      </c>
      <c r="I27" s="13">
        <f t="shared" si="2"/>
        <v>10412200</v>
      </c>
    </row>
    <row r="28" spans="1:9" ht="72" x14ac:dyDescent="0.25">
      <c r="A28" s="57">
        <v>804405</v>
      </c>
      <c r="B28" s="58"/>
      <c r="C28" s="59" t="s">
        <v>4547</v>
      </c>
      <c r="D28" s="51"/>
      <c r="E28" s="73">
        <v>1.46</v>
      </c>
      <c r="F28" s="73">
        <v>0.42</v>
      </c>
      <c r="G28" s="73">
        <v>1.04</v>
      </c>
      <c r="H28" s="13">
        <f t="shared" si="3"/>
        <v>2027000</v>
      </c>
      <c r="I28" s="13">
        <f>F28*1850000+G28*1630000</f>
        <v>2472200</v>
      </c>
    </row>
    <row r="29" spans="1:9" ht="36" x14ac:dyDescent="0.25">
      <c r="A29" s="57">
        <v>809015</v>
      </c>
      <c r="B29" s="58"/>
      <c r="C29" s="59" t="s">
        <v>4555</v>
      </c>
      <c r="D29" s="51"/>
      <c r="E29" s="73">
        <v>6</v>
      </c>
      <c r="F29" s="73">
        <v>3</v>
      </c>
      <c r="G29" s="73">
        <v>3</v>
      </c>
      <c r="H29" s="13">
        <f t="shared" si="0"/>
        <v>5080500</v>
      </c>
      <c r="I29" s="13">
        <f t="shared" si="1"/>
        <v>8970000</v>
      </c>
    </row>
    <row r="30" spans="1:9" ht="36" x14ac:dyDescent="0.25">
      <c r="A30" s="57">
        <v>809020</v>
      </c>
      <c r="B30" s="58"/>
      <c r="C30" s="59" t="s">
        <v>4556</v>
      </c>
      <c r="D30" s="51"/>
      <c r="E30" s="73">
        <v>5.5</v>
      </c>
      <c r="F30" s="73">
        <v>3</v>
      </c>
      <c r="G30" s="73">
        <v>2.5</v>
      </c>
      <c r="H30" s="13">
        <f t="shared" si="0"/>
        <v>4510500</v>
      </c>
      <c r="I30" s="13">
        <f t="shared" si="1"/>
        <v>8400000</v>
      </c>
    </row>
    <row r="31" spans="1:9" ht="36" x14ac:dyDescent="0.25">
      <c r="A31" s="57">
        <v>809025</v>
      </c>
      <c r="B31" s="58"/>
      <c r="C31" s="59" t="s">
        <v>4557</v>
      </c>
      <c r="D31" s="51"/>
      <c r="E31" s="73">
        <v>5</v>
      </c>
      <c r="F31" s="73">
        <v>2</v>
      </c>
      <c r="G31" s="73">
        <v>3</v>
      </c>
      <c r="H31" s="13">
        <f t="shared" si="0"/>
        <v>4527000</v>
      </c>
      <c r="I31" s="13">
        <f t="shared" si="1"/>
        <v>7120000</v>
      </c>
    </row>
    <row r="32" spans="1:9" ht="36" x14ac:dyDescent="0.25">
      <c r="A32" s="57">
        <v>809030</v>
      </c>
      <c r="B32" s="58"/>
      <c r="C32" s="59" t="s">
        <v>4558</v>
      </c>
      <c r="D32" s="51"/>
      <c r="E32" s="73">
        <v>15</v>
      </c>
      <c r="F32" s="73">
        <v>7</v>
      </c>
      <c r="G32" s="73">
        <v>8</v>
      </c>
      <c r="H32" s="13">
        <f t="shared" si="0"/>
        <v>12994500</v>
      </c>
      <c r="I32" s="13">
        <f t="shared" si="1"/>
        <v>22070000</v>
      </c>
    </row>
    <row r="33" spans="1:9" ht="19.5" x14ac:dyDescent="0.25">
      <c r="A33" s="57">
        <v>809035</v>
      </c>
      <c r="B33" s="58" t="s">
        <v>24</v>
      </c>
      <c r="C33" s="59" t="s">
        <v>4559</v>
      </c>
      <c r="D33" s="51"/>
      <c r="E33" s="73">
        <v>5</v>
      </c>
      <c r="F33" s="73">
        <v>1</v>
      </c>
      <c r="G33" s="73">
        <v>4</v>
      </c>
      <c r="H33" s="13">
        <f t="shared" si="0"/>
        <v>5113500</v>
      </c>
      <c r="I33" s="13">
        <f t="shared" si="1"/>
        <v>6410000</v>
      </c>
    </row>
    <row r="34" spans="1:9" ht="19.5" x14ac:dyDescent="0.25">
      <c r="A34" s="57">
        <v>809040</v>
      </c>
      <c r="B34" s="58"/>
      <c r="C34" s="59" t="s">
        <v>4560</v>
      </c>
      <c r="D34" s="51"/>
      <c r="E34" s="73">
        <v>7</v>
      </c>
      <c r="F34" s="73">
        <v>3</v>
      </c>
      <c r="G34" s="73">
        <v>4</v>
      </c>
      <c r="H34" s="13">
        <f t="shared" si="0"/>
        <v>6220500</v>
      </c>
      <c r="I34" s="13">
        <f t="shared" si="1"/>
        <v>10110000</v>
      </c>
    </row>
    <row r="35" spans="1:9" ht="19.5" x14ac:dyDescent="0.25">
      <c r="A35" s="57">
        <v>809045</v>
      </c>
      <c r="B35" s="58"/>
      <c r="C35" s="59" t="s">
        <v>4561</v>
      </c>
      <c r="D35" s="51"/>
      <c r="E35" s="73">
        <v>5.5</v>
      </c>
      <c r="F35" s="73">
        <v>2</v>
      </c>
      <c r="G35" s="73">
        <v>3.5</v>
      </c>
      <c r="H35" s="13">
        <f t="shared" si="0"/>
        <v>5097000</v>
      </c>
      <c r="I35" s="13">
        <f t="shared" si="1"/>
        <v>7690000</v>
      </c>
    </row>
    <row r="36" spans="1:9" ht="54" x14ac:dyDescent="0.25">
      <c r="A36" s="57">
        <v>809050</v>
      </c>
      <c r="B36" s="58"/>
      <c r="C36" s="59" t="s">
        <v>4562</v>
      </c>
      <c r="D36" s="51"/>
      <c r="E36" s="73">
        <v>8</v>
      </c>
      <c r="F36" s="73">
        <v>4</v>
      </c>
      <c r="G36" s="73">
        <v>4</v>
      </c>
      <c r="H36" s="13">
        <f t="shared" si="0"/>
        <v>6774000</v>
      </c>
      <c r="I36" s="13">
        <f t="shared" si="1"/>
        <v>11960000</v>
      </c>
    </row>
    <row r="37" spans="1:9" ht="36" x14ac:dyDescent="0.25">
      <c r="A37" s="57">
        <v>809055</v>
      </c>
      <c r="B37" s="58"/>
      <c r="C37" s="59" t="s">
        <v>4563</v>
      </c>
      <c r="D37" s="51"/>
      <c r="E37" s="73">
        <v>9</v>
      </c>
      <c r="F37" s="73">
        <v>4</v>
      </c>
      <c r="G37" s="73">
        <v>5</v>
      </c>
      <c r="H37" s="13">
        <f t="shared" si="0"/>
        <v>7914000</v>
      </c>
      <c r="I37" s="13">
        <f t="shared" si="1"/>
        <v>13100000</v>
      </c>
    </row>
    <row r="38" spans="1:9" ht="36" x14ac:dyDescent="0.25">
      <c r="A38" s="57">
        <v>809060</v>
      </c>
      <c r="B38" s="58"/>
      <c r="C38" s="59" t="s">
        <v>4564</v>
      </c>
      <c r="D38" s="51"/>
      <c r="E38" s="73">
        <v>10</v>
      </c>
      <c r="F38" s="73">
        <v>5</v>
      </c>
      <c r="G38" s="73">
        <v>5</v>
      </c>
      <c r="H38" s="13">
        <f t="shared" si="0"/>
        <v>8467500</v>
      </c>
      <c r="I38" s="13">
        <f t="shared" si="1"/>
        <v>14950000</v>
      </c>
    </row>
    <row r="39" spans="1:9" ht="19.5" x14ac:dyDescent="0.25">
      <c r="A39" s="57">
        <v>809062</v>
      </c>
      <c r="B39" s="58"/>
      <c r="C39" s="59" t="s">
        <v>4565</v>
      </c>
      <c r="D39" s="51"/>
      <c r="E39" s="73">
        <v>3</v>
      </c>
      <c r="F39" s="73">
        <v>1.5</v>
      </c>
      <c r="G39" s="73">
        <v>1.5</v>
      </c>
      <c r="H39" s="13">
        <f t="shared" si="0"/>
        <v>2540250</v>
      </c>
      <c r="I39" s="13">
        <f t="shared" si="1"/>
        <v>4485000</v>
      </c>
    </row>
    <row r="40" spans="1:9" ht="19.5" x14ac:dyDescent="0.25">
      <c r="A40" s="57">
        <v>809070</v>
      </c>
      <c r="B40" s="58"/>
      <c r="C40" s="59" t="s">
        <v>4568</v>
      </c>
      <c r="D40" s="51"/>
      <c r="E40" s="73">
        <v>1.5</v>
      </c>
      <c r="F40" s="73">
        <v>0.75</v>
      </c>
      <c r="G40" s="73">
        <v>0.75</v>
      </c>
      <c r="H40" s="13">
        <f t="shared" si="0"/>
        <v>1270125</v>
      </c>
      <c r="I40" s="13">
        <f t="shared" si="1"/>
        <v>2242500</v>
      </c>
    </row>
    <row r="41" spans="1:9" ht="19.5" x14ac:dyDescent="0.25">
      <c r="A41" s="57">
        <v>809075</v>
      </c>
      <c r="B41" s="58"/>
      <c r="C41" s="59" t="s">
        <v>4569</v>
      </c>
      <c r="D41" s="51"/>
      <c r="E41" s="73">
        <v>1.5</v>
      </c>
      <c r="F41" s="73">
        <v>0.75</v>
      </c>
      <c r="G41" s="73">
        <v>0.75</v>
      </c>
      <c r="H41" s="13">
        <f t="shared" si="0"/>
        <v>1270125</v>
      </c>
      <c r="I41" s="13">
        <f t="shared" si="1"/>
        <v>2242500</v>
      </c>
    </row>
    <row r="42" spans="1:9" ht="36" x14ac:dyDescent="0.25">
      <c r="A42" s="57">
        <v>809085</v>
      </c>
      <c r="B42" s="58"/>
      <c r="C42" s="59" t="s">
        <v>4570</v>
      </c>
      <c r="D42" s="51"/>
      <c r="E42" s="73">
        <v>4.5</v>
      </c>
      <c r="F42" s="73">
        <v>1</v>
      </c>
      <c r="G42" s="73">
        <v>3.5</v>
      </c>
      <c r="H42" s="13">
        <f t="shared" si="0"/>
        <v>4543500</v>
      </c>
      <c r="I42" s="13">
        <f t="shared" si="1"/>
        <v>5840000</v>
      </c>
    </row>
    <row r="43" spans="1:9" ht="19.5" x14ac:dyDescent="0.25">
      <c r="A43" s="57">
        <v>809105</v>
      </c>
      <c r="B43" s="58"/>
      <c r="C43" s="59" t="s">
        <v>4571</v>
      </c>
      <c r="D43" s="51"/>
      <c r="E43" s="73">
        <v>16</v>
      </c>
      <c r="F43" s="73">
        <v>6</v>
      </c>
      <c r="G43" s="73">
        <v>10</v>
      </c>
      <c r="H43" s="13">
        <f t="shared" si="0"/>
        <v>14721000</v>
      </c>
      <c r="I43" s="13">
        <f t="shared" si="1"/>
        <v>22500000</v>
      </c>
    </row>
    <row r="44" spans="1:9" ht="36" x14ac:dyDescent="0.25">
      <c r="A44" s="57">
        <v>809110</v>
      </c>
      <c r="B44" s="58"/>
      <c r="C44" s="59" t="s">
        <v>4572</v>
      </c>
      <c r="D44" s="51"/>
      <c r="E44" s="73">
        <v>9</v>
      </c>
      <c r="F44" s="73">
        <v>3</v>
      </c>
      <c r="G44" s="73">
        <v>6</v>
      </c>
      <c r="H44" s="13">
        <f t="shared" si="0"/>
        <v>8500500</v>
      </c>
      <c r="I44" s="13">
        <f t="shared" si="1"/>
        <v>12390000</v>
      </c>
    </row>
    <row r="45" spans="1:9" ht="90" x14ac:dyDescent="0.25">
      <c r="A45" s="57">
        <v>809196</v>
      </c>
      <c r="B45" s="58"/>
      <c r="C45" s="59" t="s">
        <v>4581</v>
      </c>
      <c r="D45" s="51"/>
      <c r="E45" s="73">
        <v>9</v>
      </c>
      <c r="F45" s="73">
        <v>5</v>
      </c>
      <c r="G45" s="73">
        <v>4</v>
      </c>
      <c r="H45" s="13">
        <f t="shared" si="0"/>
        <v>7327500</v>
      </c>
      <c r="I45" s="13">
        <f t="shared" si="1"/>
        <v>13810000</v>
      </c>
    </row>
    <row r="46" spans="1:9" ht="36" x14ac:dyDescent="0.25">
      <c r="A46" s="57">
        <v>809197</v>
      </c>
      <c r="B46" s="58" t="s">
        <v>5210</v>
      </c>
      <c r="C46" s="59" t="s">
        <v>6732</v>
      </c>
      <c r="D46" s="51"/>
      <c r="E46" s="74" t="s">
        <v>6733</v>
      </c>
      <c r="F46" s="75"/>
      <c r="G46" s="75"/>
      <c r="H46" s="75"/>
      <c r="I46" s="76"/>
    </row>
    <row r="47" spans="1:9" ht="36" x14ac:dyDescent="0.25">
      <c r="A47" s="57">
        <v>809198</v>
      </c>
      <c r="B47" s="58" t="s">
        <v>6734</v>
      </c>
      <c r="C47" s="59" t="s">
        <v>6735</v>
      </c>
      <c r="D47" s="51"/>
      <c r="E47" s="77"/>
      <c r="F47" s="78"/>
      <c r="G47" s="78"/>
      <c r="H47" s="78"/>
      <c r="I47" s="79"/>
    </row>
    <row r="48" spans="1:9" ht="72" x14ac:dyDescent="0.25">
      <c r="A48" s="57">
        <v>810028</v>
      </c>
      <c r="B48" s="58"/>
      <c r="C48" s="59" t="s">
        <v>4582</v>
      </c>
      <c r="D48" s="51" t="s">
        <v>4583</v>
      </c>
      <c r="E48" s="73">
        <v>21</v>
      </c>
      <c r="F48" s="73">
        <v>6.3</v>
      </c>
      <c r="G48" s="73">
        <v>14.7</v>
      </c>
      <c r="H48" s="13">
        <f>F48*790000+G48*1630000</f>
        <v>28938000</v>
      </c>
      <c r="I48" s="13">
        <f t="shared" ref="I48:I49" si="4">F48*1850000+G48*1630000</f>
        <v>35616000</v>
      </c>
    </row>
    <row r="49" spans="1:9" ht="126" x14ac:dyDescent="0.25">
      <c r="A49" s="57">
        <v>810348</v>
      </c>
      <c r="B49" s="58"/>
      <c r="C49" s="59" t="s">
        <v>4586</v>
      </c>
      <c r="D49" s="51" t="s">
        <v>4584</v>
      </c>
      <c r="E49" s="73">
        <v>11.9</v>
      </c>
      <c r="F49" s="73">
        <v>2.8</v>
      </c>
      <c r="G49" s="73">
        <v>9.1</v>
      </c>
      <c r="H49" s="13">
        <f>F49*790000+G49*1630000</f>
        <v>17045000</v>
      </c>
      <c r="I49" s="13">
        <f t="shared" si="4"/>
        <v>20013000</v>
      </c>
    </row>
    <row r="50" spans="1:9" ht="19.5" x14ac:dyDescent="0.25">
      <c r="A50" s="57">
        <v>970015</v>
      </c>
      <c r="B50" s="58" t="s">
        <v>5210</v>
      </c>
      <c r="C50" s="80" t="s">
        <v>6736</v>
      </c>
      <c r="D50" s="81"/>
      <c r="E50" s="73">
        <f>F50+G50</f>
        <v>2.5</v>
      </c>
      <c r="F50" s="73">
        <v>1.8</v>
      </c>
      <c r="G50" s="73">
        <v>0.7</v>
      </c>
      <c r="H50" s="13">
        <f>F50*553500+G50*1140000</f>
        <v>1794300</v>
      </c>
      <c r="I50" s="13">
        <f>F50*1040000+G50*1140000</f>
        <v>2670000</v>
      </c>
    </row>
    <row r="51" spans="1:9" ht="19.5" x14ac:dyDescent="0.25">
      <c r="A51" s="57">
        <v>970030</v>
      </c>
      <c r="B51" s="58" t="s">
        <v>5210</v>
      </c>
      <c r="C51" s="80" t="s">
        <v>6737</v>
      </c>
      <c r="D51" s="81"/>
      <c r="E51" s="73">
        <f t="shared" ref="E51:E52" si="5">F51+G51</f>
        <v>3.0999999999999996</v>
      </c>
      <c r="F51" s="73">
        <v>2.2999999999999998</v>
      </c>
      <c r="G51" s="73">
        <v>0.8</v>
      </c>
      <c r="H51" s="13">
        <f>F51*553500+G51*1140000</f>
        <v>2185050</v>
      </c>
      <c r="I51" s="13">
        <f t="shared" ref="I51:I52" si="6">F51*1040000+G51*1140000</f>
        <v>3304000</v>
      </c>
    </row>
    <row r="52" spans="1:9" ht="19.5" x14ac:dyDescent="0.25">
      <c r="A52" s="57">
        <v>970035</v>
      </c>
      <c r="B52" s="58" t="s">
        <v>5210</v>
      </c>
      <c r="C52" s="80" t="s">
        <v>6738</v>
      </c>
      <c r="D52" s="81"/>
      <c r="E52" s="73">
        <f t="shared" si="5"/>
        <v>3.0999999999999996</v>
      </c>
      <c r="F52" s="73">
        <v>2.2999999999999998</v>
      </c>
      <c r="G52" s="73">
        <v>0.8</v>
      </c>
      <c r="H52" s="13">
        <f>F52*553500+G52*1140000</f>
        <v>2185050</v>
      </c>
      <c r="I52" s="13">
        <f t="shared" si="6"/>
        <v>3304000</v>
      </c>
    </row>
    <row r="53" spans="1:9" ht="19.5" x14ac:dyDescent="0.5">
      <c r="A53" s="82" t="s">
        <v>6739</v>
      </c>
      <c r="B53" s="82"/>
      <c r="C53" s="82"/>
      <c r="D53" s="82"/>
      <c r="E53" s="82"/>
      <c r="F53" s="82"/>
      <c r="G53" s="82"/>
      <c r="H53" s="82"/>
      <c r="I53" s="82"/>
    </row>
  </sheetData>
  <mergeCells count="5">
    <mergeCell ref="E46:I47"/>
    <mergeCell ref="C50:D50"/>
    <mergeCell ref="C51:D51"/>
    <mergeCell ref="C52:D52"/>
    <mergeCell ref="A53:I5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ویزیت</vt:lpstr>
      <vt:lpstr>کدهای 1-6</vt:lpstr>
      <vt:lpstr>کدهای 7</vt:lpstr>
      <vt:lpstr>کدهای 8</vt:lpstr>
      <vt:lpstr>کدهای 9</vt:lpstr>
      <vt:lpstr>پوست و مو</vt:lpstr>
      <vt:lpstr>زنان و مامایی</vt:lpstr>
      <vt:lpstr>ناباروری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Negin Kamran Nashtifani</dc:creator>
  <cp:lastModifiedBy>Negin Kamran Nashtifani</cp:lastModifiedBy>
  <dcterms:created xsi:type="dcterms:W3CDTF">2025-04-06T08:25:20Z</dcterms:created>
  <dcterms:modified xsi:type="dcterms:W3CDTF">2026-07-04T05:20:19Z</dcterms:modified>
</cp:coreProperties>
</file>