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mrann3\Desktop\شیوه نامه ها و تعرفه 1405\"/>
    </mc:Choice>
  </mc:AlternateContent>
  <xr:revisionPtr revIDLastSave="0" documentId="13_ncr:1_{C7E9075F-4A5B-45EA-987B-7439BA6EB617}" xr6:coauthVersionLast="47" xr6:coauthVersionMax="47" xr10:uidLastSave="{00000000-0000-0000-0000-000000000000}"/>
  <bookViews>
    <workbookView xWindow="-120" yWindow="-120" windowWidth="24240" windowHeight="13140" xr2:uid="{29C44DDA-0200-41BB-B09F-DAE51739F40F}"/>
  </bookViews>
  <sheets>
    <sheet name="تعرفه 1405" sheetId="2" r:id="rId1"/>
  </sheets>
  <definedNames>
    <definedName name="_xlnm._FilterDatabase" localSheetId="0" hidden="1">'تعرفه 1405'!$A$1:$I$53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2" l="1"/>
  <c r="H34" i="2"/>
  <c r="H35" i="2"/>
  <c r="H33" i="2"/>
  <c r="H32" i="2"/>
  <c r="H26" i="2"/>
  <c r="H53" i="2"/>
  <c r="H44" i="2"/>
  <c r="H43" i="2"/>
  <c r="H42" i="2"/>
  <c r="H40" i="2"/>
  <c r="H39" i="2"/>
  <c r="H38" i="2"/>
  <c r="H41" i="2"/>
  <c r="H36" i="2"/>
  <c r="H27" i="2"/>
  <c r="H28" i="2"/>
  <c r="H29" i="2"/>
  <c r="H30" i="2"/>
  <c r="H31" i="2"/>
  <c r="H37" i="2"/>
  <c r="H25" i="2"/>
  <c r="H24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D57" i="2"/>
  <c r="D58" i="2"/>
  <c r="D59" i="2"/>
  <c r="D60" i="2"/>
  <c r="D61" i="2"/>
  <c r="D56" i="2"/>
  <c r="G45" i="2" l="1"/>
  <c r="H45" i="2" s="1"/>
  <c r="H23" i="2" l="1"/>
  <c r="G50" i="2"/>
  <c r="H50" i="2" s="1"/>
  <c r="G49" i="2"/>
  <c r="H49" i="2" s="1"/>
  <c r="G52" i="2" l="1"/>
  <c r="H52" i="2" s="1"/>
  <c r="G51" i="2"/>
  <c r="H51" i="2" s="1"/>
</calcChain>
</file>

<file path=xl/sharedStrings.xml><?xml version="1.0" encoding="utf-8"?>
<sst xmlns="http://schemas.openxmlformats.org/spreadsheetml/2006/main" count="87" uniqueCount="85">
  <si>
    <t>ایستگاه</t>
  </si>
  <si>
    <t>شرح کد(Value)</t>
  </si>
  <si>
    <t>آزمایشات</t>
  </si>
  <si>
    <t xml:space="preserve">پذيرش و ثبت نمونه های آزمايشگاهي </t>
  </si>
  <si>
    <t xml:space="preserve">خونگیری وریدی یا مویرگی یک یا چند بار با لوله خلاء </t>
  </si>
  <si>
    <t xml:space="preserve">آزمايش CBC (هموگلوبين، هماتوكريت، شمارش گلبول قرمز و سفيد و پلاكت، انديس‌هاي سلولي) و شمارش افتراقي گلبولهاي سفيد </t>
  </si>
  <si>
    <t xml:space="preserve">اندازه گيري کمّي گلوكز خون/سرم/پلاسما </t>
  </si>
  <si>
    <t xml:space="preserve">اندازه گيري کمّي اوره خون/سرم/پلاسما </t>
  </si>
  <si>
    <t xml:space="preserve">اندازه گيري کمّي كراتينين خون/سرم/پلاسما </t>
  </si>
  <si>
    <t xml:space="preserve">اندازه گيري کمّي اسيد اوريك خون/سرم/پلاسما </t>
  </si>
  <si>
    <t xml:space="preserve">اندازه‌گيري کمّي فعاليت آنزيم ((AST SGOT در سرم/پلاسما </t>
  </si>
  <si>
    <t xml:space="preserve">اندازه‌گيري کمّي فعاليت آنزيم ((ALT SGPT در سرم/پلاسما </t>
  </si>
  <si>
    <t xml:space="preserve">اندازه‌گيري کمّي فعاليت آنزيم فسفاتاز قليايي (ALP) در سرم/پلاسما </t>
  </si>
  <si>
    <t xml:space="preserve">اندازه گيري کمّي تري‌گليسيريد در خون/سرم/پلاسما </t>
  </si>
  <si>
    <t xml:space="preserve">اندازه گيري کمّي كلسترول در خون/سرم/پلاسما </t>
  </si>
  <si>
    <t xml:space="preserve">اندازه‌گيري کمّي HDL-Cholesterol در سرم/پلاسما </t>
  </si>
  <si>
    <t xml:space="preserve">اندازه‌گيري کمّي LDL- Cholesterol در سرم/پلاسما </t>
  </si>
  <si>
    <t xml:space="preserve">اندازه‌گيري کمّي فعاليت آنزيم گاماگلوتاميل ترانسفراز(GGT) در سرم/پلاسما </t>
  </si>
  <si>
    <t>آزمایش تشخیص ایمونولوژیک خون مخفی در مدفوع (FIT)</t>
  </si>
  <si>
    <t xml:space="preserve">آزمايش كامل ادرار با استفاده از نوار ادراري يا قرص‌هاي دارويي براي تعيين بيليروبين، قند، هموگلوبين، كتون‌ها، لوكوسيت‌ها، نيتريت، PH، وزن مخصوص، اوروبيلينوژن و غيره به صورت ماكروسكوپي با يا بدون استفاده از دستگاه خودکار شامل گزارش ويژگي هاي ماکروسکوپي و تجسس ميكروسكوپي </t>
  </si>
  <si>
    <t>سونوشکم و لگن</t>
  </si>
  <si>
    <t>سونوگرافی کامل شکم و لگن</t>
  </si>
  <si>
    <t>سونو تیروئید</t>
  </si>
  <si>
    <t>نوارقلب</t>
  </si>
  <si>
    <t>بینائی سنجی</t>
  </si>
  <si>
    <t>تعیین وضعیت انکساری چشم (عمل مستقل)</t>
  </si>
  <si>
    <t>تونومتری سریال با اندازه‌گیریهای متعدد فشار داخل چشم (عمل مستقل)</t>
  </si>
  <si>
    <t>عکسبرداری از فوندوس، با تفسیر و گزارش</t>
  </si>
  <si>
    <t>تست غربالگری برای اندازه‌گیری کمی حدت بینایی؛ دو طرفه</t>
  </si>
  <si>
    <t>معاینه حسی حرکتی با چندین اندازه‌گیری برای تعیین انحراف کره چشم (برای مثال عضلات محدودکننده یا ضعیف همراه با دیپلوپی) با تفسیر و گزارش (عمل مستقل)</t>
  </si>
  <si>
    <t>OCT دو چشم (شامل کلیه هزینه ها)</t>
  </si>
  <si>
    <t>اسکن استاتیک کف پا (Foot Scan) براي تعيين نقاط فشاري کف پا و تجويز کفي و يا اورتز مناسب</t>
  </si>
  <si>
    <t>اسکن دینامیک و سه بعدی کف پا (Foot Scan) براي تعيين نقاط فشاري کف پا و تجويز کفي و يا اورتز مناسب</t>
  </si>
  <si>
    <t>اسکن کف دست</t>
  </si>
  <si>
    <t>مجموعه تست های مورد استفاده برای ارزیابی بالینی (انجام و تفسیر) (برای مثال؛Beck depression Inventory, Proteus Mazes Test, Wechsler Memory Scale, The Bender Gestalt Perceptual Motor Test, Rorschach Test, Symptopm Check List (SCL90) )</t>
  </si>
  <si>
    <t>پوستچروگرافی دینامیک کامپیوتری (صندلی چرخان)</t>
  </si>
  <si>
    <t>ولوسیمتری(سن عروقی)</t>
  </si>
  <si>
    <t>سونوگرافي كالر داپلر شرايين گردن (دوکاروتيد و دو ورتبرال و وريدهاي ژوگولار)</t>
  </si>
  <si>
    <t>اسپیرومتری</t>
  </si>
  <si>
    <t>اسپیرومتری ساده (SVC) شامل ظرفیت حیاتی آهسته همراه با منحنی آن در بزرگسالان</t>
  </si>
  <si>
    <t>اندازه گیری تیمپانیک (تست آمپدانس)</t>
  </si>
  <si>
    <t>تست رفلکس اکوستیک صوتی</t>
  </si>
  <si>
    <t>ادیومتری پایه و جامع شامل ادیومتری با طنین صوتی خالص از راه هوا و استخوان، ادیومتری کلامی، تعیین آستانه و تمیز کلمات</t>
  </si>
  <si>
    <t>بررسی عملکرد بویایی و چشایی</t>
  </si>
  <si>
    <t>صبحانه</t>
  </si>
  <si>
    <t>هزینه پرینت و پرونده</t>
  </si>
  <si>
    <t xml:space="preserve">هزینه های مصرفی بیوبانک </t>
  </si>
  <si>
    <t xml:space="preserve">ECG </t>
  </si>
  <si>
    <t>اينبادي</t>
  </si>
  <si>
    <t>مشاوره تغذيه</t>
  </si>
  <si>
    <t>رادیوگرافی دندان هر فیلم (پری اپیکال یا بایت وینگ)</t>
  </si>
  <si>
    <t>ماموگرافی دو طرفه (روی4 فیلم مخصوص ماموگرافی)</t>
  </si>
  <si>
    <t xml:space="preserve"> کل</t>
  </si>
  <si>
    <t>حرفه‌ای</t>
  </si>
  <si>
    <t>فنی</t>
  </si>
  <si>
    <t>تعرفه بخش دولتی(ریال)</t>
  </si>
  <si>
    <t>نمونه‌برداري اندوسرويکال (پاپ اسمير) (عمل مستقل)</t>
  </si>
  <si>
    <t xml:space="preserve"> اندازه‌گيري کمّي PSA در سرم/ پلاسما </t>
  </si>
  <si>
    <t>اندازه گيري کمّي (Thyroid Stimulating Hormone (TSH سرم/پلاسما به روش الایزا یا RIA</t>
  </si>
  <si>
    <t>اندازه گيري کمّي (Thyroid Stimulating Hormone (TSH سرم/پلاسما به روش کمي لومينسانس، الکتروکمي لومينسانس، ELFA و FBLI</t>
  </si>
  <si>
    <t>اندازه‌گيري کمّي هموگلوبين گليكوزيله (HbA1C) در خون کامل/ سرم/پلاسما</t>
  </si>
  <si>
    <t>سونوگرافی تیروئید به همراه غدد لنفاوی گردن (نسج نرم گردن)</t>
  </si>
  <si>
    <t>ویزیت پزشک عمومی، دندانپزشک عمومی، Phdپروانه دار</t>
  </si>
  <si>
    <t>ویزیت پزشک متخصص، دندانپزشک متخصص، پزشک عمومی دارای مدرک دکتری تخصصی در علوم پایه (MD-Phd)</t>
  </si>
  <si>
    <t>ویزیت پزشک فوق تخصص و متخصص دارای فلوشیپ</t>
  </si>
  <si>
    <t xml:space="preserve">هیچ مرکزی اجازه اخذ هزینه تشکیل پرونده از بیمار را ندارد </t>
  </si>
  <si>
    <t>قیمت تمام شده</t>
  </si>
  <si>
    <t>ویزیت کارشناس ارشد پروانه دار</t>
  </si>
  <si>
    <t>ویزیت کارشناس پروانه دار</t>
  </si>
  <si>
    <t>ویزیت پزشک عمومی بیش از ۱۵ سال سابقه کار</t>
  </si>
  <si>
    <t>کدملی</t>
  </si>
  <si>
    <t>با توجه به عدم وجود کد در کتاب ارزش نسبی خدمات از همان کد اسکن کف پا استفاده شود.</t>
  </si>
  <si>
    <t>تعرفه گردشگری</t>
  </si>
  <si>
    <t>بر اساس فاکتور خریداری شده</t>
  </si>
  <si>
    <t>ویزیت</t>
  </si>
  <si>
    <t>تعرفه دولتی 1405</t>
  </si>
  <si>
    <t>سنجش تراکم استخوان (Dual Photon)</t>
  </si>
  <si>
    <t>مامایی</t>
  </si>
  <si>
    <t>شنوائی سنجی و خدمات تخصصی گوش و حلق</t>
  </si>
  <si>
    <t>آنتروپومتری و تعذیه</t>
  </si>
  <si>
    <t>روان درمانی</t>
  </si>
  <si>
    <t>طب فیزیکی و توانبخشی</t>
  </si>
  <si>
    <t>تصویربرداری</t>
  </si>
  <si>
    <t xml:space="preserve">آزمایش گلوبال تشخیص مولکولی (شامل استخراج اسید نوکلئیک) و تعیین سویه‌های پر خطر ویروسHPV به همراه ژنوتایپینگ </t>
  </si>
  <si>
    <t>سي تي اسكن مدياستن يا ريه با تزريق ديناميك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</si>
</sst>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-* #,##0_-;\-* #,##0_-;_-* &quot;-&quot;??_-;_-@_-"/>
  </numFmts>
  <fonts count="10" x14ac:knownFonts="1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4"/>
      <color theme="1"/>
      <name val="B Nazanin"/>
      <charset val="178"/>
    </font>
    <font>
      <b/>
      <sz val="12"/>
      <color theme="1"/>
      <name val="B Nazanin"/>
      <charset val="178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5" fillId="0" borderId="0" xfId="2" applyFont="1"/>
    <xf numFmtId="0" fontId="5" fillId="0" borderId="0" xfId="2" applyFont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64" fontId="6" fillId="2" borderId="1" xfId="4" applyNumberFormat="1" applyFont="1" applyFill="1" applyBorder="1" applyAlignment="1">
      <alignment horizontal="center" vertical="center" wrapText="1"/>
    </xf>
    <xf numFmtId="0" fontId="8" fillId="0" borderId="0" xfId="2" applyFont="1"/>
    <xf numFmtId="0" fontId="9" fillId="0" borderId="5" xfId="2" applyFont="1" applyBorder="1" applyAlignment="1">
      <alignment horizontal="center" vertical="center" wrapText="1" readingOrder="2"/>
    </xf>
    <xf numFmtId="0" fontId="7" fillId="0" borderId="1" xfId="2" applyFont="1" applyBorder="1" applyAlignment="1">
      <alignment horizontal="right" vertical="center" wrapText="1" readingOrder="2"/>
    </xf>
    <xf numFmtId="0" fontId="9" fillId="0" borderId="1" xfId="2" applyFont="1" applyBorder="1" applyAlignment="1">
      <alignment horizontal="center" vertical="center" wrapText="1" readingOrder="2"/>
    </xf>
    <xf numFmtId="49" fontId="7" fillId="0" borderId="1" xfId="1" applyNumberFormat="1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readingOrder="2"/>
    </xf>
    <xf numFmtId="164" fontId="7" fillId="3" borderId="1" xfId="4" applyNumberFormat="1" applyFont="1" applyFill="1" applyBorder="1" applyAlignment="1">
      <alignment wrapText="1"/>
    </xf>
    <xf numFmtId="0" fontId="9" fillId="0" borderId="6" xfId="2" applyFont="1" applyBorder="1" applyAlignment="1">
      <alignment horizontal="center" vertical="center" wrapText="1" readingOrder="2"/>
    </xf>
    <xf numFmtId="164" fontId="7" fillId="3" borderId="1" xfId="4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 readingOrder="2"/>
    </xf>
    <xf numFmtId="1" fontId="9" fillId="0" borderId="1" xfId="0" applyNumberFormat="1" applyFont="1" applyBorder="1" applyAlignment="1">
      <alignment horizontal="center" vertical="center" readingOrder="2"/>
    </xf>
    <xf numFmtId="0" fontId="9" fillId="0" borderId="7" xfId="2" applyFont="1" applyBorder="1" applyAlignment="1">
      <alignment horizontal="center" vertical="center" wrapText="1" readingOrder="2"/>
    </xf>
    <xf numFmtId="0" fontId="9" fillId="0" borderId="1" xfId="2" applyFont="1" applyBorder="1" applyAlignment="1">
      <alignment horizontal="right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7" fillId="0" borderId="1" xfId="1" applyFont="1" applyBorder="1" applyAlignment="1">
      <alignment horizontal="center" vertical="center" readingOrder="2"/>
    </xf>
    <xf numFmtId="165" fontId="7" fillId="0" borderId="1" xfId="1" applyNumberFormat="1" applyFont="1" applyBorder="1" applyAlignment="1">
      <alignment horizontal="center" vertical="center" readingOrder="2"/>
    </xf>
    <xf numFmtId="164" fontId="7" fillId="3" borderId="2" xfId="4" applyNumberFormat="1" applyFont="1" applyFill="1" applyBorder="1" applyAlignment="1">
      <alignment vertical="center" wrapText="1"/>
    </xf>
    <xf numFmtId="0" fontId="8" fillId="0" borderId="8" xfId="2" applyFont="1" applyBorder="1" applyAlignment="1">
      <alignment wrapText="1"/>
    </xf>
    <xf numFmtId="1" fontId="9" fillId="0" borderId="1" xfId="2" applyNumberFormat="1" applyFont="1" applyBorder="1" applyAlignment="1">
      <alignment horizontal="center" vertical="center" wrapText="1" readingOrder="2"/>
    </xf>
    <xf numFmtId="0" fontId="7" fillId="4" borderId="2" xfId="2" applyFont="1" applyFill="1" applyBorder="1" applyAlignment="1">
      <alignment horizontal="center"/>
    </xf>
    <xf numFmtId="0" fontId="7" fillId="4" borderId="3" xfId="2" applyFont="1" applyFill="1" applyBorder="1" applyAlignment="1">
      <alignment horizontal="center"/>
    </xf>
    <xf numFmtId="0" fontId="7" fillId="4" borderId="4" xfId="2" applyFont="1" applyFill="1" applyBorder="1" applyAlignment="1">
      <alignment horizontal="center"/>
    </xf>
    <xf numFmtId="0" fontId="9" fillId="0" borderId="1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center" vertical="center" readingOrder="2"/>
    </xf>
    <xf numFmtId="49" fontId="7" fillId="0" borderId="1" xfId="5" applyNumberFormat="1" applyFont="1" applyBorder="1" applyAlignment="1">
      <alignment horizontal="center" vertical="center" readingOrder="2"/>
    </xf>
    <xf numFmtId="166" fontId="7" fillId="0" borderId="1" xfId="4" applyNumberFormat="1" applyFont="1" applyFill="1" applyBorder="1" applyAlignment="1">
      <alignment horizontal="right" wrapText="1"/>
    </xf>
    <xf numFmtId="164" fontId="7" fillId="0" borderId="1" xfId="4" applyNumberFormat="1" applyFont="1" applyBorder="1" applyAlignment="1">
      <alignment horizontal="right" vertical="center" readingOrder="2"/>
    </xf>
    <xf numFmtId="164" fontId="7" fillId="0" borderId="1" xfId="4" applyNumberFormat="1" applyFont="1" applyBorder="1" applyAlignment="1">
      <alignment horizontal="right" vertical="center"/>
    </xf>
    <xf numFmtId="164" fontId="7" fillId="0" borderId="1" xfId="4" applyNumberFormat="1" applyFont="1" applyBorder="1" applyAlignment="1">
      <alignment horizontal="right"/>
    </xf>
  </cellXfs>
  <cellStyles count="6">
    <cellStyle name="Comma" xfId="4" builtinId="3"/>
    <cellStyle name="Comma 2" xfId="3" xr:uid="{B3F46F9B-827B-4757-BF35-A3A5BBAAFE70}"/>
    <cellStyle name="Normal" xfId="0" builtinId="0"/>
    <cellStyle name="Normal 2" xfId="2" xr:uid="{59347B23-543E-437A-BC0A-67B7C448E919}"/>
    <cellStyle name="Normal 2 2" xfId="1" xr:uid="{7E788A1D-AD78-4849-BB6E-27BE7D5BC329}"/>
    <cellStyle name="Normal 2 2 2" xfId="5" xr:uid="{024EEF93-B6F6-46F4-98AF-4E9B16248689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53079-A2AF-47C8-9217-2F80BF25EE78}">
  <dimension ref="A1:I61"/>
  <sheetViews>
    <sheetView rightToLeft="1" tabSelected="1" zoomScaleNormal="100" workbookViewId="0">
      <pane ySplit="1" topLeftCell="A2" activePane="bottomLeft" state="frozen"/>
      <selection pane="bottomLeft"/>
    </sheetView>
  </sheetViews>
  <sheetFormatPr defaultColWidth="9" defaultRowHeight="22.5" x14ac:dyDescent="0.55000000000000004"/>
  <cols>
    <col min="1" max="1" width="35.42578125" style="2" bestFit="1" customWidth="1"/>
    <col min="2" max="2" width="78.7109375" style="2" bestFit="1" customWidth="1"/>
    <col min="3" max="3" width="15.42578125" style="1" bestFit="1" customWidth="1"/>
    <col min="4" max="4" width="14.140625" style="1" bestFit="1" customWidth="1"/>
    <col min="5" max="5" width="12" style="1" bestFit="1" customWidth="1"/>
    <col min="6" max="6" width="9" style="1" bestFit="1" customWidth="1"/>
    <col min="7" max="7" width="15.5703125" style="1" bestFit="1" customWidth="1"/>
    <col min="8" max="8" width="19.140625" style="1" bestFit="1" customWidth="1"/>
    <col min="9" max="9" width="31" style="1" bestFit="1" customWidth="1"/>
    <col min="10" max="16384" width="9" style="1"/>
  </cols>
  <sheetData>
    <row r="1" spans="1:9" ht="42" x14ac:dyDescent="0.55000000000000004">
      <c r="A1" s="3" t="s">
        <v>0</v>
      </c>
      <c r="B1" s="3" t="s">
        <v>1</v>
      </c>
      <c r="C1" s="4" t="s">
        <v>70</v>
      </c>
      <c r="D1" s="4" t="s">
        <v>52</v>
      </c>
      <c r="E1" s="4" t="s">
        <v>53</v>
      </c>
      <c r="F1" s="4" t="s">
        <v>54</v>
      </c>
      <c r="G1" s="5" t="s">
        <v>55</v>
      </c>
      <c r="H1" s="5" t="s">
        <v>72</v>
      </c>
      <c r="I1" s="6"/>
    </row>
    <row r="2" spans="1:9" x14ac:dyDescent="0.55000000000000004">
      <c r="A2" s="7" t="s">
        <v>2</v>
      </c>
      <c r="B2" s="8" t="s">
        <v>3</v>
      </c>
      <c r="C2" s="9">
        <v>800005</v>
      </c>
      <c r="D2" s="10">
        <v>6.0000000000000005E-2</v>
      </c>
      <c r="E2" s="11">
        <v>0</v>
      </c>
      <c r="F2" s="11">
        <v>6.0000000000000005E-2</v>
      </c>
      <c r="G2" s="12">
        <v>97800</v>
      </c>
      <c r="H2" s="12">
        <f>G2*4</f>
        <v>391200</v>
      </c>
      <c r="I2" s="6"/>
    </row>
    <row r="3" spans="1:9" x14ac:dyDescent="0.55000000000000004">
      <c r="A3" s="13"/>
      <c r="B3" s="8" t="s">
        <v>4</v>
      </c>
      <c r="C3" s="9">
        <v>800012</v>
      </c>
      <c r="D3" s="10">
        <v>0.22999999999999998</v>
      </c>
      <c r="E3" s="11">
        <v>0.11</v>
      </c>
      <c r="F3" s="11">
        <v>0.12</v>
      </c>
      <c r="G3" s="12">
        <v>282500</v>
      </c>
      <c r="H3" s="12">
        <f t="shared" ref="H3:H22" si="0">G3*4</f>
        <v>1130000</v>
      </c>
      <c r="I3" s="6"/>
    </row>
    <row r="4" spans="1:9" ht="39" x14ac:dyDescent="0.55000000000000004">
      <c r="A4" s="13"/>
      <c r="B4" s="8" t="s">
        <v>5</v>
      </c>
      <c r="C4" s="9">
        <v>802000</v>
      </c>
      <c r="D4" s="10">
        <v>0.27</v>
      </c>
      <c r="E4" s="11">
        <v>0.11</v>
      </c>
      <c r="F4" s="11">
        <v>0.16</v>
      </c>
      <c r="G4" s="14">
        <v>347700</v>
      </c>
      <c r="H4" s="14">
        <f t="shared" si="0"/>
        <v>1390800</v>
      </c>
      <c r="I4" s="6"/>
    </row>
    <row r="5" spans="1:9" x14ac:dyDescent="0.55000000000000004">
      <c r="A5" s="13"/>
      <c r="B5" s="8" t="s">
        <v>6</v>
      </c>
      <c r="C5" s="9">
        <v>800400</v>
      </c>
      <c r="D5" s="10">
        <v>0.15</v>
      </c>
      <c r="E5" s="11">
        <v>0.05</v>
      </c>
      <c r="F5" s="11">
        <v>9.9999999999999992E-2</v>
      </c>
      <c r="G5" s="12">
        <v>202500</v>
      </c>
      <c r="H5" s="12">
        <f t="shared" si="0"/>
        <v>810000</v>
      </c>
      <c r="I5" s="6"/>
    </row>
    <row r="6" spans="1:9" x14ac:dyDescent="0.55000000000000004">
      <c r="A6" s="13"/>
      <c r="B6" s="8" t="s">
        <v>7</v>
      </c>
      <c r="C6" s="9">
        <v>800415</v>
      </c>
      <c r="D6" s="10">
        <v>0.13</v>
      </c>
      <c r="E6" s="11">
        <v>0.04</v>
      </c>
      <c r="F6" s="11">
        <v>0.09</v>
      </c>
      <c r="G6" s="12">
        <v>178300</v>
      </c>
      <c r="H6" s="12">
        <f t="shared" si="0"/>
        <v>713200</v>
      </c>
      <c r="I6" s="6"/>
    </row>
    <row r="7" spans="1:9" x14ac:dyDescent="0.55000000000000004">
      <c r="A7" s="13"/>
      <c r="B7" s="8" t="s">
        <v>8</v>
      </c>
      <c r="C7" s="9">
        <v>800420</v>
      </c>
      <c r="D7" s="10">
        <v>0.16999999999999998</v>
      </c>
      <c r="E7" s="11">
        <v>0.05</v>
      </c>
      <c r="F7" s="11">
        <v>0.12</v>
      </c>
      <c r="G7" s="12">
        <v>235100</v>
      </c>
      <c r="H7" s="12">
        <f t="shared" si="0"/>
        <v>940400</v>
      </c>
      <c r="I7" s="6"/>
    </row>
    <row r="8" spans="1:9" x14ac:dyDescent="0.55000000000000004">
      <c r="A8" s="13"/>
      <c r="B8" s="8" t="s">
        <v>9</v>
      </c>
      <c r="C8" s="9">
        <v>800425</v>
      </c>
      <c r="D8" s="10">
        <v>0.16999999999999998</v>
      </c>
      <c r="E8" s="11">
        <v>0.05</v>
      </c>
      <c r="F8" s="11">
        <v>0.12</v>
      </c>
      <c r="G8" s="12">
        <v>235100</v>
      </c>
      <c r="H8" s="12">
        <f t="shared" si="0"/>
        <v>940400</v>
      </c>
      <c r="I8" s="6"/>
    </row>
    <row r="9" spans="1:9" x14ac:dyDescent="0.55000000000000004">
      <c r="A9" s="13"/>
      <c r="B9" s="8" t="s">
        <v>10</v>
      </c>
      <c r="C9" s="9">
        <v>800530</v>
      </c>
      <c r="D9" s="10">
        <v>0.2</v>
      </c>
      <c r="E9" s="11">
        <v>7.0000000000000007E-2</v>
      </c>
      <c r="F9" s="11">
        <v>0.13</v>
      </c>
      <c r="G9" s="12">
        <v>267200</v>
      </c>
      <c r="H9" s="12">
        <f t="shared" si="0"/>
        <v>1068800</v>
      </c>
      <c r="I9" s="6"/>
    </row>
    <row r="10" spans="1:9" x14ac:dyDescent="0.55000000000000004">
      <c r="A10" s="13"/>
      <c r="B10" s="8" t="s">
        <v>11</v>
      </c>
      <c r="C10" s="9">
        <v>800535</v>
      </c>
      <c r="D10" s="10">
        <v>0.2</v>
      </c>
      <c r="E10" s="11">
        <v>7.0000000000000007E-2</v>
      </c>
      <c r="F10" s="11">
        <v>0.13</v>
      </c>
      <c r="G10" s="12">
        <v>267200</v>
      </c>
      <c r="H10" s="12">
        <f t="shared" si="0"/>
        <v>1068800</v>
      </c>
      <c r="I10" s="6"/>
    </row>
    <row r="11" spans="1:9" x14ac:dyDescent="0.55000000000000004">
      <c r="A11" s="13"/>
      <c r="B11" s="8" t="s">
        <v>12</v>
      </c>
      <c r="C11" s="9">
        <v>800540</v>
      </c>
      <c r="D11" s="10">
        <v>0.2</v>
      </c>
      <c r="E11" s="11">
        <v>7.0000000000000007E-2</v>
      </c>
      <c r="F11" s="11">
        <v>0.13</v>
      </c>
      <c r="G11" s="12">
        <v>267200</v>
      </c>
      <c r="H11" s="12">
        <f t="shared" si="0"/>
        <v>1068800</v>
      </c>
      <c r="I11" s="6"/>
    </row>
    <row r="12" spans="1:9" x14ac:dyDescent="0.55000000000000004">
      <c r="A12" s="13"/>
      <c r="B12" s="8" t="s">
        <v>13</v>
      </c>
      <c r="C12" s="9">
        <v>800430</v>
      </c>
      <c r="D12" s="10">
        <v>0.22000000000000003</v>
      </c>
      <c r="E12" s="11">
        <v>6.9999999999999993E-2</v>
      </c>
      <c r="F12" s="11">
        <v>0.15000000000000002</v>
      </c>
      <c r="G12" s="12">
        <v>299800</v>
      </c>
      <c r="H12" s="12">
        <f t="shared" si="0"/>
        <v>1199200</v>
      </c>
      <c r="I12" s="6"/>
    </row>
    <row r="13" spans="1:9" x14ac:dyDescent="0.55000000000000004">
      <c r="A13" s="13"/>
      <c r="B13" s="8" t="s">
        <v>14</v>
      </c>
      <c r="C13" s="9">
        <v>800435</v>
      </c>
      <c r="D13" s="10">
        <v>0.16999999999999998</v>
      </c>
      <c r="E13" s="11">
        <v>0.05</v>
      </c>
      <c r="F13" s="11">
        <v>0.12</v>
      </c>
      <c r="G13" s="12">
        <v>235100</v>
      </c>
      <c r="H13" s="12">
        <f t="shared" si="0"/>
        <v>940400</v>
      </c>
      <c r="I13" s="6"/>
    </row>
    <row r="14" spans="1:9" x14ac:dyDescent="0.55000000000000004">
      <c r="A14" s="13"/>
      <c r="B14" s="8" t="s">
        <v>15</v>
      </c>
      <c r="C14" s="9">
        <v>800440</v>
      </c>
      <c r="D14" s="10">
        <v>0.21000000000000002</v>
      </c>
      <c r="E14" s="11">
        <v>6.0000000000000005E-2</v>
      </c>
      <c r="F14" s="11">
        <v>0.15000000000000002</v>
      </c>
      <c r="G14" s="12">
        <v>291900.00000000006</v>
      </c>
      <c r="H14" s="12">
        <f t="shared" si="0"/>
        <v>1167600.0000000002</v>
      </c>
      <c r="I14" s="6"/>
    </row>
    <row r="15" spans="1:9" x14ac:dyDescent="0.55000000000000004">
      <c r="A15" s="13"/>
      <c r="B15" s="8" t="s">
        <v>16</v>
      </c>
      <c r="C15" s="9">
        <v>800445</v>
      </c>
      <c r="D15" s="10">
        <v>0.23</v>
      </c>
      <c r="E15" s="11">
        <v>7.0000000000000007E-2</v>
      </c>
      <c r="F15" s="11">
        <v>0.16</v>
      </c>
      <c r="G15" s="12">
        <v>316100</v>
      </c>
      <c r="H15" s="12">
        <f t="shared" si="0"/>
        <v>1264400</v>
      </c>
      <c r="I15" s="6"/>
    </row>
    <row r="16" spans="1:9" x14ac:dyDescent="0.55000000000000004">
      <c r="A16" s="13"/>
      <c r="B16" s="8" t="s">
        <v>17</v>
      </c>
      <c r="C16" s="9">
        <v>800605</v>
      </c>
      <c r="D16" s="10">
        <v>0.85</v>
      </c>
      <c r="E16" s="11">
        <v>0.26</v>
      </c>
      <c r="F16" s="11">
        <v>0.59</v>
      </c>
      <c r="G16" s="12">
        <v>1167100</v>
      </c>
      <c r="H16" s="12">
        <f t="shared" si="0"/>
        <v>4668400</v>
      </c>
      <c r="I16" s="6"/>
    </row>
    <row r="17" spans="1:9" x14ac:dyDescent="0.55000000000000004">
      <c r="A17" s="13"/>
      <c r="B17" s="8" t="s">
        <v>18</v>
      </c>
      <c r="C17" s="9">
        <v>804105</v>
      </c>
      <c r="D17" s="10">
        <v>0.18</v>
      </c>
      <c r="E17" s="11">
        <v>9.9999999999999992E-2</v>
      </c>
      <c r="F17" s="11">
        <v>0.08</v>
      </c>
      <c r="G17" s="12">
        <v>209400</v>
      </c>
      <c r="H17" s="12">
        <f t="shared" si="0"/>
        <v>837600</v>
      </c>
      <c r="I17" s="6"/>
    </row>
    <row r="18" spans="1:9" ht="78" x14ac:dyDescent="0.55000000000000004">
      <c r="A18" s="13"/>
      <c r="B18" s="8" t="s">
        <v>19</v>
      </c>
      <c r="C18" s="9">
        <v>800200</v>
      </c>
      <c r="D18" s="10">
        <v>0.16</v>
      </c>
      <c r="E18" s="11">
        <v>0.04</v>
      </c>
      <c r="F18" s="11">
        <v>0.12</v>
      </c>
      <c r="G18" s="12">
        <v>227200</v>
      </c>
      <c r="H18" s="12">
        <f t="shared" si="0"/>
        <v>908800</v>
      </c>
      <c r="I18" s="6"/>
    </row>
    <row r="19" spans="1:9" x14ac:dyDescent="0.55000000000000004">
      <c r="A19" s="13"/>
      <c r="B19" s="15" t="s">
        <v>58</v>
      </c>
      <c r="C19" s="16">
        <v>801415</v>
      </c>
      <c r="D19" s="10">
        <v>0.63</v>
      </c>
      <c r="E19" s="11">
        <v>0.26</v>
      </c>
      <c r="F19" s="11">
        <v>0.37</v>
      </c>
      <c r="G19" s="12">
        <v>808500</v>
      </c>
      <c r="H19" s="12">
        <f t="shared" si="0"/>
        <v>3234000</v>
      </c>
      <c r="I19" s="6"/>
    </row>
    <row r="20" spans="1:9" ht="39" x14ac:dyDescent="0.55000000000000004">
      <c r="A20" s="13"/>
      <c r="B20" s="15" t="s">
        <v>59</v>
      </c>
      <c r="C20" s="16">
        <v>801417</v>
      </c>
      <c r="D20" s="10">
        <v>0.63</v>
      </c>
      <c r="E20" s="11">
        <v>0.26</v>
      </c>
      <c r="F20" s="11">
        <v>0.37</v>
      </c>
      <c r="G20" s="12">
        <v>808500</v>
      </c>
      <c r="H20" s="12">
        <f t="shared" si="0"/>
        <v>3234000</v>
      </c>
      <c r="I20" s="6"/>
    </row>
    <row r="21" spans="1:9" x14ac:dyDescent="0.55000000000000004">
      <c r="A21" s="13"/>
      <c r="B21" s="15" t="s">
        <v>57</v>
      </c>
      <c r="C21" s="16">
        <v>801820</v>
      </c>
      <c r="D21" s="10">
        <v>1.34</v>
      </c>
      <c r="E21" s="11">
        <v>0.54</v>
      </c>
      <c r="F21" s="11">
        <v>0.8</v>
      </c>
      <c r="G21" s="12">
        <v>1730600</v>
      </c>
      <c r="H21" s="12">
        <f t="shared" si="0"/>
        <v>6922400</v>
      </c>
      <c r="I21" s="6"/>
    </row>
    <row r="22" spans="1:9" x14ac:dyDescent="0.55000000000000004">
      <c r="A22" s="13"/>
      <c r="B22" s="15" t="s">
        <v>60</v>
      </c>
      <c r="C22" s="16">
        <v>800800</v>
      </c>
      <c r="D22" s="10">
        <v>0.93</v>
      </c>
      <c r="E22" s="11">
        <v>0.26</v>
      </c>
      <c r="F22" s="11">
        <v>0.67</v>
      </c>
      <c r="G22" s="12">
        <v>1297500</v>
      </c>
      <c r="H22" s="12">
        <f t="shared" si="0"/>
        <v>5190000</v>
      </c>
      <c r="I22" s="6"/>
    </row>
    <row r="23" spans="1:9" ht="39" x14ac:dyDescent="0.55000000000000004">
      <c r="A23" s="17"/>
      <c r="B23" s="18" t="s">
        <v>83</v>
      </c>
      <c r="C23" s="19">
        <v>807025</v>
      </c>
      <c r="D23" s="10">
        <v>4.3</v>
      </c>
      <c r="E23" s="11">
        <v>1.5</v>
      </c>
      <c r="F23" s="11">
        <v>2.8</v>
      </c>
      <c r="G23" s="12">
        <v>4022250</v>
      </c>
      <c r="H23" s="12">
        <f>G23*4</f>
        <v>16089000</v>
      </c>
      <c r="I23" s="6"/>
    </row>
    <row r="24" spans="1:9" x14ac:dyDescent="0.55000000000000004">
      <c r="A24" s="9" t="s">
        <v>20</v>
      </c>
      <c r="B24" s="8" t="s">
        <v>21</v>
      </c>
      <c r="C24" s="9">
        <v>701626</v>
      </c>
      <c r="D24" s="10">
        <v>6.65</v>
      </c>
      <c r="E24" s="11">
        <v>5</v>
      </c>
      <c r="F24" s="11">
        <v>1.65</v>
      </c>
      <c r="G24" s="12">
        <v>4648500</v>
      </c>
      <c r="H24" s="12">
        <f>G24*4</f>
        <v>18594000</v>
      </c>
      <c r="I24" s="6"/>
    </row>
    <row r="25" spans="1:9" x14ac:dyDescent="0.55000000000000004">
      <c r="A25" s="9" t="s">
        <v>22</v>
      </c>
      <c r="B25" s="15" t="s">
        <v>61</v>
      </c>
      <c r="C25" s="16">
        <v>701521</v>
      </c>
      <c r="D25" s="10">
        <v>4.55</v>
      </c>
      <c r="E25" s="11">
        <v>3.05</v>
      </c>
      <c r="F25" s="11">
        <v>1.5</v>
      </c>
      <c r="G25" s="12">
        <v>3398175</v>
      </c>
      <c r="H25" s="12">
        <f>G25*4</f>
        <v>13592700</v>
      </c>
      <c r="I25" s="6"/>
    </row>
    <row r="26" spans="1:9" x14ac:dyDescent="0.55000000000000004">
      <c r="A26" s="9" t="s">
        <v>23</v>
      </c>
      <c r="B26" s="8" t="s">
        <v>47</v>
      </c>
      <c r="C26" s="9">
        <v>900710</v>
      </c>
      <c r="D26" s="20">
        <v>1</v>
      </c>
      <c r="E26" s="11">
        <v>0.3</v>
      </c>
      <c r="F26" s="11">
        <v>0.7</v>
      </c>
      <c r="G26" s="14">
        <v>964050</v>
      </c>
      <c r="H26" s="14">
        <f>G26*5</f>
        <v>4820250</v>
      </c>
      <c r="I26" s="6"/>
    </row>
    <row r="27" spans="1:9" x14ac:dyDescent="0.55000000000000004">
      <c r="A27" s="7" t="s">
        <v>24</v>
      </c>
      <c r="B27" s="8" t="s">
        <v>25</v>
      </c>
      <c r="C27" s="9">
        <v>900235</v>
      </c>
      <c r="D27" s="20">
        <v>2</v>
      </c>
      <c r="E27" s="11">
        <v>2</v>
      </c>
      <c r="F27" s="11">
        <v>0</v>
      </c>
      <c r="G27" s="14">
        <v>1107000</v>
      </c>
      <c r="H27" s="14">
        <f t="shared" ref="H27:H45" si="1">G27*5</f>
        <v>5535000</v>
      </c>
      <c r="I27" s="6"/>
    </row>
    <row r="28" spans="1:9" x14ac:dyDescent="0.55000000000000004">
      <c r="A28" s="13"/>
      <c r="B28" s="8" t="s">
        <v>26</v>
      </c>
      <c r="C28" s="9">
        <v>900280</v>
      </c>
      <c r="D28" s="20">
        <v>0.7</v>
      </c>
      <c r="E28" s="11">
        <v>0.5</v>
      </c>
      <c r="F28" s="11">
        <v>0.2</v>
      </c>
      <c r="G28" s="14">
        <v>504750</v>
      </c>
      <c r="H28" s="14">
        <f t="shared" si="1"/>
        <v>2523750</v>
      </c>
      <c r="I28" s="6"/>
    </row>
    <row r="29" spans="1:9" x14ac:dyDescent="0.55000000000000004">
      <c r="A29" s="13"/>
      <c r="B29" s="8" t="s">
        <v>27</v>
      </c>
      <c r="C29" s="9">
        <v>900310</v>
      </c>
      <c r="D29" s="20">
        <v>1.5</v>
      </c>
      <c r="E29" s="11">
        <v>1</v>
      </c>
      <c r="F29" s="11">
        <v>0.5</v>
      </c>
      <c r="G29" s="14">
        <v>1123500</v>
      </c>
      <c r="H29" s="14">
        <f t="shared" si="1"/>
        <v>5617500</v>
      </c>
      <c r="I29" s="6"/>
    </row>
    <row r="30" spans="1:9" x14ac:dyDescent="0.55000000000000004">
      <c r="A30" s="13"/>
      <c r="B30" s="8" t="s">
        <v>28</v>
      </c>
      <c r="C30" s="9">
        <v>900410</v>
      </c>
      <c r="D30" s="20">
        <v>0.3</v>
      </c>
      <c r="E30" s="11">
        <v>0.3</v>
      </c>
      <c r="F30" s="11">
        <v>0</v>
      </c>
      <c r="G30" s="14">
        <v>166050</v>
      </c>
      <c r="H30" s="14">
        <f t="shared" si="1"/>
        <v>830250</v>
      </c>
      <c r="I30" s="6"/>
    </row>
    <row r="31" spans="1:9" ht="39" x14ac:dyDescent="0.55000000000000004">
      <c r="A31" s="13"/>
      <c r="B31" s="8" t="s">
        <v>29</v>
      </c>
      <c r="C31" s="9">
        <v>900255</v>
      </c>
      <c r="D31" s="20">
        <v>1.5</v>
      </c>
      <c r="E31" s="11">
        <v>1</v>
      </c>
      <c r="F31" s="11">
        <v>0.5</v>
      </c>
      <c r="G31" s="14">
        <v>1123500</v>
      </c>
      <c r="H31" s="14">
        <f t="shared" si="1"/>
        <v>5617500</v>
      </c>
      <c r="I31" s="6"/>
    </row>
    <row r="32" spans="1:9" x14ac:dyDescent="0.55000000000000004">
      <c r="A32" s="17"/>
      <c r="B32" s="8" t="s">
        <v>30</v>
      </c>
      <c r="C32" s="9">
        <v>706005</v>
      </c>
      <c r="D32" s="21">
        <v>6.77</v>
      </c>
      <c r="E32" s="21">
        <v>3.87</v>
      </c>
      <c r="F32" s="21">
        <v>2.9</v>
      </c>
      <c r="G32" s="12">
        <v>5448045</v>
      </c>
      <c r="H32" s="12">
        <f>G32*4</f>
        <v>21792180</v>
      </c>
      <c r="I32" s="6"/>
    </row>
    <row r="33" spans="1:9" x14ac:dyDescent="0.55000000000000004">
      <c r="A33" s="7" t="s">
        <v>81</v>
      </c>
      <c r="B33" s="8" t="s">
        <v>31</v>
      </c>
      <c r="C33" s="9">
        <v>901675</v>
      </c>
      <c r="D33" s="20">
        <v>2.1</v>
      </c>
      <c r="E33" s="20">
        <v>1.1000000000000001</v>
      </c>
      <c r="F33" s="20">
        <v>1</v>
      </c>
      <c r="G33" s="14">
        <v>2009000</v>
      </c>
      <c r="H33" s="14">
        <f>G33*6</f>
        <v>12054000</v>
      </c>
      <c r="I33" s="6"/>
    </row>
    <row r="34" spans="1:9" ht="39.75" thickBot="1" x14ac:dyDescent="0.6">
      <c r="A34" s="13"/>
      <c r="B34" s="18" t="s">
        <v>32</v>
      </c>
      <c r="C34" s="9">
        <v>901676</v>
      </c>
      <c r="D34" s="20">
        <v>2.4</v>
      </c>
      <c r="E34" s="20">
        <v>1.4</v>
      </c>
      <c r="F34" s="20">
        <v>1</v>
      </c>
      <c r="G34" s="14">
        <v>2246000</v>
      </c>
      <c r="H34" s="14">
        <f t="shared" ref="H34:H35" si="2">G34*6</f>
        <v>13476000</v>
      </c>
      <c r="I34" s="6"/>
    </row>
    <row r="35" spans="1:9" ht="56.25" thickBot="1" x14ac:dyDescent="0.6">
      <c r="A35" s="17"/>
      <c r="B35" s="18" t="s">
        <v>33</v>
      </c>
      <c r="C35" s="9">
        <v>901675</v>
      </c>
      <c r="D35" s="20">
        <v>2.1</v>
      </c>
      <c r="E35" s="20">
        <v>1.1000000000000001</v>
      </c>
      <c r="F35" s="20">
        <v>1</v>
      </c>
      <c r="G35" s="14">
        <v>2009000</v>
      </c>
      <c r="H35" s="22">
        <f t="shared" si="2"/>
        <v>12054000</v>
      </c>
      <c r="I35" s="23" t="s">
        <v>71</v>
      </c>
    </row>
    <row r="36" spans="1:9" ht="78" x14ac:dyDescent="0.55000000000000004">
      <c r="A36" s="9" t="s">
        <v>80</v>
      </c>
      <c r="B36" s="8" t="s">
        <v>34</v>
      </c>
      <c r="C36" s="9">
        <v>900100</v>
      </c>
      <c r="D36" s="20">
        <v>3</v>
      </c>
      <c r="E36" s="11">
        <v>3</v>
      </c>
      <c r="F36" s="11">
        <v>0</v>
      </c>
      <c r="G36" s="14">
        <v>1660500</v>
      </c>
      <c r="H36" s="14">
        <f t="shared" si="1"/>
        <v>8302500</v>
      </c>
      <c r="I36" s="6"/>
    </row>
    <row r="37" spans="1:9" x14ac:dyDescent="0.55000000000000004">
      <c r="A37" s="9" t="s">
        <v>36</v>
      </c>
      <c r="B37" s="8" t="s">
        <v>37</v>
      </c>
      <c r="C37" s="9">
        <v>701740</v>
      </c>
      <c r="D37" s="10">
        <v>10.5</v>
      </c>
      <c r="E37" s="11">
        <v>7</v>
      </c>
      <c r="F37" s="11">
        <v>3.5</v>
      </c>
      <c r="G37" s="12">
        <v>7864500</v>
      </c>
      <c r="H37" s="12">
        <f>G37*4</f>
        <v>31458000</v>
      </c>
      <c r="I37" s="6"/>
    </row>
    <row r="38" spans="1:9" x14ac:dyDescent="0.55000000000000004">
      <c r="A38" s="24" t="s">
        <v>38</v>
      </c>
      <c r="B38" s="8" t="s">
        <v>39</v>
      </c>
      <c r="C38" s="9">
        <v>900985</v>
      </c>
      <c r="D38" s="20">
        <v>1.5</v>
      </c>
      <c r="E38" s="11">
        <v>1</v>
      </c>
      <c r="F38" s="11">
        <v>0.5</v>
      </c>
      <c r="G38" s="14">
        <v>1970250</v>
      </c>
      <c r="H38" s="14">
        <f t="shared" si="1"/>
        <v>9851250</v>
      </c>
      <c r="I38" s="6"/>
    </row>
    <row r="39" spans="1:9" x14ac:dyDescent="0.55000000000000004">
      <c r="A39" s="7" t="s">
        <v>79</v>
      </c>
      <c r="B39" s="18" t="s">
        <v>48</v>
      </c>
      <c r="C39" s="9">
        <v>901757</v>
      </c>
      <c r="D39" s="20">
        <v>1</v>
      </c>
      <c r="E39" s="11">
        <v>0.6</v>
      </c>
      <c r="F39" s="11">
        <v>0.4</v>
      </c>
      <c r="G39" s="14">
        <v>788100</v>
      </c>
      <c r="H39" s="14">
        <f t="shared" si="1"/>
        <v>3940500</v>
      </c>
      <c r="I39" s="6"/>
    </row>
    <row r="40" spans="1:9" x14ac:dyDescent="0.55000000000000004">
      <c r="A40" s="17"/>
      <c r="B40" s="18" t="s">
        <v>49</v>
      </c>
      <c r="C40" s="9">
        <v>901710</v>
      </c>
      <c r="D40" s="20">
        <v>3</v>
      </c>
      <c r="E40" s="11">
        <v>3</v>
      </c>
      <c r="F40" s="11">
        <v>0</v>
      </c>
      <c r="G40" s="14">
        <v>1660500</v>
      </c>
      <c r="H40" s="14">
        <f t="shared" si="1"/>
        <v>8302500</v>
      </c>
      <c r="I40" s="6"/>
    </row>
    <row r="41" spans="1:9" x14ac:dyDescent="0.55000000000000004">
      <c r="A41" s="7" t="s">
        <v>78</v>
      </c>
      <c r="B41" s="18" t="s">
        <v>35</v>
      </c>
      <c r="C41" s="9">
        <v>900465</v>
      </c>
      <c r="D41" s="20">
        <v>2.9</v>
      </c>
      <c r="E41" s="11">
        <v>1.4</v>
      </c>
      <c r="F41" s="11">
        <v>1.5</v>
      </c>
      <c r="G41" s="14">
        <v>2816000</v>
      </c>
      <c r="H41" s="14">
        <f>G41*5</f>
        <v>14080000</v>
      </c>
      <c r="I41" s="6"/>
    </row>
    <row r="42" spans="1:9" x14ac:dyDescent="0.55000000000000004">
      <c r="A42" s="13"/>
      <c r="B42" s="18" t="s">
        <v>40</v>
      </c>
      <c r="C42" s="9">
        <v>900485</v>
      </c>
      <c r="D42" s="20">
        <v>0.7</v>
      </c>
      <c r="E42" s="11">
        <v>0.5</v>
      </c>
      <c r="F42" s="11">
        <v>0.2</v>
      </c>
      <c r="G42" s="14">
        <v>623000</v>
      </c>
      <c r="H42" s="14">
        <f t="shared" si="1"/>
        <v>3115000</v>
      </c>
      <c r="I42" s="6"/>
    </row>
    <row r="43" spans="1:9" x14ac:dyDescent="0.55000000000000004">
      <c r="A43" s="13"/>
      <c r="B43" s="18" t="s">
        <v>41</v>
      </c>
      <c r="C43" s="9">
        <v>900490</v>
      </c>
      <c r="D43" s="20">
        <v>0.4</v>
      </c>
      <c r="E43" s="11">
        <v>0.25</v>
      </c>
      <c r="F43" s="11">
        <v>0.15</v>
      </c>
      <c r="G43" s="14">
        <v>368500</v>
      </c>
      <c r="H43" s="14">
        <f t="shared" si="1"/>
        <v>1842500</v>
      </c>
      <c r="I43" s="6"/>
    </row>
    <row r="44" spans="1:9" ht="39" x14ac:dyDescent="0.55000000000000004">
      <c r="A44" s="17"/>
      <c r="B44" s="8" t="s">
        <v>42</v>
      </c>
      <c r="C44" s="9">
        <v>900475</v>
      </c>
      <c r="D44" s="20">
        <v>1.4</v>
      </c>
      <c r="E44" s="11">
        <v>0.8</v>
      </c>
      <c r="F44" s="11">
        <v>0.6</v>
      </c>
      <c r="G44" s="14">
        <v>1316000</v>
      </c>
      <c r="H44" s="14">
        <f t="shared" si="1"/>
        <v>6580000</v>
      </c>
      <c r="I44" s="6"/>
    </row>
    <row r="45" spans="1:9" x14ac:dyDescent="0.55000000000000004">
      <c r="A45" s="9" t="s">
        <v>43</v>
      </c>
      <c r="B45" s="18" t="s">
        <v>43</v>
      </c>
      <c r="C45" s="9">
        <v>900440</v>
      </c>
      <c r="D45" s="20">
        <v>2</v>
      </c>
      <c r="E45" s="11">
        <v>1.5</v>
      </c>
      <c r="F45" s="11">
        <v>0.5</v>
      </c>
      <c r="G45" s="14">
        <f t="shared" ref="G45" si="3">E45*553500+F45*1140000</f>
        <v>1400250</v>
      </c>
      <c r="H45" s="14">
        <f t="shared" si="1"/>
        <v>7001250</v>
      </c>
      <c r="I45" s="6"/>
    </row>
    <row r="46" spans="1:9" x14ac:dyDescent="0.55000000000000004">
      <c r="A46" s="24"/>
      <c r="B46" s="18" t="s">
        <v>44</v>
      </c>
      <c r="C46" s="25" t="s">
        <v>66</v>
      </c>
      <c r="D46" s="26"/>
      <c r="E46" s="26"/>
      <c r="F46" s="26"/>
      <c r="G46" s="26"/>
      <c r="H46" s="27"/>
      <c r="I46" s="6"/>
    </row>
    <row r="47" spans="1:9" x14ac:dyDescent="0.55000000000000004">
      <c r="A47" s="24"/>
      <c r="B47" s="18" t="s">
        <v>45</v>
      </c>
      <c r="C47" s="25" t="s">
        <v>65</v>
      </c>
      <c r="D47" s="26"/>
      <c r="E47" s="26"/>
      <c r="F47" s="26"/>
      <c r="G47" s="26"/>
      <c r="H47" s="27"/>
      <c r="I47" s="6"/>
    </row>
    <row r="48" spans="1:9" x14ac:dyDescent="0.55000000000000004">
      <c r="A48" s="28"/>
      <c r="B48" s="18" t="s">
        <v>46</v>
      </c>
      <c r="C48" s="25" t="s">
        <v>73</v>
      </c>
      <c r="D48" s="26"/>
      <c r="E48" s="26"/>
      <c r="F48" s="26"/>
      <c r="G48" s="26"/>
      <c r="H48" s="27"/>
      <c r="I48" s="6"/>
    </row>
    <row r="49" spans="1:9" x14ac:dyDescent="0.55000000000000004">
      <c r="A49" s="7" t="s">
        <v>82</v>
      </c>
      <c r="B49" s="18" t="s">
        <v>84</v>
      </c>
      <c r="C49" s="29">
        <v>702835</v>
      </c>
      <c r="D49" s="10">
        <v>7.5</v>
      </c>
      <c r="E49" s="11">
        <v>2.5</v>
      </c>
      <c r="F49" s="11">
        <v>5</v>
      </c>
      <c r="G49" s="12">
        <f>E49*553500+F49*1140000</f>
        <v>7083750</v>
      </c>
      <c r="H49" s="12">
        <f t="shared" ref="H49:H52" si="4">G49*4</f>
        <v>28335000</v>
      </c>
      <c r="I49" s="6"/>
    </row>
    <row r="50" spans="1:9" x14ac:dyDescent="0.55000000000000004">
      <c r="A50" s="13"/>
      <c r="B50" s="18" t="s">
        <v>50</v>
      </c>
      <c r="C50" s="9">
        <v>700065</v>
      </c>
      <c r="D50" s="10">
        <v>0.90999999999999992</v>
      </c>
      <c r="E50" s="11">
        <v>0.44</v>
      </c>
      <c r="F50" s="11">
        <v>0.47</v>
      </c>
      <c r="G50" s="12">
        <f>E50*553500+F50*1140000</f>
        <v>779340</v>
      </c>
      <c r="H50" s="12">
        <f t="shared" si="4"/>
        <v>3117360</v>
      </c>
      <c r="I50" s="6"/>
    </row>
    <row r="51" spans="1:9" x14ac:dyDescent="0.55000000000000004">
      <c r="A51" s="13"/>
      <c r="B51" s="18" t="s">
        <v>76</v>
      </c>
      <c r="C51" s="9">
        <v>700905</v>
      </c>
      <c r="D51" s="10">
        <v>9.58</v>
      </c>
      <c r="E51" s="11">
        <v>2.2200000000000002</v>
      </c>
      <c r="F51" s="11">
        <v>7.36</v>
      </c>
      <c r="G51" s="12">
        <f>E51*553500+F51*1140000</f>
        <v>9619170</v>
      </c>
      <c r="H51" s="12">
        <f t="shared" si="4"/>
        <v>38476680</v>
      </c>
      <c r="I51" s="6"/>
    </row>
    <row r="52" spans="1:9" x14ac:dyDescent="0.55000000000000004">
      <c r="A52" s="17"/>
      <c r="B52" s="18" t="s">
        <v>51</v>
      </c>
      <c r="C52" s="9">
        <v>700195</v>
      </c>
      <c r="D52" s="10">
        <v>7.41</v>
      </c>
      <c r="E52" s="11">
        <v>4</v>
      </c>
      <c r="F52" s="11">
        <v>3.41</v>
      </c>
      <c r="G52" s="12">
        <f>E52*553500+F52*1140000</f>
        <v>6101400</v>
      </c>
      <c r="H52" s="12">
        <f t="shared" si="4"/>
        <v>24405600</v>
      </c>
      <c r="I52" s="6"/>
    </row>
    <row r="53" spans="1:9" x14ac:dyDescent="0.55000000000000004">
      <c r="A53" s="9" t="s">
        <v>77</v>
      </c>
      <c r="B53" s="18" t="s">
        <v>56</v>
      </c>
      <c r="C53" s="9">
        <v>501792</v>
      </c>
      <c r="D53" s="30">
        <v>2</v>
      </c>
      <c r="E53" s="11">
        <v>2</v>
      </c>
      <c r="F53" s="11">
        <v>0</v>
      </c>
      <c r="G53" s="14">
        <v>1107000</v>
      </c>
      <c r="H53" s="14">
        <f t="shared" ref="H53" si="5">G53*5</f>
        <v>5535000</v>
      </c>
      <c r="I53" s="6"/>
    </row>
    <row r="55" spans="1:9" x14ac:dyDescent="0.55000000000000004">
      <c r="B55" s="3" t="s">
        <v>74</v>
      </c>
      <c r="C55" s="4" t="s">
        <v>75</v>
      </c>
      <c r="D55" s="4" t="s">
        <v>72</v>
      </c>
    </row>
    <row r="56" spans="1:9" x14ac:dyDescent="0.55000000000000004">
      <c r="B56" s="31" t="s">
        <v>62</v>
      </c>
      <c r="C56" s="32">
        <v>1289550</v>
      </c>
      <c r="D56" s="32">
        <f>C56*6</f>
        <v>7737300</v>
      </c>
    </row>
    <row r="57" spans="1:9" ht="39.75" x14ac:dyDescent="0.55000000000000004">
      <c r="B57" s="31" t="s">
        <v>63</v>
      </c>
      <c r="C57" s="33">
        <v>1794300</v>
      </c>
      <c r="D57" s="33">
        <f t="shared" ref="D57:D61" si="6">C57*6</f>
        <v>10765800</v>
      </c>
    </row>
    <row r="58" spans="1:9" x14ac:dyDescent="0.55000000000000004">
      <c r="B58" s="31" t="s">
        <v>64</v>
      </c>
      <c r="C58" s="34">
        <v>2185050</v>
      </c>
      <c r="D58" s="34">
        <f t="shared" si="6"/>
        <v>13110300</v>
      </c>
    </row>
    <row r="59" spans="1:9" x14ac:dyDescent="0.55000000000000004">
      <c r="B59" s="31" t="s">
        <v>67</v>
      </c>
      <c r="C59" s="34">
        <v>1064850</v>
      </c>
      <c r="D59" s="34">
        <f t="shared" si="6"/>
        <v>6389100</v>
      </c>
    </row>
    <row r="60" spans="1:9" x14ac:dyDescent="0.55000000000000004">
      <c r="B60" s="31" t="s">
        <v>68</v>
      </c>
      <c r="C60" s="34">
        <v>897150</v>
      </c>
      <c r="D60" s="34">
        <f t="shared" si="6"/>
        <v>5382900</v>
      </c>
    </row>
    <row r="61" spans="1:9" x14ac:dyDescent="0.55000000000000004">
      <c r="B61" s="31" t="s">
        <v>69</v>
      </c>
      <c r="C61" s="34">
        <v>1510950</v>
      </c>
      <c r="D61" s="34">
        <f t="shared" si="6"/>
        <v>9065700</v>
      </c>
    </row>
  </sheetData>
  <autoFilter ref="A1:I53" xr:uid="{8B253079-A2AF-47C8-9217-2F80BF25EE78}"/>
  <mergeCells count="9">
    <mergeCell ref="A49:A52"/>
    <mergeCell ref="A2:A23"/>
    <mergeCell ref="C47:H47"/>
    <mergeCell ref="C48:H48"/>
    <mergeCell ref="A33:A35"/>
    <mergeCell ref="A41:A44"/>
    <mergeCell ref="A39:A40"/>
    <mergeCell ref="A27:A32"/>
    <mergeCell ref="C46:H46"/>
  </mergeCells>
  <phoneticPr fontId="4" type="noConversion"/>
  <conditionalFormatting sqref="C2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تعرفه 1405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Masoumeh Akbari</dc:creator>
  <cp:lastModifiedBy>Negin Kamran Nashtifani</cp:lastModifiedBy>
  <dcterms:created xsi:type="dcterms:W3CDTF">2026-05-02T06:16:04Z</dcterms:created>
  <dcterms:modified xsi:type="dcterms:W3CDTF">2026-07-01T07:39:08Z</dcterms:modified>
</cp:coreProperties>
</file>