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kamrann3\Desktop\"/>
    </mc:Choice>
  </mc:AlternateContent>
  <xr:revisionPtr revIDLastSave="0" documentId="13_ncr:1_{512D6783-80BC-4F41-B370-AA3E7CFE948D}" xr6:coauthVersionLast="47" xr6:coauthVersionMax="47" xr10:uidLastSave="{00000000-0000-0000-0000-000000000000}"/>
  <bookViews>
    <workbookView xWindow="-120" yWindow="-120" windowWidth="24240" windowHeight="13140" xr2:uid="{13AA6057-E28A-460A-93FB-A363CF72801B}"/>
  </bookViews>
  <sheets>
    <sheet name="Sheet1" sheetId="1" r:id="rId1"/>
  </sheets>
  <definedNames>
    <definedName name="_xlnm._FilterDatabase" localSheetId="0" hidden="1">Sheet1!$A$1:$R$58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8" i="1" l="1"/>
  <c r="O58" i="1"/>
  <c r="M58" i="1"/>
  <c r="J58" i="1"/>
  <c r="K58" i="1"/>
  <c r="I58" i="1"/>
  <c r="Q2" i="1" l="1"/>
  <c r="P2" i="1"/>
  <c r="O2" i="1"/>
  <c r="N2" i="1"/>
  <c r="M2" i="1"/>
  <c r="K2" i="1"/>
  <c r="L2" i="1"/>
  <c r="J2" i="1"/>
  <c r="I2" i="1"/>
  <c r="R2" i="1"/>
  <c r="I3" i="1"/>
  <c r="J3" i="1"/>
  <c r="K3" i="1"/>
  <c r="L3" i="1"/>
  <c r="M3" i="1"/>
  <c r="N3" i="1"/>
  <c r="O3" i="1"/>
  <c r="P3" i="1"/>
  <c r="Q3" i="1"/>
  <c r="R3" i="1"/>
  <c r="I4" i="1"/>
  <c r="J4" i="1"/>
  <c r="K4" i="1"/>
  <c r="L4" i="1"/>
  <c r="M4" i="1"/>
  <c r="N4" i="1"/>
  <c r="O4" i="1"/>
  <c r="P4" i="1"/>
  <c r="Q4" i="1"/>
  <c r="R4" i="1"/>
  <c r="I5" i="1"/>
  <c r="J5" i="1"/>
  <c r="K5" i="1"/>
  <c r="L5" i="1"/>
  <c r="M5" i="1"/>
  <c r="N5" i="1"/>
  <c r="O5" i="1"/>
  <c r="P5" i="1"/>
  <c r="Q5" i="1"/>
  <c r="R5" i="1"/>
  <c r="I6" i="1"/>
  <c r="J6" i="1"/>
  <c r="K6" i="1"/>
  <c r="L6" i="1"/>
  <c r="M6" i="1"/>
  <c r="N6" i="1"/>
  <c r="O6" i="1"/>
  <c r="P6" i="1"/>
  <c r="Q6" i="1"/>
  <c r="R6" i="1"/>
  <c r="I7" i="1"/>
  <c r="J7" i="1"/>
  <c r="K7" i="1"/>
  <c r="L7" i="1"/>
  <c r="M7" i="1"/>
  <c r="N7" i="1"/>
  <c r="O7" i="1"/>
  <c r="P7" i="1"/>
  <c r="Q7" i="1"/>
  <c r="R7" i="1"/>
  <c r="I8" i="1"/>
  <c r="J8" i="1"/>
  <c r="K8" i="1"/>
  <c r="L8" i="1"/>
  <c r="M8" i="1"/>
  <c r="N8" i="1"/>
  <c r="O8" i="1"/>
  <c r="P8" i="1"/>
  <c r="Q8" i="1"/>
  <c r="R8" i="1"/>
  <c r="I9" i="1"/>
  <c r="J9" i="1"/>
  <c r="K9" i="1"/>
  <c r="L9" i="1"/>
  <c r="M9" i="1"/>
  <c r="N9" i="1"/>
  <c r="O9" i="1"/>
  <c r="P9" i="1"/>
  <c r="Q9" i="1"/>
  <c r="R9" i="1"/>
  <c r="I10" i="1"/>
  <c r="J10" i="1"/>
  <c r="K10" i="1"/>
  <c r="L10" i="1"/>
  <c r="M10" i="1"/>
  <c r="N10" i="1"/>
  <c r="O10" i="1"/>
  <c r="P10" i="1"/>
  <c r="Q10" i="1"/>
  <c r="R10" i="1"/>
  <c r="I11" i="1"/>
  <c r="J11" i="1"/>
  <c r="K11" i="1"/>
  <c r="L11" i="1"/>
  <c r="M11" i="1"/>
  <c r="N11" i="1"/>
  <c r="O11" i="1"/>
  <c r="P11" i="1"/>
  <c r="Q11" i="1"/>
  <c r="R11" i="1"/>
  <c r="I12" i="1"/>
  <c r="J12" i="1"/>
  <c r="K12" i="1"/>
  <c r="L12" i="1"/>
  <c r="M12" i="1"/>
  <c r="N12" i="1"/>
  <c r="O12" i="1"/>
  <c r="P12" i="1"/>
  <c r="Q12" i="1"/>
  <c r="R12" i="1"/>
  <c r="I13" i="1"/>
  <c r="J13" i="1"/>
  <c r="K13" i="1"/>
  <c r="L13" i="1"/>
  <c r="M13" i="1"/>
  <c r="N13" i="1"/>
  <c r="O13" i="1"/>
  <c r="P13" i="1"/>
  <c r="Q13" i="1"/>
  <c r="R13" i="1"/>
  <c r="I14" i="1"/>
  <c r="J14" i="1"/>
  <c r="K14" i="1"/>
  <c r="L14" i="1"/>
  <c r="M14" i="1"/>
  <c r="N14" i="1"/>
  <c r="O14" i="1"/>
  <c r="P14" i="1"/>
  <c r="Q14" i="1"/>
  <c r="R14" i="1"/>
  <c r="I15" i="1"/>
  <c r="J15" i="1"/>
  <c r="K15" i="1"/>
  <c r="L15" i="1"/>
  <c r="M15" i="1"/>
  <c r="N15" i="1"/>
  <c r="O15" i="1"/>
  <c r="P15" i="1"/>
  <c r="Q15" i="1"/>
  <c r="R15" i="1"/>
  <c r="I16" i="1"/>
  <c r="J16" i="1"/>
  <c r="K16" i="1"/>
  <c r="L16" i="1"/>
  <c r="M16" i="1"/>
  <c r="N16" i="1"/>
  <c r="O16" i="1"/>
  <c r="P16" i="1"/>
  <c r="Q16" i="1"/>
  <c r="R16" i="1"/>
  <c r="I17" i="1"/>
  <c r="J17" i="1"/>
  <c r="K17" i="1"/>
  <c r="L17" i="1"/>
  <c r="M17" i="1"/>
  <c r="N17" i="1"/>
  <c r="O17" i="1"/>
  <c r="P17" i="1"/>
  <c r="Q17" i="1"/>
  <c r="R17" i="1"/>
  <c r="I18" i="1"/>
  <c r="J18" i="1"/>
  <c r="K18" i="1"/>
  <c r="L18" i="1"/>
  <c r="M18" i="1"/>
  <c r="N18" i="1"/>
  <c r="O18" i="1"/>
  <c r="P18" i="1"/>
  <c r="Q18" i="1"/>
  <c r="R18" i="1"/>
  <c r="I19" i="1"/>
  <c r="J19" i="1"/>
  <c r="K19" i="1"/>
  <c r="L19" i="1"/>
  <c r="M19" i="1"/>
  <c r="N19" i="1"/>
  <c r="O19" i="1"/>
  <c r="P19" i="1"/>
  <c r="Q19" i="1"/>
  <c r="R19" i="1"/>
  <c r="I20" i="1"/>
  <c r="J20" i="1"/>
  <c r="K20" i="1"/>
  <c r="L20" i="1"/>
  <c r="M20" i="1"/>
  <c r="N20" i="1"/>
  <c r="O20" i="1"/>
  <c r="P20" i="1"/>
  <c r="Q20" i="1"/>
  <c r="R20" i="1"/>
  <c r="I21" i="1"/>
  <c r="J21" i="1"/>
  <c r="K21" i="1"/>
  <c r="L21" i="1"/>
  <c r="M21" i="1"/>
  <c r="N21" i="1"/>
  <c r="O21" i="1"/>
  <c r="P21" i="1"/>
  <c r="Q21" i="1"/>
  <c r="R21" i="1"/>
  <c r="I22" i="1"/>
  <c r="J22" i="1"/>
  <c r="K22" i="1"/>
  <c r="L22" i="1"/>
  <c r="M22" i="1"/>
  <c r="N22" i="1"/>
  <c r="O22" i="1"/>
  <c r="P22" i="1"/>
  <c r="Q22" i="1"/>
  <c r="R22" i="1"/>
  <c r="I23" i="1"/>
  <c r="J23" i="1"/>
  <c r="K23" i="1"/>
  <c r="L23" i="1"/>
  <c r="M23" i="1"/>
  <c r="N23" i="1"/>
  <c r="O23" i="1"/>
  <c r="P23" i="1"/>
  <c r="Q23" i="1"/>
  <c r="R23" i="1"/>
  <c r="I24" i="1"/>
  <c r="J24" i="1"/>
  <c r="K24" i="1"/>
  <c r="L24" i="1"/>
  <c r="M24" i="1"/>
  <c r="N24" i="1"/>
  <c r="O24" i="1"/>
  <c r="P24" i="1"/>
  <c r="Q24" i="1"/>
  <c r="R24" i="1"/>
  <c r="I25" i="1"/>
  <c r="J25" i="1"/>
  <c r="K25" i="1"/>
  <c r="L25" i="1"/>
  <c r="M25" i="1"/>
  <c r="N25" i="1"/>
  <c r="O25" i="1"/>
  <c r="P25" i="1"/>
  <c r="Q25" i="1"/>
  <c r="R25" i="1"/>
  <c r="I26" i="1"/>
  <c r="J26" i="1"/>
  <c r="K26" i="1"/>
  <c r="L26" i="1"/>
  <c r="M26" i="1"/>
  <c r="N26" i="1"/>
  <c r="O26" i="1"/>
  <c r="P26" i="1"/>
  <c r="Q26" i="1"/>
  <c r="R26" i="1"/>
  <c r="I27" i="1"/>
  <c r="J27" i="1"/>
  <c r="K27" i="1"/>
  <c r="L27" i="1"/>
  <c r="M27" i="1"/>
  <c r="N27" i="1"/>
  <c r="O27" i="1"/>
  <c r="P27" i="1"/>
  <c r="Q27" i="1"/>
  <c r="R27" i="1"/>
  <c r="I28" i="1"/>
  <c r="J28" i="1"/>
  <c r="K28" i="1"/>
  <c r="L28" i="1"/>
  <c r="M28" i="1"/>
  <c r="N28" i="1"/>
  <c r="O28" i="1"/>
  <c r="P28" i="1"/>
  <c r="Q28" i="1"/>
  <c r="R28" i="1"/>
  <c r="I29" i="1"/>
  <c r="J29" i="1"/>
  <c r="K29" i="1"/>
  <c r="L29" i="1"/>
  <c r="M29" i="1"/>
  <c r="N29" i="1"/>
  <c r="O29" i="1"/>
  <c r="P29" i="1"/>
  <c r="Q29" i="1"/>
  <c r="R29" i="1"/>
  <c r="I30" i="1"/>
  <c r="J30" i="1"/>
  <c r="K30" i="1"/>
  <c r="L30" i="1"/>
  <c r="M30" i="1"/>
  <c r="N30" i="1"/>
  <c r="O30" i="1"/>
  <c r="P30" i="1"/>
  <c r="Q30" i="1"/>
  <c r="R30" i="1"/>
  <c r="I31" i="1"/>
  <c r="J31" i="1"/>
  <c r="K31" i="1"/>
  <c r="L31" i="1"/>
  <c r="M31" i="1"/>
  <c r="N31" i="1"/>
  <c r="O31" i="1"/>
  <c r="P31" i="1"/>
  <c r="Q31" i="1"/>
  <c r="R31" i="1"/>
  <c r="I32" i="1"/>
  <c r="J32" i="1"/>
  <c r="K32" i="1"/>
  <c r="L32" i="1"/>
  <c r="M32" i="1"/>
  <c r="N32" i="1"/>
  <c r="O32" i="1"/>
  <c r="P32" i="1"/>
  <c r="Q32" i="1"/>
  <c r="R32" i="1"/>
  <c r="I33" i="1"/>
  <c r="J33" i="1"/>
  <c r="K33" i="1"/>
  <c r="L33" i="1"/>
  <c r="M33" i="1"/>
  <c r="N33" i="1"/>
  <c r="O33" i="1"/>
  <c r="P33" i="1"/>
  <c r="Q33" i="1"/>
  <c r="R33" i="1"/>
  <c r="I34" i="1"/>
  <c r="J34" i="1"/>
  <c r="K34" i="1"/>
  <c r="L34" i="1"/>
  <c r="M34" i="1"/>
  <c r="N34" i="1"/>
  <c r="O34" i="1"/>
  <c r="P34" i="1"/>
  <c r="Q34" i="1"/>
  <c r="R34" i="1"/>
  <c r="I35" i="1"/>
  <c r="J35" i="1"/>
  <c r="K35" i="1"/>
  <c r="L35" i="1"/>
  <c r="M35" i="1"/>
  <c r="N35" i="1"/>
  <c r="O35" i="1"/>
  <c r="P35" i="1"/>
  <c r="Q35" i="1"/>
  <c r="R35" i="1"/>
  <c r="I36" i="1"/>
  <c r="J36" i="1"/>
  <c r="K36" i="1"/>
  <c r="L36" i="1"/>
  <c r="M36" i="1"/>
  <c r="N36" i="1"/>
  <c r="O36" i="1"/>
  <c r="P36" i="1"/>
  <c r="Q36" i="1"/>
  <c r="R36" i="1"/>
  <c r="I37" i="1"/>
  <c r="J37" i="1"/>
  <c r="K37" i="1"/>
  <c r="L37" i="1"/>
  <c r="M37" i="1"/>
  <c r="N37" i="1"/>
  <c r="O37" i="1"/>
  <c r="P37" i="1"/>
  <c r="Q37" i="1"/>
  <c r="R37" i="1"/>
  <c r="I38" i="1"/>
  <c r="J38" i="1"/>
  <c r="K38" i="1"/>
  <c r="L38" i="1"/>
  <c r="M38" i="1"/>
  <c r="N38" i="1"/>
  <c r="O38" i="1"/>
  <c r="P38" i="1"/>
  <c r="Q38" i="1"/>
  <c r="R38" i="1"/>
  <c r="I39" i="1"/>
  <c r="J39" i="1"/>
  <c r="K39" i="1"/>
  <c r="L39" i="1"/>
  <c r="M39" i="1"/>
  <c r="N39" i="1"/>
  <c r="O39" i="1"/>
  <c r="P39" i="1"/>
  <c r="Q39" i="1"/>
  <c r="R39" i="1"/>
  <c r="I40" i="1"/>
  <c r="J40" i="1"/>
  <c r="K40" i="1"/>
  <c r="L40" i="1"/>
  <c r="M40" i="1"/>
  <c r="N40" i="1"/>
  <c r="O40" i="1"/>
  <c r="P40" i="1"/>
  <c r="Q40" i="1"/>
  <c r="R40" i="1"/>
  <c r="I41" i="1"/>
  <c r="J41" i="1"/>
  <c r="K41" i="1"/>
  <c r="L41" i="1"/>
  <c r="M41" i="1"/>
  <c r="N41" i="1"/>
  <c r="O41" i="1"/>
  <c r="P41" i="1"/>
  <c r="Q41" i="1"/>
  <c r="R41" i="1"/>
  <c r="I42" i="1"/>
  <c r="J42" i="1"/>
  <c r="K42" i="1"/>
  <c r="L42" i="1"/>
  <c r="M42" i="1"/>
  <c r="N42" i="1"/>
  <c r="O42" i="1"/>
  <c r="P42" i="1"/>
  <c r="Q42" i="1"/>
  <c r="R42" i="1"/>
  <c r="I43" i="1"/>
  <c r="J43" i="1"/>
  <c r="K43" i="1"/>
  <c r="L43" i="1"/>
  <c r="M43" i="1"/>
  <c r="N43" i="1"/>
  <c r="O43" i="1"/>
  <c r="P43" i="1"/>
  <c r="Q43" i="1"/>
  <c r="R43" i="1"/>
  <c r="I44" i="1"/>
  <c r="J44" i="1"/>
  <c r="K44" i="1"/>
  <c r="L44" i="1"/>
  <c r="M44" i="1"/>
  <c r="N44" i="1"/>
  <c r="O44" i="1"/>
  <c r="P44" i="1"/>
  <c r="Q44" i="1"/>
  <c r="R44" i="1"/>
  <c r="I45" i="1"/>
  <c r="J45" i="1"/>
  <c r="K45" i="1"/>
  <c r="L45" i="1"/>
  <c r="M45" i="1"/>
  <c r="N45" i="1"/>
  <c r="O45" i="1"/>
  <c r="P45" i="1"/>
  <c r="Q45" i="1"/>
  <c r="R45" i="1"/>
  <c r="I46" i="1"/>
  <c r="J46" i="1"/>
  <c r="K46" i="1"/>
  <c r="L46" i="1"/>
  <c r="M46" i="1"/>
  <c r="N46" i="1"/>
  <c r="O46" i="1"/>
  <c r="P46" i="1"/>
  <c r="Q46" i="1"/>
  <c r="R46" i="1"/>
  <c r="I47" i="1"/>
  <c r="J47" i="1"/>
  <c r="K47" i="1"/>
  <c r="L47" i="1"/>
  <c r="M47" i="1"/>
  <c r="N47" i="1"/>
  <c r="O47" i="1"/>
  <c r="P47" i="1"/>
  <c r="Q47" i="1"/>
  <c r="R47" i="1"/>
  <c r="I48" i="1"/>
  <c r="J48" i="1"/>
  <c r="K48" i="1"/>
  <c r="L48" i="1"/>
  <c r="M48" i="1"/>
  <c r="N48" i="1"/>
  <c r="O48" i="1"/>
  <c r="P48" i="1"/>
  <c r="Q48" i="1"/>
  <c r="R48" i="1"/>
  <c r="I49" i="1"/>
  <c r="J49" i="1"/>
  <c r="K49" i="1"/>
  <c r="L49" i="1"/>
  <c r="M49" i="1"/>
  <c r="N49" i="1"/>
  <c r="O49" i="1"/>
  <c r="P49" i="1"/>
  <c r="Q49" i="1"/>
  <c r="R49" i="1"/>
  <c r="I50" i="1"/>
  <c r="J50" i="1"/>
  <c r="K50" i="1"/>
  <c r="L50" i="1"/>
  <c r="M50" i="1"/>
  <c r="N50" i="1"/>
  <c r="O50" i="1"/>
  <c r="P50" i="1"/>
  <c r="Q50" i="1"/>
  <c r="R50" i="1"/>
  <c r="I51" i="1"/>
  <c r="J51" i="1"/>
  <c r="K51" i="1"/>
  <c r="L51" i="1"/>
  <c r="M51" i="1"/>
  <c r="N51" i="1"/>
  <c r="O51" i="1"/>
  <c r="P51" i="1"/>
  <c r="Q51" i="1"/>
  <c r="R51" i="1"/>
  <c r="I52" i="1"/>
  <c r="J52" i="1"/>
  <c r="K52" i="1"/>
  <c r="L52" i="1"/>
  <c r="M52" i="1"/>
  <c r="N52" i="1"/>
  <c r="O52" i="1"/>
  <c r="P52" i="1"/>
  <c r="Q52" i="1"/>
  <c r="R52" i="1"/>
  <c r="I53" i="1"/>
  <c r="J53" i="1"/>
  <c r="K53" i="1"/>
  <c r="L53" i="1"/>
  <c r="M53" i="1"/>
  <c r="N53" i="1"/>
  <c r="O53" i="1"/>
  <c r="P53" i="1"/>
  <c r="Q53" i="1"/>
  <c r="R53" i="1"/>
  <c r="I54" i="1"/>
  <c r="J54" i="1"/>
  <c r="K54" i="1"/>
  <c r="L54" i="1"/>
  <c r="M54" i="1"/>
  <c r="N54" i="1"/>
  <c r="O54" i="1"/>
  <c r="P54" i="1"/>
  <c r="Q54" i="1"/>
  <c r="R54" i="1"/>
  <c r="I55" i="1"/>
  <c r="J55" i="1"/>
  <c r="K55" i="1"/>
  <c r="L55" i="1"/>
  <c r="M55" i="1"/>
  <c r="N55" i="1"/>
  <c r="O55" i="1"/>
  <c r="P55" i="1"/>
  <c r="Q55" i="1"/>
  <c r="R55" i="1"/>
  <c r="I56" i="1"/>
  <c r="J56" i="1"/>
  <c r="K56" i="1"/>
  <c r="L56" i="1"/>
  <c r="M56" i="1"/>
  <c r="N56" i="1"/>
  <c r="O56" i="1"/>
  <c r="P56" i="1"/>
  <c r="Q56" i="1"/>
  <c r="R56" i="1"/>
  <c r="I57" i="1"/>
  <c r="J57" i="1"/>
  <c r="K57" i="1"/>
  <c r="L57" i="1"/>
  <c r="M57" i="1"/>
  <c r="N57" i="1"/>
  <c r="O57" i="1"/>
  <c r="P57" i="1"/>
  <c r="Q57" i="1"/>
  <c r="R57" i="1"/>
  <c r="R58" i="1"/>
  <c r="P58" i="1"/>
  <c r="N58" i="1"/>
  <c r="L58" i="1"/>
</calcChain>
</file>

<file path=xl/sharedStrings.xml><?xml version="1.0" encoding="utf-8"?>
<sst xmlns="http://schemas.openxmlformats.org/spreadsheetml/2006/main" count="128" uniqueCount="95">
  <si>
    <t>کدملی (Code)</t>
  </si>
  <si>
    <t>ویژگی کد</t>
  </si>
  <si>
    <t>شرح کد (Value)</t>
  </si>
  <si>
    <t>توضیحات</t>
  </si>
  <si>
    <t xml:space="preserve"> کل</t>
  </si>
  <si>
    <t>حرفه‌ای</t>
  </si>
  <si>
    <t>فنی</t>
  </si>
  <si>
    <t>ارزش پایه بیهوشی</t>
  </si>
  <si>
    <t xml:space="preserve">کد خدمت بر اساس تعرفه خصوصی </t>
  </si>
  <si>
    <t xml:space="preserve">خدمت بیهوشی بر اساس تعرفه خصوصی </t>
  </si>
  <si>
    <t xml:space="preserve"> حداقل تعرفه کد بر اساس  غیرتمام وقت دولتی</t>
  </si>
  <si>
    <t>حداقل تعرفه بیهوشی بر اساس غیر تمام وقت دولتی</t>
  </si>
  <si>
    <t xml:space="preserve"> حداکثر تعرفه کد بر اساس  غیرتمام وقت دولتی</t>
  </si>
  <si>
    <t>حداکثر تعرفه بیهوشی بر اساس غیر تمام وقت دولتی</t>
  </si>
  <si>
    <t xml:space="preserve"> حداقل تعرفه کد بر اساس  تمام وقت دولتی</t>
  </si>
  <si>
    <t>حداقل تعرفه بیهوشی بر اساس تمام وقت دولتی</t>
  </si>
  <si>
    <t xml:space="preserve"> حداکثر تعرفه کد بر اساس  تمام وقت دولتی</t>
  </si>
  <si>
    <t>حداکثر تعرفه بیهوشی بر اساس  تمام وقت دولتی</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</si>
  <si>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</si>
  <si>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</si>
  <si>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انسیزیون و درناژ آبسه (برای مثال کاربانکل، هیدرآدنیت چرکی، آبسه جلدی یا زیرجلدی، کیست، فرونکل، پارونشیا)</t>
  </si>
  <si>
    <t>دبریدمان پوست اگزمایی یا عفونی؛ تا 10 درصد از سطح بدن</t>
  </si>
  <si>
    <t>+</t>
  </si>
  <si>
    <t>دبریدمان پوست اگزمایی یا عفونی؛ هر 10 درصد اضافه از سطح بدن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</si>
  <si>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</si>
  <si>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</si>
  <si>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</si>
  <si>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</si>
  <si>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0</t>
  </si>
  <si>
    <t>نمونه‌برداري پوست، بافت زيرجلدي و يا بافت مخاطي (شامل ترميم اوليه)، منفرد یا متعدد</t>
  </si>
  <si>
    <t>*</t>
  </si>
  <si>
    <t>پانچ بیوپسی پوست؛ منفرد یا متعدد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</si>
  <si>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</si>
  <si>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</si>
  <si>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</si>
  <si>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</si>
  <si>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</si>
  <si>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</si>
  <si>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</si>
  <si>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</si>
  <si>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</si>
  <si>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</si>
  <si>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</si>
  <si>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</si>
  <si>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</si>
  <si>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</si>
  <si>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</si>
  <si>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</si>
  <si>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</si>
  <si>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</si>
  <si>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</si>
  <si>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</si>
  <si>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</si>
  <si>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</si>
  <si>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</si>
  <si>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</si>
  <si>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</si>
  <si>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چربی به ازای هر ناحیه آناتومیک، شامل اقدامات برداشت، آماده سازی و تزریق برای هر ناحیه</t>
  </si>
  <si>
    <t xml:space="preserve">تخريب ضايعات خوش‌خيم به هر روش؛ به ازای هر جلسه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</si>
  <si>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</si>
  <si>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</si>
  <si>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</si>
  <si>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</si>
  <si>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</si>
  <si>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</si>
  <si>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</si>
  <si>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</si>
  <si>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</si>
  <si>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بزرگ کردن لب با پروتز و یا با فلپ‌های موضعی</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</si>
  <si>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</si>
  <si>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</si>
  <si>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</si>
  <si>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</si>
  <si>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</si>
  <si>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</si>
  <si>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</si>
  <si>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</si>
  <si>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</si>
  <si>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</si>
  <si>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</si>
  <si>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</si>
  <si>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</si>
  <si>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</si>
  <si>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</si>
  <si>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</si>
  <si>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</si>
  <si>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</si>
  <si>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</si>
  <si>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</si>
  <si>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</si>
  <si>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پلاسمای غنی از پلاکت  یا فیبرین غنی از پلاکت (PRP یا PRF )</t>
  </si>
  <si>
    <t>هزینه نمونه‌گیری و تزریق جداگانه قابل اخذ می باشد. .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t>
  </si>
  <si>
    <t>19.7</t>
  </si>
  <si>
    <t>4.3</t>
  </si>
  <si>
    <t>15.4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</si>
</sst>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10"/>
      <name val="Arial"/>
      <family val="2"/>
    </font>
    <font>
      <sz val="12"/>
      <color theme="1"/>
      <name val="B Nazanin"/>
      <charset val="178"/>
    </font>
    <font>
      <sz val="12"/>
      <color rgb="FF000000"/>
      <name val="B Nazanin"/>
      <charset val="178"/>
    </font>
    <font>
      <b/>
      <sz val="11"/>
      <color theme="1"/>
      <name val="Calibri"/>
      <family val="2"/>
      <scheme val="minor"/>
    </font>
    <font>
      <sz val="11"/>
      <color theme="1"/>
      <name val="B Nazanin"/>
      <charset val="178"/>
    </font>
    <font>
      <b/>
      <sz val="11"/>
      <color theme="1"/>
      <name val="B Nazanin"/>
      <charset val="178"/>
    </font>
  </fonts>
  <fills count="6">
    <fill>
      <patternFill patternType="none"/>
    </fill>
    <fill>
      <patternFill patternType="gray125"/>
    </fill>
    <fill>
      <patternFill patternType="solid">
        <fgColor theme="4" tint="0.59999389629810485"/>
        <bgColor indexed="64"/>
      </patternFill>
    </fill>
    <fill>
      <patternFill patternType="solid">
        <fgColor theme="9"/>
        <bgColor indexed="64"/>
      </patternFill>
    </fill>
    <fill>
      <patternFill patternType="solid">
        <fgColor theme="5" tint="0.39997558519241921"/>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16">
    <xf numFmtId="0" fontId="0" fillId="0" borderId="0" xfId="0"/>
    <xf numFmtId="49" fontId="3" fillId="0" borderId="1" xfId="2" applyNumberFormat="1" applyFont="1" applyBorder="1" applyAlignment="1">
      <alignment horizontal="center" vertical="center" readingOrder="2"/>
    </xf>
    <xf numFmtId="1" fontId="3" fillId="0" borderId="1" xfId="2" applyNumberFormat="1" applyFont="1" applyBorder="1" applyAlignment="1">
      <alignment horizontal="center" vertical="center"/>
    </xf>
    <xf numFmtId="0" fontId="3" fillId="0" borderId="1" xfId="0" applyFont="1" applyBorder="1" applyAlignment="1">
      <alignment horizontal="right" vertical="center" wrapText="1" readingOrder="2"/>
    </xf>
    <xf numFmtId="0" fontId="4" fillId="0" borderId="1" xfId="0" applyFont="1" applyBorder="1" applyAlignment="1">
      <alignment horizontal="right" vertical="center" wrapText="1" readingOrder="2"/>
    </xf>
    <xf numFmtId="0" fontId="3" fillId="0" borderId="1" xfId="2" applyFont="1" applyBorder="1" applyAlignment="1">
      <alignment horizontal="center" vertical="center" readingOrder="2"/>
    </xf>
    <xf numFmtId="0" fontId="4" fillId="0" borderId="1" xfId="0" applyFont="1" applyBorder="1" applyAlignment="1">
      <alignment horizontal="center" vertical="center" readingOrder="2"/>
    </xf>
    <xf numFmtId="1" fontId="3" fillId="4" borderId="1" xfId="0" applyNumberFormat="1" applyFont="1" applyFill="1" applyBorder="1" applyAlignment="1">
      <alignment horizontal="center" vertical="center" readingOrder="2"/>
    </xf>
    <xf numFmtId="164" fontId="3" fillId="5" borderId="1" xfId="1" applyNumberFormat="1" applyFont="1" applyFill="1" applyBorder="1" applyAlignment="1">
      <alignment vertical="center"/>
    </xf>
    <xf numFmtId="164" fontId="6" fillId="0" borderId="1" xfId="1" applyNumberFormat="1" applyFont="1" applyBorder="1" applyAlignment="1">
      <alignment vertical="center"/>
    </xf>
    <xf numFmtId="1" fontId="3" fillId="4" borderId="1" xfId="2" applyNumberFormat="1" applyFont="1" applyFill="1" applyBorder="1" applyAlignment="1">
      <alignment horizontal="center" vertical="center" readingOrder="2"/>
    </xf>
    <xf numFmtId="1"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0" borderId="0" xfId="0" applyFont="1"/>
  </cellXfs>
  <cellStyles count="3">
    <cellStyle name="Comma" xfId="1" builtinId="3"/>
    <cellStyle name="Normal" xfId="0" builtinId="0"/>
    <cellStyle name="Normal 2 2" xfId="2" xr:uid="{1969BF0F-6AC9-45D7-A22C-382E9388CF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803F-27FD-483D-89AF-D1AAED86F77C}">
  <dimension ref="A1:R58"/>
  <sheetViews>
    <sheetView rightToLeft="1" tabSelected="1" zoomScaleNormal="100" workbookViewId="0">
      <pane ySplit="1" topLeftCell="A2" activePane="bottomLeft" state="frozen"/>
      <selection pane="bottomLeft" activeCell="A2" sqref="A2"/>
    </sheetView>
  </sheetViews>
  <sheetFormatPr defaultRowHeight="15" x14ac:dyDescent="0.25"/>
  <cols>
    <col min="1" max="1" width="12.85546875" bestFit="1" customWidth="1"/>
    <col min="2" max="2" width="8.42578125" bestFit="1" customWidth="1"/>
    <col min="3" max="3" width="28.5703125" customWidth="1"/>
    <col min="4" max="4" width="36.85546875" bestFit="1" customWidth="1"/>
    <col min="5" max="5" width="4.85546875" bestFit="1" customWidth="1"/>
    <col min="6" max="6" width="7" bestFit="1" customWidth="1"/>
    <col min="7" max="7" width="4.85546875" bestFit="1" customWidth="1"/>
    <col min="8" max="8" width="15" bestFit="1" customWidth="1"/>
    <col min="9" max="9" width="12.42578125" bestFit="1" customWidth="1"/>
    <col min="10" max="11" width="14.7109375" bestFit="1" customWidth="1"/>
    <col min="12" max="12" width="16.28515625" bestFit="1" customWidth="1"/>
    <col min="13" max="13" width="14.7109375" bestFit="1" customWidth="1"/>
    <col min="14" max="14" width="16.28515625" bestFit="1" customWidth="1"/>
    <col min="15" max="15" width="14.140625" bestFit="1" customWidth="1"/>
    <col min="16" max="16" width="14.28515625" bestFit="1" customWidth="1"/>
    <col min="17" max="17" width="14.5703125" bestFit="1" customWidth="1"/>
    <col min="18" max="18" width="14.7109375" bestFit="1" customWidth="1"/>
  </cols>
  <sheetData>
    <row r="1" spans="1:18" s="15" customFormat="1" ht="58.5" x14ac:dyDescent="0.25">
      <c r="A1" s="11" t="s">
        <v>0</v>
      </c>
      <c r="B1" s="12" t="s">
        <v>1</v>
      </c>
      <c r="C1" s="12" t="s">
        <v>2</v>
      </c>
      <c r="D1" s="12" t="s">
        <v>3</v>
      </c>
      <c r="E1" s="12" t="s">
        <v>4</v>
      </c>
      <c r="F1" s="12" t="s">
        <v>5</v>
      </c>
      <c r="G1" s="12" t="s">
        <v>6</v>
      </c>
      <c r="H1" s="12" t="s">
        <v>7</v>
      </c>
      <c r="I1" s="13" t="s">
        <v>8</v>
      </c>
      <c r="J1" s="14" t="s">
        <v>9</v>
      </c>
      <c r="K1" s="13" t="s">
        <v>10</v>
      </c>
      <c r="L1" s="14" t="s">
        <v>11</v>
      </c>
      <c r="M1" s="13" t="s">
        <v>12</v>
      </c>
      <c r="N1" s="14" t="s">
        <v>13</v>
      </c>
      <c r="O1" s="13" t="s">
        <v>14</v>
      </c>
      <c r="P1" s="14" t="s">
        <v>15</v>
      </c>
      <c r="Q1" s="13" t="s">
        <v>16</v>
      </c>
      <c r="R1" s="14" t="s">
        <v>17</v>
      </c>
    </row>
    <row r="2" spans="1:18" ht="75" x14ac:dyDescent="0.25">
      <c r="A2" s="7">
        <v>100015</v>
      </c>
      <c r="B2" s="2"/>
      <c r="C2" s="3" t="s">
        <v>18</v>
      </c>
      <c r="D2" s="4" t="s">
        <v>19</v>
      </c>
      <c r="E2" s="5">
        <v>3</v>
      </c>
      <c r="F2" s="6">
        <v>3</v>
      </c>
      <c r="G2" s="6"/>
      <c r="H2" s="1">
        <v>0</v>
      </c>
      <c r="I2" s="8">
        <f>(F2*1370000)+(G2*4350000)</f>
        <v>4110000</v>
      </c>
      <c r="J2" s="9">
        <f>(H2*1370000)</f>
        <v>0</v>
      </c>
      <c r="K2" s="8">
        <f>(F2*410000)+(G2*670000)</f>
        <v>1230000</v>
      </c>
      <c r="L2" s="9">
        <f>H2*410000</f>
        <v>0</v>
      </c>
      <c r="M2" s="8">
        <f>(F2*410000*2)+(G2*670000)</f>
        <v>2460000</v>
      </c>
      <c r="N2" s="8">
        <f>H2*410000*2</f>
        <v>0</v>
      </c>
      <c r="O2" s="8">
        <f>(F2*1370000)+(G2*670000)</f>
        <v>4110000</v>
      </c>
      <c r="P2" s="8">
        <f>H2*1370000</f>
        <v>0</v>
      </c>
      <c r="Q2" s="8">
        <f>(F2*1370000*2)+(G2*670000)</f>
        <v>8220000</v>
      </c>
      <c r="R2" s="8">
        <f t="shared" ref="R2:R57" si="0">H2*1370000*2</f>
        <v>0</v>
      </c>
    </row>
    <row r="3" spans="1:18" ht="75" x14ac:dyDescent="0.25">
      <c r="A3" s="10">
        <v>100020</v>
      </c>
      <c r="B3" s="2"/>
      <c r="C3" s="3" t="s">
        <v>20</v>
      </c>
      <c r="D3" s="4"/>
      <c r="E3" s="5">
        <v>4</v>
      </c>
      <c r="F3" s="6">
        <v>4</v>
      </c>
      <c r="G3" s="6"/>
      <c r="H3" s="1">
        <v>0</v>
      </c>
      <c r="I3" s="8">
        <f t="shared" ref="I2:I57" si="1">(F3*1370000)+(G3*4350000)</f>
        <v>5480000</v>
      </c>
      <c r="J3" s="9">
        <f t="shared" ref="J2:J57" si="2">(H3*1370000)</f>
        <v>0</v>
      </c>
      <c r="K3" s="8">
        <f t="shared" ref="K2:K57" si="3">(F3*410000)+(G3*670000)</f>
        <v>1640000</v>
      </c>
      <c r="L3" s="9">
        <f t="shared" ref="L2:L57" si="4">H3*410000</f>
        <v>0</v>
      </c>
      <c r="M3" s="8">
        <f t="shared" ref="M2:M57" si="5">(F3*410000*2)+(G3*670000)</f>
        <v>3280000</v>
      </c>
      <c r="N3" s="8">
        <f t="shared" ref="N2:N57" si="6">H3*410000*2</f>
        <v>0</v>
      </c>
      <c r="O3" s="8">
        <f t="shared" ref="O2:O57" si="7">(F3*1370000)+(G3*670000)</f>
        <v>5480000</v>
      </c>
      <c r="P3" s="8">
        <f t="shared" ref="P2:P57" si="8">H3*1370000</f>
        <v>0</v>
      </c>
      <c r="Q3" s="8">
        <f t="shared" ref="Q2:Q57" si="9">(F3*1370000*2)+(G3*670000)</f>
        <v>10960000</v>
      </c>
      <c r="R3" s="8">
        <f t="shared" si="0"/>
        <v>0</v>
      </c>
    </row>
    <row r="4" spans="1:18" ht="37.5" x14ac:dyDescent="0.25">
      <c r="A4" s="10">
        <v>100050</v>
      </c>
      <c r="B4" s="2"/>
      <c r="C4" s="3" t="s">
        <v>21</v>
      </c>
      <c r="D4" s="4"/>
      <c r="E4" s="5">
        <v>2</v>
      </c>
      <c r="F4" s="6">
        <v>2</v>
      </c>
      <c r="G4" s="6"/>
      <c r="H4" s="1">
        <v>0</v>
      </c>
      <c r="I4" s="8">
        <f t="shared" si="1"/>
        <v>2740000</v>
      </c>
      <c r="J4" s="9">
        <f t="shared" si="2"/>
        <v>0</v>
      </c>
      <c r="K4" s="8">
        <f t="shared" si="3"/>
        <v>820000</v>
      </c>
      <c r="L4" s="9">
        <f t="shared" si="4"/>
        <v>0</v>
      </c>
      <c r="M4" s="8">
        <f t="shared" si="5"/>
        <v>1640000</v>
      </c>
      <c r="N4" s="8">
        <f t="shared" si="6"/>
        <v>0</v>
      </c>
      <c r="O4" s="8">
        <f t="shared" si="7"/>
        <v>2740000</v>
      </c>
      <c r="P4" s="8">
        <f t="shared" si="8"/>
        <v>0</v>
      </c>
      <c r="Q4" s="8">
        <f t="shared" si="9"/>
        <v>5480000</v>
      </c>
      <c r="R4" s="8">
        <f t="shared" si="0"/>
        <v>0</v>
      </c>
    </row>
    <row r="5" spans="1:18" ht="37.5" x14ac:dyDescent="0.25">
      <c r="A5" s="10">
        <v>100055</v>
      </c>
      <c r="B5" s="2" t="s">
        <v>22</v>
      </c>
      <c r="C5" s="3" t="s">
        <v>23</v>
      </c>
      <c r="D5" s="4"/>
      <c r="E5" s="5">
        <v>0.9</v>
      </c>
      <c r="F5" s="6">
        <v>0.9</v>
      </c>
      <c r="G5" s="6"/>
      <c r="H5" s="1">
        <v>0</v>
      </c>
      <c r="I5" s="8">
        <f t="shared" si="1"/>
        <v>1233000</v>
      </c>
      <c r="J5" s="9">
        <f t="shared" si="2"/>
        <v>0</v>
      </c>
      <c r="K5" s="8">
        <f t="shared" si="3"/>
        <v>369000</v>
      </c>
      <c r="L5" s="9">
        <f t="shared" si="4"/>
        <v>0</v>
      </c>
      <c r="M5" s="8">
        <f t="shared" si="5"/>
        <v>738000</v>
      </c>
      <c r="N5" s="8">
        <f t="shared" si="6"/>
        <v>0</v>
      </c>
      <c r="O5" s="8">
        <f t="shared" si="7"/>
        <v>1233000</v>
      </c>
      <c r="P5" s="8">
        <f t="shared" si="8"/>
        <v>0</v>
      </c>
      <c r="Q5" s="8">
        <f t="shared" si="9"/>
        <v>2466000</v>
      </c>
      <c r="R5" s="8">
        <f t="shared" si="0"/>
        <v>0</v>
      </c>
    </row>
    <row r="6" spans="1:18" ht="56.25" x14ac:dyDescent="0.25">
      <c r="A6" s="10">
        <v>100085</v>
      </c>
      <c r="B6" s="2"/>
      <c r="C6" s="3" t="s">
        <v>24</v>
      </c>
      <c r="D6" s="4" t="s">
        <v>25</v>
      </c>
      <c r="E6" s="5">
        <v>2</v>
      </c>
      <c r="F6" s="6">
        <v>2</v>
      </c>
      <c r="G6" s="6"/>
      <c r="H6" s="1">
        <v>0</v>
      </c>
      <c r="I6" s="8">
        <f t="shared" si="1"/>
        <v>2740000</v>
      </c>
      <c r="J6" s="9">
        <f t="shared" si="2"/>
        <v>0</v>
      </c>
      <c r="K6" s="8">
        <f t="shared" si="3"/>
        <v>820000</v>
      </c>
      <c r="L6" s="9">
        <f t="shared" si="4"/>
        <v>0</v>
      </c>
      <c r="M6" s="8">
        <f t="shared" si="5"/>
        <v>1640000</v>
      </c>
      <c r="N6" s="8">
        <f t="shared" si="6"/>
        <v>0</v>
      </c>
      <c r="O6" s="8">
        <f t="shared" si="7"/>
        <v>2740000</v>
      </c>
      <c r="P6" s="8">
        <f t="shared" si="8"/>
        <v>0</v>
      </c>
      <c r="Q6" s="8">
        <f t="shared" si="9"/>
        <v>5480000</v>
      </c>
      <c r="R6" s="8">
        <f t="shared" si="0"/>
        <v>0</v>
      </c>
    </row>
    <row r="7" spans="1:18" ht="56.25" x14ac:dyDescent="0.25">
      <c r="A7" s="7">
        <v>100087</v>
      </c>
      <c r="B7" s="2"/>
      <c r="C7" s="3" t="s">
        <v>26</v>
      </c>
      <c r="D7" s="4" t="s">
        <v>27</v>
      </c>
      <c r="E7" s="5">
        <v>3</v>
      </c>
      <c r="F7" s="6">
        <v>3</v>
      </c>
      <c r="G7" s="6"/>
      <c r="H7" s="1" t="s">
        <v>28</v>
      </c>
      <c r="I7" s="8">
        <f t="shared" si="1"/>
        <v>4110000</v>
      </c>
      <c r="J7" s="9">
        <f t="shared" si="2"/>
        <v>0</v>
      </c>
      <c r="K7" s="8">
        <f t="shared" si="3"/>
        <v>1230000</v>
      </c>
      <c r="L7" s="9">
        <f t="shared" si="4"/>
        <v>0</v>
      </c>
      <c r="M7" s="8">
        <f t="shared" si="5"/>
        <v>2460000</v>
      </c>
      <c r="N7" s="8">
        <f t="shared" si="6"/>
        <v>0</v>
      </c>
      <c r="O7" s="8">
        <f t="shared" si="7"/>
        <v>4110000</v>
      </c>
      <c r="P7" s="8">
        <f t="shared" si="8"/>
        <v>0</v>
      </c>
      <c r="Q7" s="8">
        <f t="shared" si="9"/>
        <v>8220000</v>
      </c>
      <c r="R7" s="8">
        <f t="shared" si="0"/>
        <v>0</v>
      </c>
    </row>
    <row r="8" spans="1:18" ht="56.25" x14ac:dyDescent="0.25">
      <c r="A8" s="7">
        <v>100090</v>
      </c>
      <c r="B8" s="2"/>
      <c r="C8" s="3" t="s">
        <v>29</v>
      </c>
      <c r="D8" s="4"/>
      <c r="E8" s="5">
        <v>5</v>
      </c>
      <c r="F8" s="6">
        <v>5</v>
      </c>
      <c r="G8" s="6"/>
      <c r="H8" s="1">
        <v>0</v>
      </c>
      <c r="I8" s="8">
        <f t="shared" si="1"/>
        <v>6850000</v>
      </c>
      <c r="J8" s="9">
        <f t="shared" si="2"/>
        <v>0</v>
      </c>
      <c r="K8" s="8">
        <f t="shared" si="3"/>
        <v>2050000</v>
      </c>
      <c r="L8" s="9">
        <f t="shared" si="4"/>
        <v>0</v>
      </c>
      <c r="M8" s="8">
        <f t="shared" si="5"/>
        <v>4100000</v>
      </c>
      <c r="N8" s="8">
        <f t="shared" si="6"/>
        <v>0</v>
      </c>
      <c r="O8" s="8">
        <f t="shared" si="7"/>
        <v>6850000</v>
      </c>
      <c r="P8" s="8">
        <f t="shared" si="8"/>
        <v>0</v>
      </c>
      <c r="Q8" s="8">
        <f t="shared" si="9"/>
        <v>13700000</v>
      </c>
      <c r="R8" s="8">
        <f t="shared" si="0"/>
        <v>0</v>
      </c>
    </row>
    <row r="9" spans="1:18" ht="18.75" x14ac:dyDescent="0.25">
      <c r="A9" s="7">
        <v>100092</v>
      </c>
      <c r="B9" s="2" t="s">
        <v>30</v>
      </c>
      <c r="C9" s="3" t="s">
        <v>31</v>
      </c>
      <c r="D9" s="4"/>
      <c r="E9" s="5">
        <v>4</v>
      </c>
      <c r="F9" s="6">
        <v>3</v>
      </c>
      <c r="G9" s="6">
        <v>1</v>
      </c>
      <c r="H9" s="1">
        <v>0</v>
      </c>
      <c r="I9" s="8">
        <f t="shared" si="1"/>
        <v>8460000</v>
      </c>
      <c r="J9" s="9">
        <f t="shared" si="2"/>
        <v>0</v>
      </c>
      <c r="K9" s="8">
        <f t="shared" si="3"/>
        <v>1900000</v>
      </c>
      <c r="L9" s="9">
        <f t="shared" si="4"/>
        <v>0</v>
      </c>
      <c r="M9" s="8">
        <f t="shared" si="5"/>
        <v>3130000</v>
      </c>
      <c r="N9" s="8">
        <f t="shared" si="6"/>
        <v>0</v>
      </c>
      <c r="O9" s="8">
        <f t="shared" si="7"/>
        <v>4780000</v>
      </c>
      <c r="P9" s="8">
        <f t="shared" si="8"/>
        <v>0</v>
      </c>
      <c r="Q9" s="8">
        <f t="shared" si="9"/>
        <v>8890000</v>
      </c>
      <c r="R9" s="8">
        <f t="shared" si="0"/>
        <v>0</v>
      </c>
    </row>
    <row r="10" spans="1:18" ht="75" x14ac:dyDescent="0.25">
      <c r="A10" s="10">
        <v>100150</v>
      </c>
      <c r="B10" s="2"/>
      <c r="C10" s="3" t="s">
        <v>32</v>
      </c>
      <c r="D10" s="4"/>
      <c r="E10" s="5">
        <v>3</v>
      </c>
      <c r="F10" s="6">
        <v>3</v>
      </c>
      <c r="G10" s="6"/>
      <c r="H10" s="1">
        <v>0</v>
      </c>
      <c r="I10" s="8">
        <f t="shared" si="1"/>
        <v>4110000</v>
      </c>
      <c r="J10" s="9">
        <f t="shared" si="2"/>
        <v>0</v>
      </c>
      <c r="K10" s="8">
        <f t="shared" si="3"/>
        <v>1230000</v>
      </c>
      <c r="L10" s="9">
        <f t="shared" si="4"/>
        <v>0</v>
      </c>
      <c r="M10" s="8">
        <f t="shared" si="5"/>
        <v>2460000</v>
      </c>
      <c r="N10" s="8">
        <f t="shared" si="6"/>
        <v>0</v>
      </c>
      <c r="O10" s="8">
        <f t="shared" si="7"/>
        <v>4110000</v>
      </c>
      <c r="P10" s="8">
        <f t="shared" si="8"/>
        <v>0</v>
      </c>
      <c r="Q10" s="8">
        <f t="shared" si="9"/>
        <v>8220000</v>
      </c>
      <c r="R10" s="8">
        <f t="shared" si="0"/>
        <v>0</v>
      </c>
    </row>
    <row r="11" spans="1:18" ht="37.5" x14ac:dyDescent="0.25">
      <c r="A11" s="10">
        <v>100155</v>
      </c>
      <c r="B11" s="2"/>
      <c r="C11" s="3" t="s">
        <v>33</v>
      </c>
      <c r="D11" s="4"/>
      <c r="E11" s="5">
        <v>8</v>
      </c>
      <c r="F11" s="6">
        <v>8</v>
      </c>
      <c r="G11" s="6"/>
      <c r="H11" s="1">
        <v>0</v>
      </c>
      <c r="I11" s="8">
        <f t="shared" si="1"/>
        <v>10960000</v>
      </c>
      <c r="J11" s="9">
        <f t="shared" si="2"/>
        <v>0</v>
      </c>
      <c r="K11" s="8">
        <f t="shared" si="3"/>
        <v>3280000</v>
      </c>
      <c r="L11" s="9">
        <f t="shared" si="4"/>
        <v>0</v>
      </c>
      <c r="M11" s="8">
        <f t="shared" si="5"/>
        <v>6560000</v>
      </c>
      <c r="N11" s="8">
        <f t="shared" si="6"/>
        <v>0</v>
      </c>
      <c r="O11" s="8">
        <f t="shared" si="7"/>
        <v>10960000</v>
      </c>
      <c r="P11" s="8">
        <f t="shared" si="8"/>
        <v>0</v>
      </c>
      <c r="Q11" s="8">
        <f t="shared" si="9"/>
        <v>21920000</v>
      </c>
      <c r="R11" s="8">
        <f t="shared" si="0"/>
        <v>0</v>
      </c>
    </row>
    <row r="12" spans="1:18" ht="37.5" x14ac:dyDescent="0.25">
      <c r="A12" s="7">
        <v>100165</v>
      </c>
      <c r="B12" s="2"/>
      <c r="C12" s="3" t="s">
        <v>34</v>
      </c>
      <c r="D12" s="4"/>
      <c r="E12" s="5">
        <v>2.5</v>
      </c>
      <c r="F12" s="6">
        <v>2.5</v>
      </c>
      <c r="G12" s="6"/>
      <c r="H12" s="1">
        <v>0</v>
      </c>
      <c r="I12" s="8">
        <f t="shared" si="1"/>
        <v>3425000</v>
      </c>
      <c r="J12" s="9">
        <f t="shared" si="2"/>
        <v>0</v>
      </c>
      <c r="K12" s="8">
        <f t="shared" si="3"/>
        <v>1025000</v>
      </c>
      <c r="L12" s="9">
        <f t="shared" si="4"/>
        <v>0</v>
      </c>
      <c r="M12" s="8">
        <f t="shared" si="5"/>
        <v>2050000</v>
      </c>
      <c r="N12" s="8">
        <f t="shared" si="6"/>
        <v>0</v>
      </c>
      <c r="O12" s="8">
        <f t="shared" si="7"/>
        <v>3425000</v>
      </c>
      <c r="P12" s="8">
        <f t="shared" si="8"/>
        <v>0</v>
      </c>
      <c r="Q12" s="8">
        <f t="shared" si="9"/>
        <v>6850000</v>
      </c>
      <c r="R12" s="8">
        <f t="shared" si="0"/>
        <v>0</v>
      </c>
    </row>
    <row r="13" spans="1:18" ht="37.5" x14ac:dyDescent="0.25">
      <c r="A13" s="7">
        <v>100166</v>
      </c>
      <c r="B13" s="2"/>
      <c r="C13" s="3" t="s">
        <v>35</v>
      </c>
      <c r="D13" s="4"/>
      <c r="E13" s="5">
        <v>3.5</v>
      </c>
      <c r="F13" s="6">
        <v>3.5</v>
      </c>
      <c r="G13" s="6"/>
      <c r="H13" s="1">
        <v>0</v>
      </c>
      <c r="I13" s="8">
        <f t="shared" si="1"/>
        <v>4795000</v>
      </c>
      <c r="J13" s="9">
        <f t="shared" si="2"/>
        <v>0</v>
      </c>
      <c r="K13" s="8">
        <f t="shared" si="3"/>
        <v>1435000</v>
      </c>
      <c r="L13" s="9">
        <f t="shared" si="4"/>
        <v>0</v>
      </c>
      <c r="M13" s="8">
        <f t="shared" si="5"/>
        <v>2870000</v>
      </c>
      <c r="N13" s="8">
        <f t="shared" si="6"/>
        <v>0</v>
      </c>
      <c r="O13" s="8">
        <f t="shared" si="7"/>
        <v>4795000</v>
      </c>
      <c r="P13" s="8">
        <f t="shared" si="8"/>
        <v>0</v>
      </c>
      <c r="Q13" s="8">
        <f t="shared" si="9"/>
        <v>9590000</v>
      </c>
      <c r="R13" s="8">
        <f t="shared" si="0"/>
        <v>0</v>
      </c>
    </row>
    <row r="14" spans="1:18" ht="93.75" x14ac:dyDescent="0.25">
      <c r="A14" s="10">
        <v>100170</v>
      </c>
      <c r="B14" s="2" t="s">
        <v>30</v>
      </c>
      <c r="C14" s="3" t="s">
        <v>36</v>
      </c>
      <c r="D14" s="4"/>
      <c r="E14" s="5">
        <v>15</v>
      </c>
      <c r="F14" s="6">
        <v>15</v>
      </c>
      <c r="G14" s="6"/>
      <c r="H14" s="1">
        <v>0</v>
      </c>
      <c r="I14" s="8">
        <f t="shared" si="1"/>
        <v>20550000</v>
      </c>
      <c r="J14" s="9">
        <f t="shared" si="2"/>
        <v>0</v>
      </c>
      <c r="K14" s="8">
        <f t="shared" si="3"/>
        <v>6150000</v>
      </c>
      <c r="L14" s="9">
        <f t="shared" si="4"/>
        <v>0</v>
      </c>
      <c r="M14" s="8">
        <f t="shared" si="5"/>
        <v>12300000</v>
      </c>
      <c r="N14" s="8">
        <f t="shared" si="6"/>
        <v>0</v>
      </c>
      <c r="O14" s="8">
        <f t="shared" si="7"/>
        <v>20550000</v>
      </c>
      <c r="P14" s="8">
        <f t="shared" si="8"/>
        <v>0</v>
      </c>
      <c r="Q14" s="8">
        <f t="shared" si="9"/>
        <v>41100000</v>
      </c>
      <c r="R14" s="8">
        <f t="shared" si="0"/>
        <v>0</v>
      </c>
    </row>
    <row r="15" spans="1:18" ht="37.5" x14ac:dyDescent="0.25">
      <c r="A15" s="10">
        <v>100175</v>
      </c>
      <c r="B15" s="2"/>
      <c r="C15" s="3" t="s">
        <v>37</v>
      </c>
      <c r="D15" s="4"/>
      <c r="E15" s="5">
        <v>9</v>
      </c>
      <c r="F15" s="6">
        <v>9</v>
      </c>
      <c r="G15" s="6"/>
      <c r="H15" s="1">
        <v>0</v>
      </c>
      <c r="I15" s="8">
        <f t="shared" si="1"/>
        <v>12330000</v>
      </c>
      <c r="J15" s="9">
        <f t="shared" si="2"/>
        <v>0</v>
      </c>
      <c r="K15" s="8">
        <f t="shared" si="3"/>
        <v>3690000</v>
      </c>
      <c r="L15" s="9">
        <f t="shared" si="4"/>
        <v>0</v>
      </c>
      <c r="M15" s="8">
        <f t="shared" si="5"/>
        <v>7380000</v>
      </c>
      <c r="N15" s="8">
        <f t="shared" si="6"/>
        <v>0</v>
      </c>
      <c r="O15" s="8">
        <f t="shared" si="7"/>
        <v>12330000</v>
      </c>
      <c r="P15" s="8">
        <f t="shared" si="8"/>
        <v>0</v>
      </c>
      <c r="Q15" s="8">
        <f t="shared" si="9"/>
        <v>24660000</v>
      </c>
      <c r="R15" s="8">
        <f t="shared" si="0"/>
        <v>0</v>
      </c>
    </row>
    <row r="16" spans="1:18" ht="75" x14ac:dyDescent="0.25">
      <c r="A16" s="10">
        <v>100176</v>
      </c>
      <c r="B16" s="2"/>
      <c r="C16" s="3" t="s">
        <v>38</v>
      </c>
      <c r="D16" s="4" t="s">
        <v>39</v>
      </c>
      <c r="E16" s="5">
        <v>4</v>
      </c>
      <c r="F16" s="6">
        <v>4</v>
      </c>
      <c r="G16" s="6"/>
      <c r="H16" s="1" t="s">
        <v>28</v>
      </c>
      <c r="I16" s="8">
        <f t="shared" si="1"/>
        <v>5480000</v>
      </c>
      <c r="J16" s="9">
        <f t="shared" si="2"/>
        <v>0</v>
      </c>
      <c r="K16" s="8">
        <f t="shared" si="3"/>
        <v>1640000</v>
      </c>
      <c r="L16" s="9">
        <f t="shared" si="4"/>
        <v>0</v>
      </c>
      <c r="M16" s="8">
        <f t="shared" si="5"/>
        <v>3280000</v>
      </c>
      <c r="N16" s="8">
        <f t="shared" si="6"/>
        <v>0</v>
      </c>
      <c r="O16" s="8">
        <f t="shared" si="7"/>
        <v>5480000</v>
      </c>
      <c r="P16" s="8">
        <f t="shared" si="8"/>
        <v>0</v>
      </c>
      <c r="Q16" s="8">
        <f t="shared" si="9"/>
        <v>10960000</v>
      </c>
      <c r="R16" s="8">
        <f t="shared" si="0"/>
        <v>0</v>
      </c>
    </row>
    <row r="17" spans="1:18" ht="37.5" x14ac:dyDescent="0.25">
      <c r="A17" s="10">
        <v>100177</v>
      </c>
      <c r="B17" s="2" t="s">
        <v>30</v>
      </c>
      <c r="C17" s="3" t="s">
        <v>40</v>
      </c>
      <c r="D17" s="4"/>
      <c r="E17" s="5">
        <v>6</v>
      </c>
      <c r="F17" s="6">
        <v>6</v>
      </c>
      <c r="G17" s="6"/>
      <c r="H17" s="1" t="s">
        <v>28</v>
      </c>
      <c r="I17" s="8">
        <f t="shared" si="1"/>
        <v>8220000</v>
      </c>
      <c r="J17" s="9">
        <f t="shared" si="2"/>
        <v>0</v>
      </c>
      <c r="K17" s="8">
        <f t="shared" si="3"/>
        <v>2460000</v>
      </c>
      <c r="L17" s="9">
        <f t="shared" si="4"/>
        <v>0</v>
      </c>
      <c r="M17" s="8">
        <f t="shared" si="5"/>
        <v>4920000</v>
      </c>
      <c r="N17" s="8">
        <f t="shared" si="6"/>
        <v>0</v>
      </c>
      <c r="O17" s="8">
        <f t="shared" si="7"/>
        <v>8220000</v>
      </c>
      <c r="P17" s="8">
        <f t="shared" si="8"/>
        <v>0</v>
      </c>
      <c r="Q17" s="8">
        <f t="shared" si="9"/>
        <v>16440000</v>
      </c>
      <c r="R17" s="8">
        <f t="shared" si="0"/>
        <v>0</v>
      </c>
    </row>
    <row r="18" spans="1:18" ht="18.75" x14ac:dyDescent="0.25">
      <c r="A18" s="7">
        <v>100212</v>
      </c>
      <c r="B18" s="2" t="s">
        <v>30</v>
      </c>
      <c r="C18" s="3" t="s">
        <v>41</v>
      </c>
      <c r="D18" s="4"/>
      <c r="E18" s="5">
        <v>1.5</v>
      </c>
      <c r="F18" s="6">
        <v>1.5</v>
      </c>
      <c r="G18" s="6"/>
      <c r="H18" s="1" t="s">
        <v>28</v>
      </c>
      <c r="I18" s="8">
        <f t="shared" si="1"/>
        <v>2055000</v>
      </c>
      <c r="J18" s="9">
        <f t="shared" si="2"/>
        <v>0</v>
      </c>
      <c r="K18" s="8">
        <f t="shared" si="3"/>
        <v>615000</v>
      </c>
      <c r="L18" s="9">
        <f t="shared" si="4"/>
        <v>0</v>
      </c>
      <c r="M18" s="8">
        <f t="shared" si="5"/>
        <v>1230000</v>
      </c>
      <c r="N18" s="8">
        <f t="shared" si="6"/>
        <v>0</v>
      </c>
      <c r="O18" s="8">
        <f t="shared" si="7"/>
        <v>2055000</v>
      </c>
      <c r="P18" s="8">
        <f t="shared" si="8"/>
        <v>0</v>
      </c>
      <c r="Q18" s="8">
        <f t="shared" si="9"/>
        <v>4110000</v>
      </c>
      <c r="R18" s="8">
        <f t="shared" si="0"/>
        <v>0</v>
      </c>
    </row>
    <row r="19" spans="1:18" ht="75" x14ac:dyDescent="0.25">
      <c r="A19" s="7">
        <v>100215</v>
      </c>
      <c r="B19" s="2"/>
      <c r="C19" s="3" t="s">
        <v>42</v>
      </c>
      <c r="D19" s="4"/>
      <c r="E19" s="5">
        <v>3</v>
      </c>
      <c r="F19" s="6">
        <v>3</v>
      </c>
      <c r="G19" s="6"/>
      <c r="H19" s="1">
        <v>0</v>
      </c>
      <c r="I19" s="8">
        <f t="shared" si="1"/>
        <v>4110000</v>
      </c>
      <c r="J19" s="9">
        <f t="shared" si="2"/>
        <v>0</v>
      </c>
      <c r="K19" s="8">
        <f t="shared" si="3"/>
        <v>1230000</v>
      </c>
      <c r="L19" s="9">
        <f t="shared" si="4"/>
        <v>0</v>
      </c>
      <c r="M19" s="8">
        <f t="shared" si="5"/>
        <v>2460000</v>
      </c>
      <c r="N19" s="8">
        <f t="shared" si="6"/>
        <v>0</v>
      </c>
      <c r="O19" s="8">
        <f t="shared" si="7"/>
        <v>4110000</v>
      </c>
      <c r="P19" s="8">
        <f t="shared" si="8"/>
        <v>0</v>
      </c>
      <c r="Q19" s="8">
        <f t="shared" si="9"/>
        <v>8220000</v>
      </c>
      <c r="R19" s="8">
        <f t="shared" si="0"/>
        <v>0</v>
      </c>
    </row>
    <row r="20" spans="1:18" ht="93.75" x14ac:dyDescent="0.25">
      <c r="A20" s="7">
        <v>100220</v>
      </c>
      <c r="B20" s="2" t="s">
        <v>22</v>
      </c>
      <c r="C20" s="3" t="s">
        <v>43</v>
      </c>
      <c r="D20" s="4"/>
      <c r="E20" s="5">
        <v>1.5</v>
      </c>
      <c r="F20" s="6">
        <v>1.5</v>
      </c>
      <c r="G20" s="6"/>
      <c r="H20" s="1">
        <v>0</v>
      </c>
      <c r="I20" s="8">
        <f t="shared" si="1"/>
        <v>2055000</v>
      </c>
      <c r="J20" s="9">
        <f t="shared" si="2"/>
        <v>0</v>
      </c>
      <c r="K20" s="8">
        <f t="shared" si="3"/>
        <v>615000</v>
      </c>
      <c r="L20" s="9">
        <f t="shared" si="4"/>
        <v>0</v>
      </c>
      <c r="M20" s="8">
        <f t="shared" si="5"/>
        <v>1230000</v>
      </c>
      <c r="N20" s="8">
        <f t="shared" si="6"/>
        <v>0</v>
      </c>
      <c r="O20" s="8">
        <f t="shared" si="7"/>
        <v>2055000</v>
      </c>
      <c r="P20" s="8">
        <f t="shared" si="8"/>
        <v>0</v>
      </c>
      <c r="Q20" s="8">
        <f t="shared" si="9"/>
        <v>4110000</v>
      </c>
      <c r="R20" s="8">
        <f t="shared" si="0"/>
        <v>0</v>
      </c>
    </row>
    <row r="21" spans="1:18" ht="56.25" x14ac:dyDescent="0.25">
      <c r="A21" s="7">
        <v>100225</v>
      </c>
      <c r="B21" s="2"/>
      <c r="C21" s="3" t="s">
        <v>44</v>
      </c>
      <c r="D21" s="4"/>
      <c r="E21" s="5">
        <v>4</v>
      </c>
      <c r="F21" s="6">
        <v>4</v>
      </c>
      <c r="G21" s="6"/>
      <c r="H21" s="1">
        <v>0</v>
      </c>
      <c r="I21" s="8">
        <f t="shared" si="1"/>
        <v>5480000</v>
      </c>
      <c r="J21" s="9">
        <f t="shared" si="2"/>
        <v>0</v>
      </c>
      <c r="K21" s="8">
        <f t="shared" si="3"/>
        <v>1640000</v>
      </c>
      <c r="L21" s="9">
        <f t="shared" si="4"/>
        <v>0</v>
      </c>
      <c r="M21" s="8">
        <f t="shared" si="5"/>
        <v>3280000</v>
      </c>
      <c r="N21" s="8">
        <f t="shared" si="6"/>
        <v>0</v>
      </c>
      <c r="O21" s="8">
        <f t="shared" si="7"/>
        <v>5480000</v>
      </c>
      <c r="P21" s="8">
        <f t="shared" si="8"/>
        <v>0</v>
      </c>
      <c r="Q21" s="8">
        <f t="shared" si="9"/>
        <v>10960000</v>
      </c>
      <c r="R21" s="8">
        <f t="shared" si="0"/>
        <v>0</v>
      </c>
    </row>
    <row r="22" spans="1:18" ht="37.5" x14ac:dyDescent="0.25">
      <c r="A22" s="10">
        <v>100420</v>
      </c>
      <c r="B22" s="2" t="s">
        <v>30</v>
      </c>
      <c r="C22" s="3" t="s">
        <v>45</v>
      </c>
      <c r="D22" s="4" t="s">
        <v>46</v>
      </c>
      <c r="E22" s="5">
        <v>30</v>
      </c>
      <c r="F22" s="6">
        <v>30</v>
      </c>
      <c r="G22" s="6"/>
      <c r="H22" s="1">
        <v>5</v>
      </c>
      <c r="I22" s="8">
        <f t="shared" si="1"/>
        <v>41100000</v>
      </c>
      <c r="J22" s="9">
        <f t="shared" si="2"/>
        <v>6850000</v>
      </c>
      <c r="K22" s="8">
        <f t="shared" si="3"/>
        <v>12300000</v>
      </c>
      <c r="L22" s="9">
        <f t="shared" si="4"/>
        <v>2050000</v>
      </c>
      <c r="M22" s="8">
        <f t="shared" si="5"/>
        <v>24600000</v>
      </c>
      <c r="N22" s="8">
        <f t="shared" si="6"/>
        <v>4100000</v>
      </c>
      <c r="O22" s="8">
        <f t="shared" si="7"/>
        <v>41100000</v>
      </c>
      <c r="P22" s="8">
        <f t="shared" si="8"/>
        <v>6850000</v>
      </c>
      <c r="Q22" s="8">
        <f t="shared" si="9"/>
        <v>82200000</v>
      </c>
      <c r="R22" s="8">
        <f t="shared" si="0"/>
        <v>13700000</v>
      </c>
    </row>
    <row r="23" spans="1:18" ht="37.5" x14ac:dyDescent="0.25">
      <c r="A23" s="10">
        <v>100425</v>
      </c>
      <c r="B23" s="2" t="s">
        <v>30</v>
      </c>
      <c r="C23" s="3" t="s">
        <v>47</v>
      </c>
      <c r="D23" s="4" t="s">
        <v>46</v>
      </c>
      <c r="E23" s="5">
        <v>12</v>
      </c>
      <c r="F23" s="6">
        <v>12</v>
      </c>
      <c r="G23" s="6"/>
      <c r="H23" s="1">
        <v>4</v>
      </c>
      <c r="I23" s="8">
        <f t="shared" si="1"/>
        <v>16440000</v>
      </c>
      <c r="J23" s="9">
        <f t="shared" si="2"/>
        <v>5480000</v>
      </c>
      <c r="K23" s="8">
        <f t="shared" si="3"/>
        <v>4920000</v>
      </c>
      <c r="L23" s="9">
        <f t="shared" si="4"/>
        <v>1640000</v>
      </c>
      <c r="M23" s="8">
        <f t="shared" si="5"/>
        <v>9840000</v>
      </c>
      <c r="N23" s="8">
        <f t="shared" si="6"/>
        <v>3280000</v>
      </c>
      <c r="O23" s="8">
        <f t="shared" si="7"/>
        <v>16440000</v>
      </c>
      <c r="P23" s="8">
        <f t="shared" si="8"/>
        <v>5480000</v>
      </c>
      <c r="Q23" s="8">
        <f t="shared" si="9"/>
        <v>32880000</v>
      </c>
      <c r="R23" s="8">
        <f t="shared" si="0"/>
        <v>10960000</v>
      </c>
    </row>
    <row r="24" spans="1:18" ht="37.5" x14ac:dyDescent="0.25">
      <c r="A24" s="10">
        <v>100430</v>
      </c>
      <c r="B24" s="2" t="s">
        <v>30</v>
      </c>
      <c r="C24" s="3" t="s">
        <v>48</v>
      </c>
      <c r="D24" s="4"/>
      <c r="E24" s="5">
        <v>10</v>
      </c>
      <c r="F24" s="6">
        <v>10</v>
      </c>
      <c r="G24" s="6"/>
      <c r="H24" s="1">
        <v>0</v>
      </c>
      <c r="I24" s="8">
        <f t="shared" si="1"/>
        <v>13700000</v>
      </c>
      <c r="J24" s="9">
        <f t="shared" si="2"/>
        <v>0</v>
      </c>
      <c r="K24" s="8">
        <f t="shared" si="3"/>
        <v>4100000</v>
      </c>
      <c r="L24" s="9">
        <f t="shared" si="4"/>
        <v>0</v>
      </c>
      <c r="M24" s="8">
        <f t="shared" si="5"/>
        <v>8200000</v>
      </c>
      <c r="N24" s="8">
        <f t="shared" si="6"/>
        <v>0</v>
      </c>
      <c r="O24" s="8">
        <f t="shared" si="7"/>
        <v>13700000</v>
      </c>
      <c r="P24" s="8">
        <f t="shared" si="8"/>
        <v>0</v>
      </c>
      <c r="Q24" s="8">
        <f t="shared" si="9"/>
        <v>27400000</v>
      </c>
      <c r="R24" s="8">
        <f t="shared" si="0"/>
        <v>0</v>
      </c>
    </row>
    <row r="25" spans="1:18" ht="37.5" x14ac:dyDescent="0.25">
      <c r="A25" s="10">
        <v>100505</v>
      </c>
      <c r="B25" s="2"/>
      <c r="C25" s="3" t="s">
        <v>49</v>
      </c>
      <c r="D25" s="4"/>
      <c r="E25" s="5">
        <v>6.5</v>
      </c>
      <c r="F25" s="6">
        <v>6.5</v>
      </c>
      <c r="G25" s="6"/>
      <c r="H25" s="1">
        <v>3</v>
      </c>
      <c r="I25" s="8">
        <f t="shared" si="1"/>
        <v>8905000</v>
      </c>
      <c r="J25" s="9">
        <f t="shared" si="2"/>
        <v>4110000</v>
      </c>
      <c r="K25" s="8">
        <f t="shared" si="3"/>
        <v>2665000</v>
      </c>
      <c r="L25" s="9">
        <f t="shared" si="4"/>
        <v>1230000</v>
      </c>
      <c r="M25" s="8">
        <f t="shared" si="5"/>
        <v>5330000</v>
      </c>
      <c r="N25" s="8">
        <f t="shared" si="6"/>
        <v>2460000</v>
      </c>
      <c r="O25" s="8">
        <f t="shared" si="7"/>
        <v>8905000</v>
      </c>
      <c r="P25" s="8">
        <f t="shared" si="8"/>
        <v>4110000</v>
      </c>
      <c r="Q25" s="8">
        <f t="shared" si="9"/>
        <v>17810000</v>
      </c>
      <c r="R25" s="8">
        <f t="shared" si="0"/>
        <v>8220000</v>
      </c>
    </row>
    <row r="26" spans="1:18" ht="37.5" x14ac:dyDescent="0.25">
      <c r="A26" s="7">
        <v>100506</v>
      </c>
      <c r="B26" s="2"/>
      <c r="C26" s="3" t="s">
        <v>50</v>
      </c>
      <c r="D26" s="4" t="s">
        <v>51</v>
      </c>
      <c r="E26" s="5">
        <v>1</v>
      </c>
      <c r="F26" s="6">
        <v>1</v>
      </c>
      <c r="G26" s="6"/>
      <c r="H26" s="1">
        <v>0</v>
      </c>
      <c r="I26" s="8">
        <f t="shared" si="1"/>
        <v>1370000</v>
      </c>
      <c r="J26" s="9">
        <f t="shared" si="2"/>
        <v>0</v>
      </c>
      <c r="K26" s="8">
        <f t="shared" si="3"/>
        <v>410000</v>
      </c>
      <c r="L26" s="9">
        <f t="shared" si="4"/>
        <v>0</v>
      </c>
      <c r="M26" s="8">
        <f t="shared" si="5"/>
        <v>820000</v>
      </c>
      <c r="N26" s="8">
        <f t="shared" si="6"/>
        <v>0</v>
      </c>
      <c r="O26" s="8">
        <f t="shared" si="7"/>
        <v>1370000</v>
      </c>
      <c r="P26" s="8">
        <f t="shared" si="8"/>
        <v>0</v>
      </c>
      <c r="Q26" s="8">
        <f t="shared" si="9"/>
        <v>2740000</v>
      </c>
      <c r="R26" s="8">
        <f t="shared" si="0"/>
        <v>0</v>
      </c>
    </row>
    <row r="27" spans="1:18" ht="37.5" x14ac:dyDescent="0.25">
      <c r="A27" s="7">
        <v>100507</v>
      </c>
      <c r="B27" s="2"/>
      <c r="C27" s="3" t="s">
        <v>52</v>
      </c>
      <c r="D27" s="4" t="s">
        <v>51</v>
      </c>
      <c r="E27" s="5">
        <v>1.5</v>
      </c>
      <c r="F27" s="6">
        <v>1.5</v>
      </c>
      <c r="G27" s="6"/>
      <c r="H27" s="1">
        <v>0</v>
      </c>
      <c r="I27" s="8">
        <f t="shared" si="1"/>
        <v>2055000</v>
      </c>
      <c r="J27" s="9">
        <f t="shared" si="2"/>
        <v>0</v>
      </c>
      <c r="K27" s="8">
        <f t="shared" si="3"/>
        <v>615000</v>
      </c>
      <c r="L27" s="9">
        <f t="shared" si="4"/>
        <v>0</v>
      </c>
      <c r="M27" s="8">
        <f t="shared" si="5"/>
        <v>1230000</v>
      </c>
      <c r="N27" s="8">
        <f t="shared" si="6"/>
        <v>0</v>
      </c>
      <c r="O27" s="8">
        <f t="shared" si="7"/>
        <v>2055000</v>
      </c>
      <c r="P27" s="8">
        <f t="shared" si="8"/>
        <v>0</v>
      </c>
      <c r="Q27" s="8">
        <f t="shared" si="9"/>
        <v>4110000</v>
      </c>
      <c r="R27" s="8">
        <f t="shared" si="0"/>
        <v>0</v>
      </c>
    </row>
    <row r="28" spans="1:18" ht="56.25" x14ac:dyDescent="0.25">
      <c r="A28" s="10">
        <v>100510</v>
      </c>
      <c r="B28" s="2"/>
      <c r="C28" s="3" t="s">
        <v>53</v>
      </c>
      <c r="D28" s="4"/>
      <c r="E28" s="5">
        <v>3.5</v>
      </c>
      <c r="F28" s="6">
        <v>3.5</v>
      </c>
      <c r="G28" s="6"/>
      <c r="H28" s="1">
        <v>3</v>
      </c>
      <c r="I28" s="8">
        <f t="shared" si="1"/>
        <v>4795000</v>
      </c>
      <c r="J28" s="9">
        <f t="shared" si="2"/>
        <v>4110000</v>
      </c>
      <c r="K28" s="8">
        <f t="shared" si="3"/>
        <v>1435000</v>
      </c>
      <c r="L28" s="9">
        <f t="shared" si="4"/>
        <v>1230000</v>
      </c>
      <c r="M28" s="8">
        <f t="shared" si="5"/>
        <v>2870000</v>
      </c>
      <c r="N28" s="8">
        <f t="shared" si="6"/>
        <v>2460000</v>
      </c>
      <c r="O28" s="8">
        <f t="shared" si="7"/>
        <v>4795000</v>
      </c>
      <c r="P28" s="8">
        <f t="shared" si="8"/>
        <v>4110000</v>
      </c>
      <c r="Q28" s="8">
        <f t="shared" si="9"/>
        <v>9590000</v>
      </c>
      <c r="R28" s="8">
        <f t="shared" si="0"/>
        <v>8220000</v>
      </c>
    </row>
    <row r="29" spans="1:18" ht="37.5" x14ac:dyDescent="0.25">
      <c r="A29" s="7">
        <v>100511</v>
      </c>
      <c r="B29" s="2"/>
      <c r="C29" s="3" t="s">
        <v>54</v>
      </c>
      <c r="D29" s="4" t="s">
        <v>55</v>
      </c>
      <c r="E29" s="5">
        <v>0.5</v>
      </c>
      <c r="F29" s="6">
        <v>0.5</v>
      </c>
      <c r="G29" s="6"/>
      <c r="H29" s="1">
        <v>0</v>
      </c>
      <c r="I29" s="8">
        <f t="shared" si="1"/>
        <v>685000</v>
      </c>
      <c r="J29" s="9">
        <f t="shared" si="2"/>
        <v>0</v>
      </c>
      <c r="K29" s="8">
        <f t="shared" si="3"/>
        <v>205000</v>
      </c>
      <c r="L29" s="9">
        <f t="shared" si="4"/>
        <v>0</v>
      </c>
      <c r="M29" s="8">
        <f t="shared" si="5"/>
        <v>410000</v>
      </c>
      <c r="N29" s="8">
        <f t="shared" si="6"/>
        <v>0</v>
      </c>
      <c r="O29" s="8">
        <f t="shared" si="7"/>
        <v>685000</v>
      </c>
      <c r="P29" s="8">
        <f t="shared" si="8"/>
        <v>0</v>
      </c>
      <c r="Q29" s="8">
        <f t="shared" si="9"/>
        <v>1370000</v>
      </c>
      <c r="R29" s="8">
        <f t="shared" si="0"/>
        <v>0</v>
      </c>
    </row>
    <row r="30" spans="1:18" ht="37.5" x14ac:dyDescent="0.25">
      <c r="A30" s="7">
        <v>100512</v>
      </c>
      <c r="B30" s="2"/>
      <c r="C30" s="3" t="s">
        <v>56</v>
      </c>
      <c r="D30" s="4" t="s">
        <v>51</v>
      </c>
      <c r="E30" s="5">
        <v>1</v>
      </c>
      <c r="F30" s="6">
        <v>1</v>
      </c>
      <c r="G30" s="6"/>
      <c r="H30" s="1">
        <v>0</v>
      </c>
      <c r="I30" s="8">
        <f t="shared" si="1"/>
        <v>1370000</v>
      </c>
      <c r="J30" s="9">
        <f t="shared" si="2"/>
        <v>0</v>
      </c>
      <c r="K30" s="8">
        <f t="shared" si="3"/>
        <v>410000</v>
      </c>
      <c r="L30" s="9">
        <f t="shared" si="4"/>
        <v>0</v>
      </c>
      <c r="M30" s="8">
        <f t="shared" si="5"/>
        <v>820000</v>
      </c>
      <c r="N30" s="8">
        <f t="shared" si="6"/>
        <v>0</v>
      </c>
      <c r="O30" s="8">
        <f t="shared" si="7"/>
        <v>1370000</v>
      </c>
      <c r="P30" s="8">
        <f t="shared" si="8"/>
        <v>0</v>
      </c>
      <c r="Q30" s="8">
        <f t="shared" si="9"/>
        <v>2740000</v>
      </c>
      <c r="R30" s="8">
        <f t="shared" si="0"/>
        <v>0</v>
      </c>
    </row>
    <row r="31" spans="1:18" ht="56.25" x14ac:dyDescent="0.25">
      <c r="A31" s="7">
        <v>100526</v>
      </c>
      <c r="B31" s="2" t="s">
        <v>30</v>
      </c>
      <c r="C31" s="3" t="s">
        <v>57</v>
      </c>
      <c r="D31" s="4"/>
      <c r="E31" s="5">
        <v>19</v>
      </c>
      <c r="F31" s="6">
        <v>19</v>
      </c>
      <c r="G31" s="6"/>
      <c r="H31" s="1">
        <v>0</v>
      </c>
      <c r="I31" s="8">
        <f t="shared" si="1"/>
        <v>26030000</v>
      </c>
      <c r="J31" s="9">
        <f t="shared" si="2"/>
        <v>0</v>
      </c>
      <c r="K31" s="8">
        <f t="shared" si="3"/>
        <v>7790000</v>
      </c>
      <c r="L31" s="9">
        <f t="shared" si="4"/>
        <v>0</v>
      </c>
      <c r="M31" s="8">
        <f t="shared" si="5"/>
        <v>15580000</v>
      </c>
      <c r="N31" s="8">
        <f t="shared" si="6"/>
        <v>0</v>
      </c>
      <c r="O31" s="8">
        <f t="shared" si="7"/>
        <v>26030000</v>
      </c>
      <c r="P31" s="8">
        <f t="shared" si="8"/>
        <v>0</v>
      </c>
      <c r="Q31" s="8">
        <f t="shared" si="9"/>
        <v>52060000</v>
      </c>
      <c r="R31" s="8">
        <f t="shared" si="0"/>
        <v>0</v>
      </c>
    </row>
    <row r="32" spans="1:18" ht="37.5" x14ac:dyDescent="0.25">
      <c r="A32" s="7">
        <v>100575</v>
      </c>
      <c r="B32" s="2"/>
      <c r="C32" s="3" t="s">
        <v>58</v>
      </c>
      <c r="D32" s="4" t="s">
        <v>19</v>
      </c>
      <c r="E32" s="5">
        <v>6</v>
      </c>
      <c r="F32" s="6">
        <v>5</v>
      </c>
      <c r="G32" s="6">
        <v>1</v>
      </c>
      <c r="H32" s="1">
        <v>0</v>
      </c>
      <c r="I32" s="8">
        <f t="shared" si="1"/>
        <v>11200000</v>
      </c>
      <c r="J32" s="9">
        <f t="shared" si="2"/>
        <v>0</v>
      </c>
      <c r="K32" s="8">
        <f t="shared" si="3"/>
        <v>2720000</v>
      </c>
      <c r="L32" s="9">
        <f t="shared" si="4"/>
        <v>0</v>
      </c>
      <c r="M32" s="8">
        <f t="shared" si="5"/>
        <v>4770000</v>
      </c>
      <c r="N32" s="8">
        <f t="shared" si="6"/>
        <v>0</v>
      </c>
      <c r="O32" s="8">
        <f t="shared" si="7"/>
        <v>7520000</v>
      </c>
      <c r="P32" s="8">
        <f t="shared" si="8"/>
        <v>0</v>
      </c>
      <c r="Q32" s="8">
        <f t="shared" si="9"/>
        <v>14370000</v>
      </c>
      <c r="R32" s="8">
        <f t="shared" si="0"/>
        <v>0</v>
      </c>
    </row>
    <row r="33" spans="1:18" ht="37.5" x14ac:dyDescent="0.25">
      <c r="A33" s="10">
        <v>100595</v>
      </c>
      <c r="B33" s="2" t="s">
        <v>30</v>
      </c>
      <c r="C33" s="3" t="s">
        <v>59</v>
      </c>
      <c r="D33" s="4" t="s">
        <v>60</v>
      </c>
      <c r="E33" s="5">
        <v>4.8</v>
      </c>
      <c r="F33" s="6">
        <v>3.6</v>
      </c>
      <c r="G33" s="6">
        <v>1.2</v>
      </c>
      <c r="H33" s="1">
        <v>0</v>
      </c>
      <c r="I33" s="8">
        <f t="shared" si="1"/>
        <v>10152000</v>
      </c>
      <c r="J33" s="9">
        <f t="shared" si="2"/>
        <v>0</v>
      </c>
      <c r="K33" s="8">
        <f t="shared" si="3"/>
        <v>2280000</v>
      </c>
      <c r="L33" s="9">
        <f t="shared" si="4"/>
        <v>0</v>
      </c>
      <c r="M33" s="8">
        <f t="shared" si="5"/>
        <v>3756000</v>
      </c>
      <c r="N33" s="8">
        <f t="shared" si="6"/>
        <v>0</v>
      </c>
      <c r="O33" s="8">
        <f t="shared" si="7"/>
        <v>5736000</v>
      </c>
      <c r="P33" s="8">
        <f t="shared" si="8"/>
        <v>0</v>
      </c>
      <c r="Q33" s="8">
        <f t="shared" si="9"/>
        <v>10668000</v>
      </c>
      <c r="R33" s="8">
        <f t="shared" si="0"/>
        <v>0</v>
      </c>
    </row>
    <row r="34" spans="1:18" ht="56.25" x14ac:dyDescent="0.25">
      <c r="A34" s="7">
        <v>100600</v>
      </c>
      <c r="B34" s="2"/>
      <c r="C34" s="3" t="s">
        <v>61</v>
      </c>
      <c r="D34" s="4" t="s">
        <v>62</v>
      </c>
      <c r="E34" s="5">
        <v>4</v>
      </c>
      <c r="F34" s="6">
        <v>4</v>
      </c>
      <c r="G34" s="6"/>
      <c r="H34" s="1">
        <v>0</v>
      </c>
      <c r="I34" s="8">
        <f t="shared" si="1"/>
        <v>5480000</v>
      </c>
      <c r="J34" s="9">
        <f t="shared" si="2"/>
        <v>0</v>
      </c>
      <c r="K34" s="8">
        <f t="shared" si="3"/>
        <v>1640000</v>
      </c>
      <c r="L34" s="9">
        <f t="shared" si="4"/>
        <v>0</v>
      </c>
      <c r="M34" s="8">
        <f t="shared" si="5"/>
        <v>3280000</v>
      </c>
      <c r="N34" s="8">
        <f t="shared" si="6"/>
        <v>0</v>
      </c>
      <c r="O34" s="8">
        <f t="shared" si="7"/>
        <v>5480000</v>
      </c>
      <c r="P34" s="8">
        <f t="shared" si="8"/>
        <v>0</v>
      </c>
      <c r="Q34" s="8">
        <f t="shared" si="9"/>
        <v>10960000</v>
      </c>
      <c r="R34" s="8">
        <f t="shared" si="0"/>
        <v>0</v>
      </c>
    </row>
    <row r="35" spans="1:18" ht="75" x14ac:dyDescent="0.25">
      <c r="A35" s="7">
        <v>100605</v>
      </c>
      <c r="B35" s="2"/>
      <c r="C35" s="3" t="s">
        <v>63</v>
      </c>
      <c r="D35" s="4"/>
      <c r="E35" s="5">
        <v>4</v>
      </c>
      <c r="F35" s="6">
        <v>2.5</v>
      </c>
      <c r="G35" s="6">
        <v>1.5</v>
      </c>
      <c r="H35" s="1">
        <v>4</v>
      </c>
      <c r="I35" s="8">
        <f t="shared" si="1"/>
        <v>9950000</v>
      </c>
      <c r="J35" s="9">
        <f t="shared" si="2"/>
        <v>5480000</v>
      </c>
      <c r="K35" s="8">
        <f t="shared" si="3"/>
        <v>2030000</v>
      </c>
      <c r="L35" s="9">
        <f t="shared" si="4"/>
        <v>1640000</v>
      </c>
      <c r="M35" s="8">
        <f t="shared" si="5"/>
        <v>3055000</v>
      </c>
      <c r="N35" s="8">
        <f t="shared" si="6"/>
        <v>3280000</v>
      </c>
      <c r="O35" s="8">
        <f t="shared" si="7"/>
        <v>4430000</v>
      </c>
      <c r="P35" s="8">
        <f t="shared" si="8"/>
        <v>5480000</v>
      </c>
      <c r="Q35" s="8">
        <f t="shared" si="9"/>
        <v>7855000</v>
      </c>
      <c r="R35" s="8">
        <f t="shared" si="0"/>
        <v>10960000</v>
      </c>
    </row>
    <row r="36" spans="1:18" ht="112.5" x14ac:dyDescent="0.25">
      <c r="A36" s="7">
        <v>100620</v>
      </c>
      <c r="B36" s="2"/>
      <c r="C36" s="3" t="s">
        <v>64</v>
      </c>
      <c r="D36" s="4" t="s">
        <v>65</v>
      </c>
      <c r="E36" s="5">
        <v>4</v>
      </c>
      <c r="F36" s="6">
        <v>2.5</v>
      </c>
      <c r="G36" s="6">
        <v>1.5</v>
      </c>
      <c r="H36" s="1">
        <v>0</v>
      </c>
      <c r="I36" s="8">
        <f t="shared" si="1"/>
        <v>9950000</v>
      </c>
      <c r="J36" s="9">
        <f t="shared" si="2"/>
        <v>0</v>
      </c>
      <c r="K36" s="8">
        <f t="shared" si="3"/>
        <v>2030000</v>
      </c>
      <c r="L36" s="9">
        <f t="shared" si="4"/>
        <v>0</v>
      </c>
      <c r="M36" s="8">
        <f t="shared" si="5"/>
        <v>3055000</v>
      </c>
      <c r="N36" s="8">
        <f t="shared" si="6"/>
        <v>0</v>
      </c>
      <c r="O36" s="8">
        <f t="shared" si="7"/>
        <v>4430000</v>
      </c>
      <c r="P36" s="8">
        <f t="shared" si="8"/>
        <v>0</v>
      </c>
      <c r="Q36" s="8">
        <f t="shared" si="9"/>
        <v>7855000</v>
      </c>
      <c r="R36" s="8">
        <f t="shared" si="0"/>
        <v>0</v>
      </c>
    </row>
    <row r="37" spans="1:18" ht="37.5" x14ac:dyDescent="0.25">
      <c r="A37" s="7">
        <v>100623</v>
      </c>
      <c r="B37" s="2" t="s">
        <v>30</v>
      </c>
      <c r="C37" s="3" t="s">
        <v>66</v>
      </c>
      <c r="D37" s="4"/>
      <c r="E37" s="5">
        <v>5</v>
      </c>
      <c r="F37" s="6">
        <v>3</v>
      </c>
      <c r="G37" s="6">
        <v>2</v>
      </c>
      <c r="H37" s="1" t="s">
        <v>28</v>
      </c>
      <c r="I37" s="8">
        <f t="shared" si="1"/>
        <v>12810000</v>
      </c>
      <c r="J37" s="9">
        <f t="shared" si="2"/>
        <v>0</v>
      </c>
      <c r="K37" s="8">
        <f t="shared" si="3"/>
        <v>2570000</v>
      </c>
      <c r="L37" s="9">
        <f t="shared" si="4"/>
        <v>0</v>
      </c>
      <c r="M37" s="8">
        <f t="shared" si="5"/>
        <v>3800000</v>
      </c>
      <c r="N37" s="8">
        <f t="shared" si="6"/>
        <v>0</v>
      </c>
      <c r="O37" s="8">
        <f t="shared" si="7"/>
        <v>5450000</v>
      </c>
      <c r="P37" s="8">
        <f t="shared" si="8"/>
        <v>0</v>
      </c>
      <c r="Q37" s="8">
        <f t="shared" si="9"/>
        <v>9560000</v>
      </c>
      <c r="R37" s="8">
        <f t="shared" si="0"/>
        <v>0</v>
      </c>
    </row>
    <row r="38" spans="1:18" ht="37.5" x14ac:dyDescent="0.25">
      <c r="A38" s="7">
        <v>100625</v>
      </c>
      <c r="B38" s="2" t="s">
        <v>30</v>
      </c>
      <c r="C38" s="3" t="s">
        <v>67</v>
      </c>
      <c r="D38" s="4"/>
      <c r="E38" s="5">
        <v>4</v>
      </c>
      <c r="F38" s="6">
        <v>2</v>
      </c>
      <c r="G38" s="6">
        <v>2</v>
      </c>
      <c r="H38" s="1" t="s">
        <v>28</v>
      </c>
      <c r="I38" s="8">
        <f t="shared" si="1"/>
        <v>11440000</v>
      </c>
      <c r="J38" s="9">
        <f t="shared" si="2"/>
        <v>0</v>
      </c>
      <c r="K38" s="8">
        <f t="shared" si="3"/>
        <v>2160000</v>
      </c>
      <c r="L38" s="9">
        <f t="shared" si="4"/>
        <v>0</v>
      </c>
      <c r="M38" s="8">
        <f t="shared" si="5"/>
        <v>2980000</v>
      </c>
      <c r="N38" s="8">
        <f t="shared" si="6"/>
        <v>0</v>
      </c>
      <c r="O38" s="8">
        <f t="shared" si="7"/>
        <v>4080000</v>
      </c>
      <c r="P38" s="8">
        <f t="shared" si="8"/>
        <v>0</v>
      </c>
      <c r="Q38" s="8">
        <f t="shared" si="9"/>
        <v>6820000</v>
      </c>
      <c r="R38" s="8">
        <f t="shared" si="0"/>
        <v>0</v>
      </c>
    </row>
    <row r="39" spans="1:18" ht="37.5" x14ac:dyDescent="0.25">
      <c r="A39" s="7">
        <v>100830</v>
      </c>
      <c r="B39" s="2" t="s">
        <v>30</v>
      </c>
      <c r="C39" s="3" t="s">
        <v>68</v>
      </c>
      <c r="D39" s="4"/>
      <c r="E39" s="5">
        <v>45</v>
      </c>
      <c r="F39" s="6">
        <v>45</v>
      </c>
      <c r="G39" s="6"/>
      <c r="H39" s="1">
        <v>5</v>
      </c>
      <c r="I39" s="8">
        <f t="shared" si="1"/>
        <v>61650000</v>
      </c>
      <c r="J39" s="9">
        <f t="shared" si="2"/>
        <v>6850000</v>
      </c>
      <c r="K39" s="8">
        <f t="shared" si="3"/>
        <v>18450000</v>
      </c>
      <c r="L39" s="9">
        <f t="shared" si="4"/>
        <v>2050000</v>
      </c>
      <c r="M39" s="8">
        <f t="shared" si="5"/>
        <v>36900000</v>
      </c>
      <c r="N39" s="8">
        <f t="shared" si="6"/>
        <v>4100000</v>
      </c>
      <c r="O39" s="8">
        <f t="shared" si="7"/>
        <v>61650000</v>
      </c>
      <c r="P39" s="8">
        <f t="shared" si="8"/>
        <v>6850000</v>
      </c>
      <c r="Q39" s="8">
        <f t="shared" si="9"/>
        <v>123300000</v>
      </c>
      <c r="R39" s="8">
        <f t="shared" si="0"/>
        <v>13700000</v>
      </c>
    </row>
    <row r="40" spans="1:18" ht="75" x14ac:dyDescent="0.25">
      <c r="A40" s="7">
        <v>100230</v>
      </c>
      <c r="B40" s="2" t="s">
        <v>22</v>
      </c>
      <c r="C40" s="3" t="s">
        <v>69</v>
      </c>
      <c r="D40" s="4"/>
      <c r="E40" s="5">
        <v>2</v>
      </c>
      <c r="F40" s="6">
        <v>2</v>
      </c>
      <c r="G40" s="6"/>
      <c r="H40" s="1">
        <v>0</v>
      </c>
      <c r="I40" s="8">
        <f t="shared" si="1"/>
        <v>2740000</v>
      </c>
      <c r="J40" s="9">
        <f t="shared" si="2"/>
        <v>0</v>
      </c>
      <c r="K40" s="8">
        <f t="shared" si="3"/>
        <v>820000</v>
      </c>
      <c r="L40" s="9">
        <f t="shared" si="4"/>
        <v>0</v>
      </c>
      <c r="M40" s="8">
        <f t="shared" si="5"/>
        <v>1640000</v>
      </c>
      <c r="N40" s="8">
        <f t="shared" si="6"/>
        <v>0</v>
      </c>
      <c r="O40" s="8">
        <f t="shared" si="7"/>
        <v>2740000</v>
      </c>
      <c r="P40" s="8">
        <f t="shared" si="8"/>
        <v>0</v>
      </c>
      <c r="Q40" s="8">
        <f t="shared" si="9"/>
        <v>5480000</v>
      </c>
      <c r="R40" s="8">
        <f t="shared" si="0"/>
        <v>0</v>
      </c>
    </row>
    <row r="41" spans="1:18" ht="37.5" x14ac:dyDescent="0.25">
      <c r="A41" s="7">
        <v>100235</v>
      </c>
      <c r="B41" s="2"/>
      <c r="C41" s="3" t="s">
        <v>70</v>
      </c>
      <c r="D41" s="4"/>
      <c r="E41" s="5">
        <v>3</v>
      </c>
      <c r="F41" s="6">
        <v>3</v>
      </c>
      <c r="G41" s="6"/>
      <c r="H41" s="1">
        <v>0</v>
      </c>
      <c r="I41" s="8">
        <f t="shared" si="1"/>
        <v>4110000</v>
      </c>
      <c r="J41" s="9">
        <f t="shared" si="2"/>
        <v>0</v>
      </c>
      <c r="K41" s="8">
        <f t="shared" si="3"/>
        <v>1230000</v>
      </c>
      <c r="L41" s="9">
        <f t="shared" si="4"/>
        <v>0</v>
      </c>
      <c r="M41" s="8">
        <f t="shared" si="5"/>
        <v>2460000</v>
      </c>
      <c r="N41" s="8">
        <f t="shared" si="6"/>
        <v>0</v>
      </c>
      <c r="O41" s="8">
        <f t="shared" si="7"/>
        <v>4110000</v>
      </c>
      <c r="P41" s="8">
        <f t="shared" si="8"/>
        <v>0</v>
      </c>
      <c r="Q41" s="8">
        <f t="shared" si="9"/>
        <v>8220000</v>
      </c>
      <c r="R41" s="8">
        <f t="shared" si="0"/>
        <v>0</v>
      </c>
    </row>
    <row r="42" spans="1:18" ht="75" x14ac:dyDescent="0.25">
      <c r="A42" s="7">
        <v>100240</v>
      </c>
      <c r="B42" s="2"/>
      <c r="C42" s="3" t="s">
        <v>71</v>
      </c>
      <c r="D42" s="4"/>
      <c r="E42" s="5">
        <v>5</v>
      </c>
      <c r="F42" s="6">
        <v>5</v>
      </c>
      <c r="G42" s="6"/>
      <c r="H42" s="1">
        <v>4</v>
      </c>
      <c r="I42" s="8">
        <f t="shared" si="1"/>
        <v>6850000</v>
      </c>
      <c r="J42" s="9">
        <f t="shared" si="2"/>
        <v>5480000</v>
      </c>
      <c r="K42" s="8">
        <f t="shared" si="3"/>
        <v>2050000</v>
      </c>
      <c r="L42" s="9">
        <f t="shared" si="4"/>
        <v>1640000</v>
      </c>
      <c r="M42" s="8">
        <f t="shared" si="5"/>
        <v>4100000</v>
      </c>
      <c r="N42" s="8">
        <f t="shared" si="6"/>
        <v>3280000</v>
      </c>
      <c r="O42" s="8">
        <f t="shared" si="7"/>
        <v>6850000</v>
      </c>
      <c r="P42" s="8">
        <f t="shared" si="8"/>
        <v>5480000</v>
      </c>
      <c r="Q42" s="8">
        <f t="shared" si="9"/>
        <v>13700000</v>
      </c>
      <c r="R42" s="8">
        <f t="shared" si="0"/>
        <v>10960000</v>
      </c>
    </row>
    <row r="43" spans="1:18" ht="75" x14ac:dyDescent="0.25">
      <c r="A43" s="7">
        <v>100245</v>
      </c>
      <c r="B43" s="2" t="s">
        <v>22</v>
      </c>
      <c r="C43" s="3" t="s">
        <v>72</v>
      </c>
      <c r="D43" s="4"/>
      <c r="E43" s="5">
        <v>1.5</v>
      </c>
      <c r="F43" s="6">
        <v>1.5</v>
      </c>
      <c r="G43" s="6"/>
      <c r="H43" s="1">
        <v>4</v>
      </c>
      <c r="I43" s="8">
        <f t="shared" si="1"/>
        <v>2055000</v>
      </c>
      <c r="J43" s="9">
        <f t="shared" si="2"/>
        <v>5480000</v>
      </c>
      <c r="K43" s="8">
        <f t="shared" si="3"/>
        <v>615000</v>
      </c>
      <c r="L43" s="9">
        <f t="shared" si="4"/>
        <v>1640000</v>
      </c>
      <c r="M43" s="8">
        <f t="shared" si="5"/>
        <v>1230000</v>
      </c>
      <c r="N43" s="8">
        <f t="shared" si="6"/>
        <v>3280000</v>
      </c>
      <c r="O43" s="8">
        <f t="shared" si="7"/>
        <v>2055000</v>
      </c>
      <c r="P43" s="8">
        <f t="shared" si="8"/>
        <v>5480000</v>
      </c>
      <c r="Q43" s="8">
        <f t="shared" si="9"/>
        <v>4110000</v>
      </c>
      <c r="R43" s="8">
        <f t="shared" si="0"/>
        <v>10960000</v>
      </c>
    </row>
    <row r="44" spans="1:18" ht="75" x14ac:dyDescent="0.25">
      <c r="A44" s="7">
        <v>100250</v>
      </c>
      <c r="B44" s="2"/>
      <c r="C44" s="3" t="s">
        <v>73</v>
      </c>
      <c r="D44" s="4"/>
      <c r="E44" s="5">
        <v>6</v>
      </c>
      <c r="F44" s="6">
        <v>6</v>
      </c>
      <c r="G44" s="6"/>
      <c r="H44" s="1">
        <v>5</v>
      </c>
      <c r="I44" s="8">
        <f t="shared" si="1"/>
        <v>8220000</v>
      </c>
      <c r="J44" s="9">
        <f t="shared" si="2"/>
        <v>6850000</v>
      </c>
      <c r="K44" s="8">
        <f t="shared" si="3"/>
        <v>2460000</v>
      </c>
      <c r="L44" s="9">
        <f t="shared" si="4"/>
        <v>2050000</v>
      </c>
      <c r="M44" s="8">
        <f t="shared" si="5"/>
        <v>4920000</v>
      </c>
      <c r="N44" s="8">
        <f t="shared" si="6"/>
        <v>4100000</v>
      </c>
      <c r="O44" s="8">
        <f t="shared" si="7"/>
        <v>8220000</v>
      </c>
      <c r="P44" s="8">
        <f t="shared" si="8"/>
        <v>6850000</v>
      </c>
      <c r="Q44" s="8">
        <f t="shared" si="9"/>
        <v>16440000</v>
      </c>
      <c r="R44" s="8">
        <f t="shared" si="0"/>
        <v>13700000</v>
      </c>
    </row>
    <row r="45" spans="1:18" ht="75" x14ac:dyDescent="0.25">
      <c r="A45" s="7">
        <v>100255</v>
      </c>
      <c r="B45" s="2" t="s">
        <v>22</v>
      </c>
      <c r="C45" s="3" t="s">
        <v>74</v>
      </c>
      <c r="D45" s="4"/>
      <c r="E45" s="5">
        <v>2</v>
      </c>
      <c r="F45" s="6">
        <v>2</v>
      </c>
      <c r="G45" s="6"/>
      <c r="H45" s="1">
        <v>5</v>
      </c>
      <c r="I45" s="8">
        <f t="shared" si="1"/>
        <v>2740000</v>
      </c>
      <c r="J45" s="9">
        <f t="shared" si="2"/>
        <v>6850000</v>
      </c>
      <c r="K45" s="8">
        <f t="shared" si="3"/>
        <v>820000</v>
      </c>
      <c r="L45" s="9">
        <f t="shared" si="4"/>
        <v>2050000</v>
      </c>
      <c r="M45" s="8">
        <f t="shared" si="5"/>
        <v>1640000</v>
      </c>
      <c r="N45" s="8">
        <f t="shared" si="6"/>
        <v>4100000</v>
      </c>
      <c r="O45" s="8">
        <f t="shared" si="7"/>
        <v>2740000</v>
      </c>
      <c r="P45" s="8">
        <f t="shared" si="8"/>
        <v>6850000</v>
      </c>
      <c r="Q45" s="8">
        <f t="shared" si="9"/>
        <v>5480000</v>
      </c>
      <c r="R45" s="8">
        <f t="shared" si="0"/>
        <v>13700000</v>
      </c>
    </row>
    <row r="46" spans="1:18" ht="75" x14ac:dyDescent="0.25">
      <c r="A46" s="10">
        <v>100410</v>
      </c>
      <c r="B46" s="2" t="s">
        <v>30</v>
      </c>
      <c r="C46" s="3" t="s">
        <v>75</v>
      </c>
      <c r="D46" s="4"/>
      <c r="E46" s="5">
        <v>25</v>
      </c>
      <c r="F46" s="6">
        <v>25</v>
      </c>
      <c r="G46" s="6"/>
      <c r="H46" s="1">
        <v>4</v>
      </c>
      <c r="I46" s="8">
        <f t="shared" si="1"/>
        <v>34250000</v>
      </c>
      <c r="J46" s="9">
        <f t="shared" si="2"/>
        <v>5480000</v>
      </c>
      <c r="K46" s="8">
        <f t="shared" si="3"/>
        <v>10250000</v>
      </c>
      <c r="L46" s="9">
        <f t="shared" si="4"/>
        <v>1640000</v>
      </c>
      <c r="M46" s="8">
        <f t="shared" si="5"/>
        <v>20500000</v>
      </c>
      <c r="N46" s="8">
        <f t="shared" si="6"/>
        <v>3280000</v>
      </c>
      <c r="O46" s="8">
        <f t="shared" si="7"/>
        <v>34250000</v>
      </c>
      <c r="P46" s="8">
        <f t="shared" si="8"/>
        <v>5480000</v>
      </c>
      <c r="Q46" s="8">
        <f t="shared" si="9"/>
        <v>68500000</v>
      </c>
      <c r="R46" s="8">
        <f t="shared" si="0"/>
        <v>10960000</v>
      </c>
    </row>
    <row r="47" spans="1:18" ht="75" x14ac:dyDescent="0.25">
      <c r="A47" s="10">
        <v>100415</v>
      </c>
      <c r="B47" s="2" t="s">
        <v>76</v>
      </c>
      <c r="C47" s="3" t="s">
        <v>77</v>
      </c>
      <c r="D47" s="4"/>
      <c r="E47" s="5">
        <v>12</v>
      </c>
      <c r="F47" s="6">
        <v>12</v>
      </c>
      <c r="G47" s="6"/>
      <c r="H47" s="1">
        <v>4</v>
      </c>
      <c r="I47" s="8">
        <f t="shared" si="1"/>
        <v>16440000</v>
      </c>
      <c r="J47" s="9">
        <f t="shared" si="2"/>
        <v>5480000</v>
      </c>
      <c r="K47" s="8">
        <f t="shared" si="3"/>
        <v>4920000</v>
      </c>
      <c r="L47" s="9">
        <f t="shared" si="4"/>
        <v>1640000</v>
      </c>
      <c r="M47" s="8">
        <f t="shared" si="5"/>
        <v>9840000</v>
      </c>
      <c r="N47" s="8">
        <f t="shared" si="6"/>
        <v>3280000</v>
      </c>
      <c r="O47" s="8">
        <f t="shared" si="7"/>
        <v>16440000</v>
      </c>
      <c r="P47" s="8">
        <f t="shared" si="8"/>
        <v>5480000</v>
      </c>
      <c r="Q47" s="8">
        <f t="shared" si="9"/>
        <v>32880000</v>
      </c>
      <c r="R47" s="8">
        <f t="shared" si="0"/>
        <v>10960000</v>
      </c>
    </row>
    <row r="48" spans="1:18" ht="37.5" x14ac:dyDescent="0.25">
      <c r="A48" s="7">
        <v>100416</v>
      </c>
      <c r="B48" s="2" t="s">
        <v>30</v>
      </c>
      <c r="C48" s="3" t="s">
        <v>78</v>
      </c>
      <c r="D48" s="4"/>
      <c r="E48" s="5">
        <v>30</v>
      </c>
      <c r="F48" s="6">
        <v>30</v>
      </c>
      <c r="G48" s="6"/>
      <c r="H48" s="1">
        <v>0</v>
      </c>
      <c r="I48" s="8">
        <f t="shared" si="1"/>
        <v>41100000</v>
      </c>
      <c r="J48" s="9">
        <f t="shared" si="2"/>
        <v>0</v>
      </c>
      <c r="K48" s="8">
        <f t="shared" si="3"/>
        <v>12300000</v>
      </c>
      <c r="L48" s="9">
        <f t="shared" si="4"/>
        <v>0</v>
      </c>
      <c r="M48" s="8">
        <f t="shared" si="5"/>
        <v>24600000</v>
      </c>
      <c r="N48" s="8">
        <f t="shared" si="6"/>
        <v>0</v>
      </c>
      <c r="O48" s="8">
        <f t="shared" si="7"/>
        <v>41100000</v>
      </c>
      <c r="P48" s="8">
        <f t="shared" si="8"/>
        <v>0</v>
      </c>
      <c r="Q48" s="8">
        <f t="shared" si="9"/>
        <v>82200000</v>
      </c>
      <c r="R48" s="8">
        <f t="shared" si="0"/>
        <v>0</v>
      </c>
    </row>
    <row r="49" spans="1:18" ht="56.25" x14ac:dyDescent="0.25">
      <c r="A49" s="7">
        <v>100095</v>
      </c>
      <c r="B49" s="2"/>
      <c r="C49" s="3" t="s">
        <v>79</v>
      </c>
      <c r="D49" s="4"/>
      <c r="E49" s="5">
        <v>4.5</v>
      </c>
      <c r="F49" s="6">
        <v>4.5</v>
      </c>
      <c r="G49" s="6"/>
      <c r="H49" s="1">
        <v>0</v>
      </c>
      <c r="I49" s="8">
        <f t="shared" si="1"/>
        <v>6165000</v>
      </c>
      <c r="J49" s="9">
        <f t="shared" si="2"/>
        <v>0</v>
      </c>
      <c r="K49" s="8">
        <f t="shared" si="3"/>
        <v>1845000</v>
      </c>
      <c r="L49" s="9">
        <f t="shared" si="4"/>
        <v>0</v>
      </c>
      <c r="M49" s="8">
        <f t="shared" si="5"/>
        <v>3690000</v>
      </c>
      <c r="N49" s="8">
        <f t="shared" si="6"/>
        <v>0</v>
      </c>
      <c r="O49" s="8">
        <f t="shared" si="7"/>
        <v>6165000</v>
      </c>
      <c r="P49" s="8">
        <f t="shared" si="8"/>
        <v>0</v>
      </c>
      <c r="Q49" s="8">
        <f t="shared" si="9"/>
        <v>12330000</v>
      </c>
      <c r="R49" s="8">
        <f t="shared" si="0"/>
        <v>0</v>
      </c>
    </row>
    <row r="50" spans="1:18" ht="131.25" x14ac:dyDescent="0.25">
      <c r="A50" s="10">
        <v>100100</v>
      </c>
      <c r="B50" s="2"/>
      <c r="C50" s="3" t="s">
        <v>80</v>
      </c>
      <c r="D50" s="4" t="s">
        <v>19</v>
      </c>
      <c r="E50" s="5">
        <v>4</v>
      </c>
      <c r="F50" s="6">
        <v>4</v>
      </c>
      <c r="G50" s="6"/>
      <c r="H50" s="1">
        <v>0</v>
      </c>
      <c r="I50" s="8">
        <f t="shared" si="1"/>
        <v>5480000</v>
      </c>
      <c r="J50" s="9">
        <f t="shared" si="2"/>
        <v>0</v>
      </c>
      <c r="K50" s="8">
        <f t="shared" si="3"/>
        <v>1640000</v>
      </c>
      <c r="L50" s="9">
        <f t="shared" si="4"/>
        <v>0</v>
      </c>
      <c r="M50" s="8">
        <f t="shared" si="5"/>
        <v>3280000</v>
      </c>
      <c r="N50" s="8">
        <f t="shared" si="6"/>
        <v>0</v>
      </c>
      <c r="O50" s="8">
        <f t="shared" si="7"/>
        <v>5480000</v>
      </c>
      <c r="P50" s="8">
        <f t="shared" si="8"/>
        <v>0</v>
      </c>
      <c r="Q50" s="8">
        <f t="shared" si="9"/>
        <v>10960000</v>
      </c>
      <c r="R50" s="8">
        <f t="shared" si="0"/>
        <v>0</v>
      </c>
    </row>
    <row r="51" spans="1:18" ht="131.25" x14ac:dyDescent="0.25">
      <c r="A51" s="10">
        <v>100105</v>
      </c>
      <c r="B51" s="2"/>
      <c r="C51" s="3" t="s">
        <v>81</v>
      </c>
      <c r="D51" s="4" t="s">
        <v>82</v>
      </c>
      <c r="E51" s="5">
        <v>7</v>
      </c>
      <c r="F51" s="6">
        <v>7</v>
      </c>
      <c r="G51" s="6"/>
      <c r="H51" s="1">
        <v>0</v>
      </c>
      <c r="I51" s="8">
        <f t="shared" si="1"/>
        <v>9590000</v>
      </c>
      <c r="J51" s="9">
        <f t="shared" si="2"/>
        <v>0</v>
      </c>
      <c r="K51" s="8">
        <f t="shared" si="3"/>
        <v>2870000</v>
      </c>
      <c r="L51" s="9">
        <f t="shared" si="4"/>
        <v>0</v>
      </c>
      <c r="M51" s="8">
        <f t="shared" si="5"/>
        <v>5740000</v>
      </c>
      <c r="N51" s="8">
        <f t="shared" si="6"/>
        <v>0</v>
      </c>
      <c r="O51" s="8">
        <f t="shared" si="7"/>
        <v>9590000</v>
      </c>
      <c r="P51" s="8">
        <f t="shared" si="8"/>
        <v>0</v>
      </c>
      <c r="Q51" s="8">
        <f t="shared" si="9"/>
        <v>19180000</v>
      </c>
      <c r="R51" s="8">
        <f t="shared" si="0"/>
        <v>0</v>
      </c>
    </row>
    <row r="52" spans="1:18" ht="56.25" x14ac:dyDescent="0.25">
      <c r="A52" s="10">
        <v>100125</v>
      </c>
      <c r="B52" s="2"/>
      <c r="C52" s="3" t="s">
        <v>83</v>
      </c>
      <c r="D52" s="4" t="s">
        <v>84</v>
      </c>
      <c r="E52" s="5">
        <v>13</v>
      </c>
      <c r="F52" s="6">
        <v>13</v>
      </c>
      <c r="G52" s="6"/>
      <c r="H52" s="1">
        <v>0</v>
      </c>
      <c r="I52" s="8">
        <f t="shared" si="1"/>
        <v>17810000</v>
      </c>
      <c r="J52" s="9">
        <f t="shared" si="2"/>
        <v>0</v>
      </c>
      <c r="K52" s="8">
        <f t="shared" si="3"/>
        <v>5330000</v>
      </c>
      <c r="L52" s="9">
        <f t="shared" si="4"/>
        <v>0</v>
      </c>
      <c r="M52" s="8">
        <f t="shared" si="5"/>
        <v>10660000</v>
      </c>
      <c r="N52" s="8">
        <f t="shared" si="6"/>
        <v>0</v>
      </c>
      <c r="O52" s="8">
        <f t="shared" si="7"/>
        <v>17810000</v>
      </c>
      <c r="P52" s="8">
        <f t="shared" si="8"/>
        <v>0</v>
      </c>
      <c r="Q52" s="8">
        <f t="shared" si="9"/>
        <v>35620000</v>
      </c>
      <c r="R52" s="8">
        <f t="shared" si="0"/>
        <v>0</v>
      </c>
    </row>
    <row r="53" spans="1:18" ht="56.25" x14ac:dyDescent="0.25">
      <c r="A53" s="7">
        <v>100130</v>
      </c>
      <c r="B53" s="2"/>
      <c r="C53" s="3" t="s">
        <v>85</v>
      </c>
      <c r="D53" s="4" t="s">
        <v>19</v>
      </c>
      <c r="E53" s="5">
        <v>0.5</v>
      </c>
      <c r="F53" s="6">
        <v>0.5</v>
      </c>
      <c r="G53" s="6"/>
      <c r="H53" s="1">
        <v>0</v>
      </c>
      <c r="I53" s="8">
        <f t="shared" si="1"/>
        <v>685000</v>
      </c>
      <c r="J53" s="9">
        <f t="shared" si="2"/>
        <v>0</v>
      </c>
      <c r="K53" s="8">
        <f t="shared" si="3"/>
        <v>205000</v>
      </c>
      <c r="L53" s="9">
        <f t="shared" si="4"/>
        <v>0</v>
      </c>
      <c r="M53" s="8">
        <f t="shared" si="5"/>
        <v>410000</v>
      </c>
      <c r="N53" s="8">
        <f t="shared" si="6"/>
        <v>0</v>
      </c>
      <c r="O53" s="8">
        <f t="shared" si="7"/>
        <v>685000</v>
      </c>
      <c r="P53" s="8">
        <f t="shared" si="8"/>
        <v>0</v>
      </c>
      <c r="Q53" s="8">
        <f t="shared" si="9"/>
        <v>1370000</v>
      </c>
      <c r="R53" s="8">
        <f t="shared" si="0"/>
        <v>0</v>
      </c>
    </row>
    <row r="54" spans="1:18" ht="37.5" x14ac:dyDescent="0.25">
      <c r="A54" s="7">
        <v>100135</v>
      </c>
      <c r="B54" s="2"/>
      <c r="C54" s="3" t="s">
        <v>86</v>
      </c>
      <c r="D54" s="4" t="s">
        <v>19</v>
      </c>
      <c r="E54" s="5">
        <v>2</v>
      </c>
      <c r="F54" s="6">
        <v>2</v>
      </c>
      <c r="G54" s="6"/>
      <c r="H54" s="1">
        <v>0</v>
      </c>
      <c r="I54" s="8">
        <f t="shared" si="1"/>
        <v>2740000</v>
      </c>
      <c r="J54" s="9">
        <f t="shared" si="2"/>
        <v>0</v>
      </c>
      <c r="K54" s="8">
        <f t="shared" si="3"/>
        <v>820000</v>
      </c>
      <c r="L54" s="9">
        <f t="shared" si="4"/>
        <v>0</v>
      </c>
      <c r="M54" s="8">
        <f t="shared" si="5"/>
        <v>1640000</v>
      </c>
      <c r="N54" s="8">
        <f t="shared" si="6"/>
        <v>0</v>
      </c>
      <c r="O54" s="8">
        <f t="shared" si="7"/>
        <v>2740000</v>
      </c>
      <c r="P54" s="8">
        <f t="shared" si="8"/>
        <v>0</v>
      </c>
      <c r="Q54" s="8">
        <f t="shared" si="9"/>
        <v>5480000</v>
      </c>
      <c r="R54" s="8">
        <f t="shared" si="0"/>
        <v>0</v>
      </c>
    </row>
    <row r="55" spans="1:18" ht="75" x14ac:dyDescent="0.25">
      <c r="A55" s="10">
        <v>100140</v>
      </c>
      <c r="B55" s="2"/>
      <c r="C55" s="3" t="s">
        <v>87</v>
      </c>
      <c r="D55" s="4" t="s">
        <v>19</v>
      </c>
      <c r="E55" s="5">
        <v>5.0999999999999996</v>
      </c>
      <c r="F55" s="6">
        <v>5.0999999999999996</v>
      </c>
      <c r="G55" s="6"/>
      <c r="H55" s="1">
        <v>0</v>
      </c>
      <c r="I55" s="8">
        <f t="shared" si="1"/>
        <v>6986999.9999999991</v>
      </c>
      <c r="J55" s="9">
        <f t="shared" si="2"/>
        <v>0</v>
      </c>
      <c r="K55" s="8">
        <f t="shared" si="3"/>
        <v>2090999.9999999998</v>
      </c>
      <c r="L55" s="9">
        <f t="shared" si="4"/>
        <v>0</v>
      </c>
      <c r="M55" s="8">
        <f t="shared" si="5"/>
        <v>4181999.9999999995</v>
      </c>
      <c r="N55" s="8">
        <f t="shared" si="6"/>
        <v>0</v>
      </c>
      <c r="O55" s="8">
        <f t="shared" si="7"/>
        <v>6986999.9999999991</v>
      </c>
      <c r="P55" s="8">
        <f t="shared" si="8"/>
        <v>0</v>
      </c>
      <c r="Q55" s="8">
        <f t="shared" si="9"/>
        <v>13973999.999999998</v>
      </c>
      <c r="R55" s="8">
        <f t="shared" si="0"/>
        <v>0</v>
      </c>
    </row>
    <row r="56" spans="1:18" ht="56.25" x14ac:dyDescent="0.25">
      <c r="A56" s="10">
        <v>100145</v>
      </c>
      <c r="B56" s="2"/>
      <c r="C56" s="3" t="s">
        <v>88</v>
      </c>
      <c r="D56" s="4" t="s">
        <v>89</v>
      </c>
      <c r="E56" s="5">
        <v>11</v>
      </c>
      <c r="F56" s="6">
        <v>11</v>
      </c>
      <c r="G56" s="6"/>
      <c r="H56" s="1">
        <v>0</v>
      </c>
      <c r="I56" s="8">
        <f t="shared" si="1"/>
        <v>15070000</v>
      </c>
      <c r="J56" s="9">
        <f t="shared" si="2"/>
        <v>0</v>
      </c>
      <c r="K56" s="8">
        <f t="shared" si="3"/>
        <v>4510000</v>
      </c>
      <c r="L56" s="9">
        <f t="shared" si="4"/>
        <v>0</v>
      </c>
      <c r="M56" s="8">
        <f t="shared" si="5"/>
        <v>9020000</v>
      </c>
      <c r="N56" s="8">
        <f t="shared" si="6"/>
        <v>0</v>
      </c>
      <c r="O56" s="8">
        <f t="shared" si="7"/>
        <v>15070000</v>
      </c>
      <c r="P56" s="8">
        <f t="shared" si="8"/>
        <v>0</v>
      </c>
      <c r="Q56" s="8">
        <f t="shared" si="9"/>
        <v>30140000</v>
      </c>
      <c r="R56" s="8">
        <f t="shared" si="0"/>
        <v>0</v>
      </c>
    </row>
    <row r="57" spans="1:18" ht="56.25" x14ac:dyDescent="0.25">
      <c r="A57" s="7">
        <v>100526</v>
      </c>
      <c r="B57" s="2" t="s">
        <v>30</v>
      </c>
      <c r="C57" s="3" t="s">
        <v>57</v>
      </c>
      <c r="D57" s="4"/>
      <c r="E57" s="5">
        <v>19</v>
      </c>
      <c r="F57" s="6">
        <v>19</v>
      </c>
      <c r="G57" s="6"/>
      <c r="H57" s="1">
        <v>0</v>
      </c>
      <c r="I57" s="8">
        <f t="shared" si="1"/>
        <v>26030000</v>
      </c>
      <c r="J57" s="9">
        <f t="shared" si="2"/>
        <v>0</v>
      </c>
      <c r="K57" s="8">
        <f t="shared" si="3"/>
        <v>7790000</v>
      </c>
      <c r="L57" s="9">
        <f t="shared" si="4"/>
        <v>0</v>
      </c>
      <c r="M57" s="8">
        <f t="shared" si="5"/>
        <v>15580000</v>
      </c>
      <c r="N57" s="8">
        <f t="shared" si="6"/>
        <v>0</v>
      </c>
      <c r="O57" s="8">
        <f t="shared" si="7"/>
        <v>26030000</v>
      </c>
      <c r="P57" s="8">
        <f t="shared" si="8"/>
        <v>0</v>
      </c>
      <c r="Q57" s="8">
        <f t="shared" si="9"/>
        <v>52060000</v>
      </c>
      <c r="R57" s="8">
        <f t="shared" si="0"/>
        <v>0</v>
      </c>
    </row>
    <row r="58" spans="1:18" ht="187.5" x14ac:dyDescent="0.25">
      <c r="A58" s="7">
        <v>302365</v>
      </c>
      <c r="B58" s="2" t="s">
        <v>30</v>
      </c>
      <c r="C58" s="3" t="s">
        <v>90</v>
      </c>
      <c r="D58" s="4" t="s">
        <v>91</v>
      </c>
      <c r="E58" s="5" t="s">
        <v>92</v>
      </c>
      <c r="F58" s="6" t="s">
        <v>93</v>
      </c>
      <c r="G58" s="6" t="s">
        <v>94</v>
      </c>
      <c r="H58" s="1">
        <v>0</v>
      </c>
      <c r="I58" s="8">
        <f>(F58*410000)+(G58*670000)*2</f>
        <v>22399000</v>
      </c>
      <c r="J58" s="9">
        <f>(H58*1370000)</f>
        <v>0</v>
      </c>
      <c r="K58" s="8">
        <f>(F58*410000)+(G58*670000)</f>
        <v>12081000</v>
      </c>
      <c r="L58" s="9">
        <f>H58*410000</f>
        <v>0</v>
      </c>
      <c r="M58" s="8">
        <f>(F58*410000*2)+(G58*670000)</f>
        <v>13844000</v>
      </c>
      <c r="N58" s="8">
        <f>H58*410000*2</f>
        <v>0</v>
      </c>
      <c r="O58" s="8">
        <f>(F58*1370000)+(G58*670000)</f>
        <v>16209000</v>
      </c>
      <c r="P58" s="8">
        <f>H58*1370000</f>
        <v>0</v>
      </c>
      <c r="Q58" s="8">
        <f>(F58*1370000*2)+(G58*670000)</f>
        <v>22100000</v>
      </c>
      <c r="R58" s="8">
        <f>H58*1370000*2</f>
        <v>0</v>
      </c>
    </row>
  </sheetData>
  <autoFilter ref="A1:R58" xr:uid="{E4C8803F-27FD-483D-89AF-D1AAED86F77C}"/>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Negin Kamran Nashtifani</dc:creator>
  <cp:lastModifiedBy>Negin Kamran Nashtifani</cp:lastModifiedBy>
  <dcterms:created xsi:type="dcterms:W3CDTF">2025-05-25T06:57:26Z</dcterms:created>
  <dcterms:modified xsi:type="dcterms:W3CDTF">2025-05-25T09:03:04Z</dcterms:modified>
</cp:coreProperties>
</file>